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y Files\Client Files\School Energy Coalition\North Bay\North Bay Espanola MAADs\Interrogatories\"/>
    </mc:Choice>
  </mc:AlternateContent>
  <xr:revisionPtr revIDLastSave="0" documentId="13_ncr:1_{974EB776-E6A0-442E-8143-3979327B741E}" xr6:coauthVersionLast="43" xr6:coauthVersionMax="43" xr10:uidLastSave="{00000000-0000-0000-0000-000000000000}"/>
  <bookViews>
    <workbookView xWindow="-120" yWindow="-120" windowWidth="29040" windowHeight="15840" xr2:uid="{1A6BF23D-41F4-41D4-A910-656C210436CE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6" i="1"/>
  <c r="H5" i="1"/>
  <c r="H6" i="1"/>
  <c r="H7" i="1"/>
  <c r="I7" i="1"/>
  <c r="G7" i="1"/>
  <c r="I6" i="1"/>
  <c r="G6" i="1"/>
  <c r="I5" i="1"/>
  <c r="G5" i="1"/>
  <c r="E7" i="1"/>
  <c r="E6" i="1"/>
  <c r="C6" i="1"/>
  <c r="E5" i="1"/>
  <c r="C5" i="1"/>
  <c r="F5" i="1" s="1"/>
  <c r="J5" i="1" l="1"/>
  <c r="F6" i="1"/>
  <c r="F7" i="1"/>
  <c r="J7" i="1"/>
  <c r="J6" i="1"/>
</calcChain>
</file>

<file path=xl/sharedStrings.xml><?xml version="1.0" encoding="utf-8"?>
<sst xmlns="http://schemas.openxmlformats.org/spreadsheetml/2006/main" count="18" uniqueCount="14">
  <si>
    <t>Comparison of North Bay and Espanola Monthly Bills</t>
  </si>
  <si>
    <t>Rate Class</t>
  </si>
  <si>
    <t xml:space="preserve">Fixed </t>
  </si>
  <si>
    <t>Variable</t>
  </si>
  <si>
    <t>Total</t>
  </si>
  <si>
    <t>North Bay</t>
  </si>
  <si>
    <t>Espanola</t>
  </si>
  <si>
    <t>GS&gt;50 (kW)</t>
  </si>
  <si>
    <t>GS&lt;50 (kwh)</t>
  </si>
  <si>
    <t>Residential (kwh)</t>
  </si>
  <si>
    <t>RTR</t>
  </si>
  <si>
    <t>Vol.</t>
  </si>
  <si>
    <t>Espanola from EB-2014-0071 including Riders and LV</t>
  </si>
  <si>
    <t>North Bay from EB-2018-0057 including Riders and LV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</si>
</sst>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.0000"/>
  </numFmts>
  <fonts count="4" x14ac:knownFonts="1"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164" fontId="0" fillId="0" borderId="1" xfId="0" applyNumberFormat="1" applyBorder="1"/>
    <xf numFmtId="165" fontId="0" fillId="0" borderId="1" xfId="0" applyNumberFormat="1" applyBorder="1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BEE56-E254-4BF0-B049-3E2D60103FA6}">
  <dimension ref="A2:J9"/>
  <sheetViews>
    <sheetView tabSelected="1" workbookViewId="0">
      <selection activeCell="G26" sqref="G26"/>
    </sheetView>
  </sheetViews>
  <sheetFormatPr defaultRowHeight="15" x14ac:dyDescent="0.25"/>
  <cols>
    <col min="1" max="1" width="16.140625" customWidth="1"/>
    <col min="2" max="2" width="6.42578125" customWidth="1"/>
  </cols>
  <sheetData>
    <row r="2" spans="1:10" ht="18.75" x14ac:dyDescent="0.3">
      <c r="A2" s="5" t="s">
        <v>0</v>
      </c>
    </row>
    <row r="3" spans="1:10" x14ac:dyDescent="0.25">
      <c r="A3" s="6" t="s">
        <v>1</v>
      </c>
      <c r="B3" s="6" t="s">
        <v>11</v>
      </c>
      <c r="C3" s="7" t="s">
        <v>5</v>
      </c>
      <c r="D3" s="7"/>
      <c r="E3" s="7"/>
      <c r="F3" s="7"/>
      <c r="G3" s="7" t="s">
        <v>6</v>
      </c>
      <c r="H3" s="7"/>
      <c r="I3" s="7"/>
      <c r="J3" s="7"/>
    </row>
    <row r="4" spans="1:10" x14ac:dyDescent="0.25">
      <c r="A4" s="6"/>
      <c r="B4" s="6"/>
      <c r="C4" s="8" t="s">
        <v>2</v>
      </c>
      <c r="D4" s="8" t="s">
        <v>3</v>
      </c>
      <c r="E4" s="8" t="s">
        <v>10</v>
      </c>
      <c r="F4" s="8" t="s">
        <v>4</v>
      </c>
      <c r="G4" s="8" t="s">
        <v>2</v>
      </c>
      <c r="H4" s="8" t="s">
        <v>3</v>
      </c>
      <c r="I4" s="8" t="s">
        <v>10</v>
      </c>
      <c r="J4" s="8" t="s">
        <v>4</v>
      </c>
    </row>
    <row r="5" spans="1:10" x14ac:dyDescent="0.25">
      <c r="A5" s="1" t="s">
        <v>9</v>
      </c>
      <c r="B5" s="1">
        <v>700</v>
      </c>
      <c r="C5" s="2">
        <f>28.7+0.57</f>
        <v>29.27</v>
      </c>
      <c r="D5" s="3">
        <v>6.9999999999999994E-5</v>
      </c>
      <c r="E5" s="3">
        <f>0.0065+0.0064</f>
        <v>1.29E-2</v>
      </c>
      <c r="F5" s="2">
        <f>+C5+(D5*B5)+(E5*B5)</f>
        <v>38.348999999999997</v>
      </c>
      <c r="G5" s="2">
        <f>14.07+1.39+0.79</f>
        <v>16.25</v>
      </c>
      <c r="H5" s="3">
        <f>0.017+0.0017+0.0037</f>
        <v>2.2400000000000003E-2</v>
      </c>
      <c r="I5" s="3">
        <f>0.0063+0.004</f>
        <v>1.03E-2</v>
      </c>
      <c r="J5" s="2">
        <f>+G5+(H5*B5)+(I5*B5)</f>
        <v>39.14</v>
      </c>
    </row>
    <row r="6" spans="1:10" x14ac:dyDescent="0.25">
      <c r="A6" s="1" t="s">
        <v>8</v>
      </c>
      <c r="B6" s="1">
        <v>2000</v>
      </c>
      <c r="C6" s="2">
        <f>24.58+0.57</f>
        <v>25.15</v>
      </c>
      <c r="D6" s="3">
        <f>0.0189+0.00007</f>
        <v>1.8970000000000001E-2</v>
      </c>
      <c r="E6" s="3">
        <f>0.0063+0.0057</f>
        <v>1.2E-2</v>
      </c>
      <c r="F6" s="2">
        <f>+C6+(D6*B6)+(E6*B6)</f>
        <v>87.09</v>
      </c>
      <c r="G6" s="2">
        <f>25.22+2.48+0.79</f>
        <v>28.49</v>
      </c>
      <c r="H6" s="3">
        <f>0.0207+0.002+0.0035</f>
        <v>2.6199999999999998E-2</v>
      </c>
      <c r="I6" s="3">
        <f>0.0059+0.0036</f>
        <v>9.4999999999999998E-3</v>
      </c>
      <c r="J6" s="2">
        <f t="shared" ref="J6:J7" si="0">+G6+(H6*B6)+(I6*B6)</f>
        <v>99.89</v>
      </c>
    </row>
    <row r="7" spans="1:10" x14ac:dyDescent="0.25">
      <c r="A7" s="1" t="s">
        <v>7</v>
      </c>
      <c r="B7" s="1">
        <v>250</v>
      </c>
      <c r="C7" s="2">
        <v>310.47000000000003</v>
      </c>
      <c r="D7" s="3">
        <f>2.5918+0.0255</f>
        <v>2.6173000000000002</v>
      </c>
      <c r="E7" s="3">
        <f>2.4823+2.2452</f>
        <v>4.7275</v>
      </c>
      <c r="F7" s="2">
        <f>+C7+(D7*B7)+(E7*B7)</f>
        <v>2146.67</v>
      </c>
      <c r="G7" s="2">
        <f>196.43+19.34</f>
        <v>215.77</v>
      </c>
      <c r="H7" s="3">
        <f>3.7949+0.3736+1.484</f>
        <v>5.6524999999999999</v>
      </c>
      <c r="I7" s="3">
        <f>2.6621+1.9309</f>
        <v>4.593</v>
      </c>
      <c r="J7" s="2">
        <f t="shared" si="0"/>
        <v>2777.145</v>
      </c>
    </row>
    <row r="8" spans="1:10" x14ac:dyDescent="0.25">
      <c r="A8" s="4" t="s">
        <v>13</v>
      </c>
    </row>
    <row r="9" spans="1:10" x14ac:dyDescent="0.25">
      <c r="A9" s="4" t="s">
        <v>12</v>
      </c>
    </row>
  </sheetData>
  <mergeCells count="4">
    <mergeCell ref="C3:F3"/>
    <mergeCell ref="G3:J3"/>
    <mergeCell ref="A3:A4"/>
    <mergeCell ref="B3:B4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Shepherd</dc:creator>
  <cp:lastModifiedBy>Jay Shepherd</cp:lastModifiedBy>
  <dcterms:created xsi:type="dcterms:W3CDTF">2019-04-15T16:07:58Z</dcterms:created>
  <dcterms:modified xsi:type="dcterms:W3CDTF">2019-04-15T17:58:00Z</dcterms:modified>
</cp:coreProperties>
</file>