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1\Departments\Regulatory\ACTIVE APPLICATIONS\API_2020_COS\Shared Files\Models with Broken Links for Filing\"/>
    </mc:Choice>
  </mc:AlternateContent>
  <bookViews>
    <workbookView xWindow="0" yWindow="0" windowWidth="23040" windowHeight="9780"/>
  </bookViews>
  <sheets>
    <sheet name="GA 2018"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s>
  <definedNames>
    <definedName name="____B106169">'[1]Hourly Power Cost'!$F$12:$F$755</definedName>
    <definedName name="____B106186">'[1]Hourly Power Cost'!$G$12:$G$755</definedName>
    <definedName name="____B106190">'[1]Hourly Power Cost'!$H$12:$H$755</definedName>
    <definedName name="____E106169">'[1]Power Used'!$N$12:$N$755</definedName>
    <definedName name="____E106186">'[1]Power Used'!$O$12:$O$755</definedName>
    <definedName name="____E106190">'[1]Power Used'!$P$12:$P$755</definedName>
    <definedName name="___B106169">'[1]Hourly Power Cost'!$F$12:$F$755</definedName>
    <definedName name="___B106186">'[1]Hourly Power Cost'!$G$12:$G$755</definedName>
    <definedName name="___B106190">'[1]Hourly Power Cost'!$H$12:$H$755</definedName>
    <definedName name="___E106169">'[1]Power Used'!$N$12:$N$755</definedName>
    <definedName name="___E106186">'[1]Power Used'!$O$12:$O$755</definedName>
    <definedName name="___E106190">'[1]Power Used'!$P$12:$P$755</definedName>
    <definedName name="__B106169">'[1]Hourly Power Cost'!$F$12:$F$755</definedName>
    <definedName name="__B106186">'[1]Hourly Power Cost'!$G$12:$G$755</definedName>
    <definedName name="__B106190">'[1]Hourly Power Cost'!$H$12:$H$755</definedName>
    <definedName name="__E106169">'[1]Power Used'!$N$12:$N$755</definedName>
    <definedName name="__E106186">'[1]Power Used'!$O$12:$O$755</definedName>
    <definedName name="__E106190">'[1]Power Used'!$P$12:$P$755</definedName>
    <definedName name="_2007.09.06________________________________________________________________________________________CNP_Summary_of_Capital_Expenditures___Budget_Approval_Report_______________________________________________________________________________________________1">#REF!</definedName>
    <definedName name="_B106169">'[1]Hourly Power Cost'!$F$12:$F$755</definedName>
    <definedName name="_B106186">'[1]Hourly Power Cost'!$G$12:$G$755</definedName>
    <definedName name="_B106190">'[1]Hourly Power Cost'!$H$12:$H$755</definedName>
    <definedName name="_cow97">#REF!</definedName>
    <definedName name="_crp03">#REF!</definedName>
    <definedName name="_CRP0398">#REF!</definedName>
    <definedName name="_E106169">'[1]Power Used'!$N$12:$N$755</definedName>
    <definedName name="_E106186">'[1]Power Used'!$O$12:$O$755</definedName>
    <definedName name="_E106190">'[1]Power Used'!$P$12:$P$755</definedName>
    <definedName name="_KWH97">#REF!</definedName>
    <definedName name="annual2005cap">'[2]2007 Annual Budget - STATIC'!#REF!</definedName>
    <definedName name="area">#REF!</definedName>
    <definedName name="area1">#REF!</definedName>
    <definedName name="BALSHEET2000">#REF!</definedName>
    <definedName name="BALSHEET2001">#REF!</definedName>
    <definedName name="BALSHEET96">#REF!</definedName>
    <definedName name="BALSHEET97">#REF!</definedName>
    <definedName name="BANKJUNE">#REF!</definedName>
    <definedName name="BANKMAY">#REF!</definedName>
    <definedName name="banksept">#REF!</definedName>
    <definedName name="bsmay">'[3]#REF'!$G$8:$G$46</definedName>
    <definedName name="bud">#REF!</definedName>
    <definedName name="budg97">#REF!</definedName>
    <definedName name="budget2006">#REF!</definedName>
    <definedName name="budget97">#REF!</definedName>
    <definedName name="cap_act">'[4]2007 YTD import version 0'!$A$1:$AJ$243</definedName>
    <definedName name="Cap_Ord_Act">#REF!</definedName>
    <definedName name="Cap_Ord_Plan">#REF!</definedName>
    <definedName name="capex">#REF!</definedName>
    <definedName name="capital">#REF!</definedName>
    <definedName name="capital1">'[4]capital export'!$A$1:$AM$524</definedName>
    <definedName name="CASHFL2000">#REF!</definedName>
    <definedName name="CASHFL2001">#REF!</definedName>
    <definedName name="CASHFL96">#REF!</definedName>
    <definedName name="CASHFL97">#REF!</definedName>
    <definedName name="CC__2999">#REF!</definedName>
    <definedName name="cc_budget">'[5]Cost Center Export for 2005'!$A$3:$E$111</definedName>
    <definedName name="cc_other">#REF!</definedName>
    <definedName name="CDH_pl">'[6]export CDH PL'!$A$1:$Q$15</definedName>
    <definedName name="CE">'[7]Cornwall Operating '!$A$1:$L$156</definedName>
    <definedName name="CE_actuals">'[8]CE 2004 Actuals'!$A$1:$AF$182</definedName>
    <definedName name="CE_EARNINGS">#REF!</definedName>
    <definedName name="CE_Monthly_Budget">'[9]Budget 2004 - Cornwall Electric'!$A$1:$M$47</definedName>
    <definedName name="CE_PL">'[6]export CE PL'!$A$1:$O$32</definedName>
    <definedName name="CE_YTD_Budget">'[9]Budget 2004 - Cornwall Electric'!$A$56:$M$97</definedName>
    <definedName name="cert">#REF!</definedName>
    <definedName name="CHANGES2000">#REF!</definedName>
    <definedName name="CHANGES2001">#REF!</definedName>
    <definedName name="CHANGES96">#REF!</definedName>
    <definedName name="CHANGES97">#REF!</definedName>
    <definedName name="cne">'[10]Budget 2003 - CNP CONSOLIDATED'!#REF!</definedName>
    <definedName name="CNE_operexp">'[11]Import - CNE operexp'!$A$2:$N$14</definedName>
    <definedName name="CNP_BS">#REF!</definedName>
    <definedName name="CNP_Cons_Monthly_Budget">'[12]Budget 2004 - CNP CONSOLIDATED'!$A$61:$M$111</definedName>
    <definedName name="CNP_Cons_YTD_Budget">'[12]Budget 2004 - CNP CONSOLIDATED'!$A$5:$M$53</definedName>
    <definedName name="CNP_PL">#REF!</definedName>
    <definedName name="CNP_Sales">#REF!</definedName>
    <definedName name="CNP_SCFP">#REF!</definedName>
    <definedName name="CNPI">'[7]CNPI Operating'!$A$1:$O$368</definedName>
    <definedName name="CNPI_2004">'[8]CNPI 2004 Actuals'!$A$1:$I$360</definedName>
    <definedName name="cnwp">#REF!</definedName>
    <definedName name="CNWP0398">#REF!</definedName>
    <definedName name="cnwpci">#REF!</definedName>
    <definedName name="cost_center">'[5]Import Cost Centres'!$A$1:$F$65536</definedName>
    <definedName name="Cost_Centers">#REF!</definedName>
    <definedName name="crp">#REF!</definedName>
    <definedName name="dd">#N/A</definedName>
    <definedName name="Dec_99">'[13]CNP Inc. - P&amp;L'!#REF!</definedName>
    <definedName name="EOP">'[14]API-YTD Revenue This Month'!$H$10:$K$301</definedName>
    <definedName name="EOP_2">'[14]API-YTD Revenue This Month'!$M$10:$P$301</definedName>
    <definedName name="EOP_Last">'[14]API-YTD Revenue Last Month'!$H$10:$K$300</definedName>
    <definedName name="EOP_Last_2">'[14]API-YTD Revenue Last Month'!$M$10:$P$300</definedName>
    <definedName name="export_orders">'[15]export orders'!$A$13:$J$737</definedName>
    <definedName name="FE">'[16]FE-YTD Revenue This Month'!$H$10:$K$100</definedName>
    <definedName name="FE_2">'[16]FE-YTD Revenue This Month'!$M$10:$P$96</definedName>
    <definedName name="FE_2002_Rev">'[12]Budget 2004 - CNP CONSOLIDATED'!#REF!</definedName>
    <definedName name="FE_2002_RevYTD">'[12]Budget 2004 - CNP CONSOLIDATED'!#REF!</definedName>
    <definedName name="FE_Last">'[16]FE-YTD Revenue Last Month'!$H$10:$K$99</definedName>
    <definedName name="FE_Last_2">'[16]FE-YTD Revenue Last Month'!$M$10:$P$79</definedName>
    <definedName name="FE_Month">'[12]Budget 2004 - CNP CONSOLIDATED'!#REF!</definedName>
    <definedName name="FE_Monthly">'[12]Budget 2004 - CNP CONSOLIDATED'!#REF!</definedName>
    <definedName name="FE_Y.T.D.">'[12]Budget 2004 - CNP CONSOLIDATED'!#REF!</definedName>
    <definedName name="FE_YTD">'[12]Budget 2004 - CNP CONSOLIDATED'!#REF!</definedName>
    <definedName name="Feb_00">'[13]CNP Inc. - P&amp;L'!#REF!</definedName>
    <definedName name="fin">[17]Fin!$A$5:$H$634</definedName>
    <definedName name="FO">'[7]FON Operating'!$A$1:$L$109</definedName>
    <definedName name="FO_pl">'[6]export FO PL'!$A$1:$P$29</definedName>
    <definedName name="FOG">'[7]FOG Operating'!$A$13:$O$100</definedName>
    <definedName name="FOG_BS">#REF!</definedName>
    <definedName name="FOG_Earnings">#REF!</definedName>
    <definedName name="FOG_Month_Bud">#REF!</definedName>
    <definedName name="FOG_SCFP">#REF!</definedName>
    <definedName name="FOG_YTD_Bud">#REF!</definedName>
    <definedName name="Forecast">'[2]2006 Annual Actual - STATIC'!#REF!</definedName>
    <definedName name="fort_erie">'[18]import PL-fort Erie'!$A$1:$I$36</definedName>
    <definedName name="FU">#REF!</definedName>
    <definedName name="GL_Listing">'[19]Current Period'!#REF!</definedName>
    <definedName name="HEAD">[17]DATA!#REF!</definedName>
    <definedName name="HOEP">'[1]Hourly Power Cost'!$E$12:$E$755</definedName>
    <definedName name="huh">#N/A</definedName>
    <definedName name="IMO_Line_Connection">'[1]IMO Regulated Fees'!#REF!</definedName>
    <definedName name="IMO_Network_Fee">'[1]IMO Regulated Fees'!#REF!</definedName>
    <definedName name="IMO_Transformation_Charge">'[1]IMO Regulated Fees'!#REF!</definedName>
    <definedName name="imp">#REF!</definedName>
    <definedName name="import">#REF!</definedName>
    <definedName name="import1">#REF!</definedName>
    <definedName name="INCSTMT2000">#REF!</definedName>
    <definedName name="INCSTMT2001">#REF!</definedName>
    <definedName name="INCSTMT2014">#REF!</definedName>
    <definedName name="INCSTMT96">#REF!</definedName>
    <definedName name="INCSTMT97">#REF!</definedName>
    <definedName name="Jan_00">'[13]CNP Inc. - P&amp;L'!#REF!</definedName>
    <definedName name="Jul_00">'[13]CNP Inc. - P&amp;L'!#REF!</definedName>
    <definedName name="Jun_00">'[13]CNP Inc. - P&amp;L'!#REF!</definedName>
    <definedName name="KK">#N/A</definedName>
    <definedName name="KWH97YTD">#REF!</definedName>
    <definedName name="LastSheet" hidden="1">"FE Tie-out For 2.1.1"</definedName>
    <definedName name="ldc">[20]Lookup!$A$2:$A$74</definedName>
    <definedName name="LDC_Name">[21]Lookup!$A$2:$A$74</definedName>
    <definedName name="LDC_Report_Period">[21]Lookup!$AK$2:$AK$98</definedName>
    <definedName name="List">#REF!</definedName>
    <definedName name="ListASImetersReadings">#REF!</definedName>
    <definedName name="main_orders">'[5]Import  Orders'!$A$1:$F$65536</definedName>
    <definedName name="maint_orders">'[22]Budget 2002 - Maint orders'!$A$1:$Y$154</definedName>
    <definedName name="Mar_00">'[13]CNP Inc. - P&amp;L'!#REF!</definedName>
    <definedName name="MAY">#REF!</definedName>
    <definedName name="May_00">'[13]CNP Inc. - P&amp;L'!#REF!</definedName>
    <definedName name="MWH">#REF!</definedName>
    <definedName name="newcom">'[23]Budget 2003 - CNP CONSOLIDATED'!#REF!</definedName>
    <definedName name="Nov_00">'[13]CNP Inc. - P&amp;L'!#REF!</definedName>
    <definedName name="Oct_00">'[13]CNP Inc. - P&amp;L'!#REF!</definedName>
    <definedName name="OntDemand">'[1]Power Used'!$Q$12:$Q$755</definedName>
    <definedName name="Operating_Income">#REF!</definedName>
    <definedName name="orders">#REF!</definedName>
    <definedName name="orders_gl">'[8]Orders Materials by GL'!$A$1:$EI$3228</definedName>
    <definedName name="Orders_labour">[8]Orders!$A$1:$DC$678</definedName>
    <definedName name="PC">'[24]PC-YTD Revenue This Month'!$H$10:$K$85</definedName>
    <definedName name="PC_2">'[25]PC-YTD Revenue This Month'!$M$10:$P$91</definedName>
    <definedName name="PC_2002_Rev">'[12]Budget 2004 - CNP CONSOLIDATED'!#REF!</definedName>
    <definedName name="PC_2002_RevYTD">'[12]Budget 2004 - CNP CONSOLIDATED'!#REF!</definedName>
    <definedName name="PC_Last">'[24]PC-YTD Revenue Last Month'!$H$9:$K$87</definedName>
    <definedName name="PC_Last_2">'[25]PC-YTD Revenue Last Month'!$M$9:$P$91</definedName>
    <definedName name="PC_Month">'[12]Budget 2004 - CNP CONSOLIDATED'!#REF!</definedName>
    <definedName name="PC_Monthly">'[12]Budget 2004 - CNP CONSOLIDATED'!#REF!</definedName>
    <definedName name="PC_pl">'[6]export PC PL'!$A$1:$O$27</definedName>
    <definedName name="PC_Y.T.D.">'[12]Budget 2004 - CNP CONSOLIDATED'!#REF!</definedName>
    <definedName name="PC_YTD">'[12]Budget 2004 - CNP CONSOLIDATED'!#REF!</definedName>
    <definedName name="pl_cdh">'[26]Import PL-CDH'!$A$8:$I$31</definedName>
    <definedName name="PL_cne">'[11]Import PL - CNE'!$A$1:$O$12</definedName>
    <definedName name="PL_EOP">'[6]export EOP pl'!$A$1:$P$30</definedName>
    <definedName name="pl_fe">'[6]export FE PL'!$A$1:$O$36</definedName>
    <definedName name="pl_GG">'[26]Import PL-GG'!$A$10:$I$40</definedName>
    <definedName name="pl_ltd">'[26]Import PL - FO'!$A$1:$IV$33</definedName>
    <definedName name="pl_reg">#REF!</definedName>
    <definedName name="pl_reg2">#REF!</definedName>
    <definedName name="plall">#REF!</definedName>
    <definedName name="planning">#REF!</definedName>
    <definedName name="range">'[27]Comparative P&amp;L (non-cons.)'!$B$1:$K$39</definedName>
    <definedName name="range2">#REF!</definedName>
    <definedName name="range3">'[28]CNP Ltd. P&amp;L (consolidated)'!$B$1:$L$53</definedName>
    <definedName name="RATIO">#REF!</definedName>
    <definedName name="RATIO2">#REF!</definedName>
    <definedName name="ratio97">#REF!</definedName>
    <definedName name="res">#N/A</definedName>
    <definedName name="resize">#N/A</definedName>
    <definedName name="Run_Date">'[2]2006 Annual Actual - STATIC'!#REF!</definedName>
    <definedName name="Sep_00">'[13]CNP Inc. - P&amp;L'!#REF!</definedName>
    <definedName name="Settlements">[1]SettlementDebit!$L$11:$P$37</definedName>
    <definedName name="SR">'[29]PM Settlement Rules Oct to Dec'!$A$1:$P$1675</definedName>
    <definedName name="This_Quarter">'[30]EOP-This Quarter'!$H$10:$K$158</definedName>
    <definedName name="This_Quarter_Last_yr">'[30]EOP- This Quarter Last Yr'!$H$10:$K$149</definedName>
    <definedName name="Total_ASI_Purchase">'[1]Power Used'!$M$12:$M$755</definedName>
    <definedName name="TotalBilateral">'[1]Hourly Power Cost'!$I$12:$I$755</definedName>
    <definedName name="Trans_pl">'[6]export Trans PL'!$A$1:$O$16</definedName>
    <definedName name="Uplift_150">'[1]Uplift Charges'!$L$12:$L$755</definedName>
    <definedName name="Uplift_155">'[1]Uplift Charges'!$M$12:$M$755</definedName>
    <definedName name="Uplift_250">'[1]Uplift Charges'!$N$12:$N$755</definedName>
    <definedName name="Uplift_252">'[1]Uplift Charges'!$O$12:$O$755</definedName>
    <definedName name="Uplift_254">'[1]Uplift Charges'!$P$12:$P$755</definedName>
    <definedName name="YTD_Last_Yr_This_Month">'[30]EOP-YTD Last Year This Month'!$H$10:$K$144</definedName>
    <definedName name="YTD_This_Month">'[30]EOP-YTD This Month'!$H$10:$K$146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1" i="1" l="1"/>
  <c r="D17" i="1"/>
  <c r="I53" i="1" l="1"/>
  <c r="I52" i="1"/>
  <c r="I51" i="1"/>
  <c r="I50" i="1"/>
  <c r="I49" i="1"/>
  <c r="I48" i="1"/>
  <c r="I47" i="1"/>
  <c r="I46" i="1"/>
  <c r="I45" i="1"/>
  <c r="I44" i="1"/>
  <c r="I43" i="1"/>
  <c r="I42" i="1"/>
  <c r="G44" i="1"/>
  <c r="G53" i="1" l="1"/>
  <c r="G52" i="1"/>
  <c r="G51" i="1"/>
  <c r="G50" i="1"/>
  <c r="G49" i="1"/>
  <c r="G48" i="1"/>
  <c r="G47" i="1"/>
  <c r="G46" i="1"/>
  <c r="G45" i="1"/>
  <c r="G43" i="1"/>
  <c r="G42" i="1"/>
  <c r="E54" i="1" l="1"/>
  <c r="D54" i="1"/>
  <c r="C54" i="1"/>
  <c r="F53" i="1"/>
  <c r="F52" i="1"/>
  <c r="F51" i="1"/>
  <c r="J51" i="1" s="1"/>
  <c r="F50" i="1"/>
  <c r="H50" i="1" s="1"/>
  <c r="F49" i="1"/>
  <c r="F48" i="1"/>
  <c r="F47" i="1"/>
  <c r="J47" i="1" s="1"/>
  <c r="F46" i="1"/>
  <c r="H46" i="1" s="1"/>
  <c r="F45" i="1"/>
  <c r="F44" i="1"/>
  <c r="H43" i="1"/>
  <c r="F43" i="1"/>
  <c r="J43" i="1" s="1"/>
  <c r="F42" i="1"/>
  <c r="H42" i="1" s="1"/>
  <c r="F20" i="1"/>
  <c r="F19" i="1"/>
  <c r="F21" i="1"/>
  <c r="F18" i="1"/>
  <c r="H51" i="1" l="1"/>
  <c r="H47" i="1"/>
  <c r="J45" i="1"/>
  <c r="J49" i="1"/>
  <c r="J53" i="1"/>
  <c r="H44" i="1"/>
  <c r="H45" i="1"/>
  <c r="H48" i="1"/>
  <c r="H49" i="1"/>
  <c r="H52" i="1"/>
  <c r="H53" i="1"/>
  <c r="K43" i="1"/>
  <c r="K47" i="1"/>
  <c r="K51" i="1"/>
  <c r="F54" i="1"/>
  <c r="F60" i="1" s="1"/>
  <c r="J42" i="1"/>
  <c r="J44" i="1"/>
  <c r="J46" i="1"/>
  <c r="K46" i="1" s="1"/>
  <c r="J48" i="1"/>
  <c r="J50" i="1"/>
  <c r="K50" i="1" s="1"/>
  <c r="J52" i="1"/>
  <c r="K53" i="1" l="1"/>
  <c r="H54" i="1"/>
  <c r="K44" i="1"/>
  <c r="K52" i="1"/>
  <c r="K49" i="1"/>
  <c r="K48" i="1"/>
  <c r="K45" i="1"/>
  <c r="J54" i="1"/>
  <c r="K42" i="1"/>
  <c r="K54" i="1" l="1"/>
  <c r="C90" i="1" s="1"/>
  <c r="C89" i="1" l="1"/>
  <c r="C91" i="1" s="1"/>
  <c r="C92" i="1" s="1"/>
  <c r="D92" i="1" s="1"/>
</calcChain>
</file>

<file path=xl/sharedStrings.xml><?xml version="1.0" encoding="utf-8"?>
<sst xmlns="http://schemas.openxmlformats.org/spreadsheetml/2006/main" count="111" uniqueCount="101">
  <si>
    <t>Note 2</t>
  </si>
  <si>
    <t>Consumption Data Excluding for Loss Factor (Data to agree with RRR as applicable)</t>
  </si>
  <si>
    <t>Year</t>
  </si>
  <si>
    <t>Total Metered excluding WMP</t>
  </si>
  <si>
    <t>C = A+B</t>
  </si>
  <si>
    <t>kWh</t>
  </si>
  <si>
    <t xml:space="preserve">RPP </t>
  </si>
  <si>
    <t>A</t>
  </si>
  <si>
    <t>Non RPP</t>
  </si>
  <si>
    <t>B = D+E</t>
  </si>
  <si>
    <t>Non-RPP Class A</t>
  </si>
  <si>
    <t>D</t>
  </si>
  <si>
    <r>
      <t>Non-RPP Class B</t>
    </r>
    <r>
      <rPr>
        <sz val="11"/>
        <color rgb="FFFF0000"/>
        <rFont val="Arial"/>
        <family val="2"/>
      </rPr>
      <t>*</t>
    </r>
  </si>
  <si>
    <t>E</t>
  </si>
  <si>
    <t>*Non-RPP Class B consumption reported in this table is not expected to directly agree with the Non-RPP Class B Including Loss Adjusted Billed Consumption in the GA Analysis of Expected Balance table below.  The difference should be equal to the loss factor.</t>
  </si>
  <si>
    <t>Note 3</t>
  </si>
  <si>
    <t>GA Billing Rate</t>
  </si>
  <si>
    <t xml:space="preserve">GA is billed on the </t>
  </si>
  <si>
    <t>2nd Estimate</t>
  </si>
  <si>
    <t>Please confirm that the GA Rate used for unbilled revenue is the same as the one used for billed revenue in any paticular month</t>
  </si>
  <si>
    <t>Note 4</t>
  </si>
  <si>
    <t>Analysis of Expected GA Amount</t>
  </si>
  <si>
    <t>Calendar Month</t>
  </si>
  <si>
    <t>Non-RPP Class B Including Loss Factor Billed Consumption (kWh)</t>
  </si>
  <si>
    <t>Deduct Previous Month Unbilled Loss Adjusted Consumption (kWh)</t>
  </si>
  <si>
    <t>Add Current Month Unbilled Loss Adjusted Consumption (kWh)</t>
  </si>
  <si>
    <t>Non-RPP Class B Including Loss Adjusted Consumption, Adjusted for Unbilled (kWh)</t>
  </si>
  <si>
    <t>GA Rate Billed  ($/kWh)</t>
  </si>
  <si>
    <t>$ Consumption at GA Rate Billed</t>
  </si>
  <si>
    <t>GA Actual Rate Paid ($/kWh)</t>
  </si>
  <si>
    <t>$ Consumption at Actual Rate Paid</t>
  </si>
  <si>
    <t>Expected GA Variance ($)</t>
  </si>
  <si>
    <t>F</t>
  </si>
  <si>
    <t>G</t>
  </si>
  <si>
    <t>H</t>
  </si>
  <si>
    <t>I = F-G+H</t>
  </si>
  <si>
    <t>J</t>
  </si>
  <si>
    <t>K = I*J</t>
  </si>
  <si>
    <t>L</t>
  </si>
  <si>
    <t>M = I*L</t>
  </si>
  <si>
    <t>=M-K</t>
  </si>
  <si>
    <t>January</t>
  </si>
  <si>
    <t>February</t>
  </si>
  <si>
    <t>March</t>
  </si>
  <si>
    <t>April</t>
  </si>
  <si>
    <t>May</t>
  </si>
  <si>
    <t>June</t>
  </si>
  <si>
    <t>July</t>
  </si>
  <si>
    <t>August</t>
  </si>
  <si>
    <t>September</t>
  </si>
  <si>
    <t>October</t>
  </si>
  <si>
    <t xml:space="preserve">November </t>
  </si>
  <si>
    <t>December</t>
  </si>
  <si>
    <t>Net Change in Expected GA Balance in the Year (i.e. Transactions in the Year)</t>
  </si>
  <si>
    <t>Calculated Loss Factor</t>
  </si>
  <si>
    <t xml:space="preserve">Note 5 </t>
  </si>
  <si>
    <t xml:space="preserve">Reconciling Items </t>
  </si>
  <si>
    <t xml:space="preserve"> Item</t>
  </si>
  <si>
    <t>Amount</t>
  </si>
  <si>
    <t>Explanation</t>
  </si>
  <si>
    <t xml:space="preserve"> Net Change in Principal Balance in the GL (i.e. Transactions in the Year)</t>
  </si>
  <si>
    <t>1a</t>
  </si>
  <si>
    <t>True-up of GA Charges based on Actual Non-RPP Volumes - prior year</t>
  </si>
  <si>
    <t>Not a reconciling item.</t>
  </si>
  <si>
    <t>1b</t>
  </si>
  <si>
    <t>True-up of GA Charges based on Actual Non-RPP Volumes - current year</t>
  </si>
  <si>
    <t>2a</t>
  </si>
  <si>
    <t>Remove prior year end unbilled to actual revenue differences</t>
  </si>
  <si>
    <t>2b</t>
  </si>
  <si>
    <t>Add current year end unbilled to actual revenue differences</t>
  </si>
  <si>
    <t>3a</t>
  </si>
  <si>
    <t>Remove difference between prior year accrual/forecast to actual from long term load transfers</t>
  </si>
  <si>
    <t>N/A - No long term load transfers.</t>
  </si>
  <si>
    <t>3b</t>
  </si>
  <si>
    <t>Add difference between current year accrual/forecast to actual from long term load transfers</t>
  </si>
  <si>
    <t>Remove GA balances pertaining to Class A customers</t>
  </si>
  <si>
    <t>Significant prior period billing adjustments recorded in current year</t>
  </si>
  <si>
    <t>No significant prior period billing adjustments.</t>
  </si>
  <si>
    <t>Differences in GA IESO posted rate and rate charged on IESO invoice</t>
  </si>
  <si>
    <t>Differences in actual system losses and billed TLFs</t>
  </si>
  <si>
    <t>Others as justified by distributor</t>
  </si>
  <si>
    <t>Former Form 1598 IESO submission in January of current year relating to December consumption of prior year booked in current year</t>
  </si>
  <si>
    <t>Remove impacts to GA from prior year RPP Settlement true up process that are booked in current year</t>
  </si>
  <si>
    <t>Add impacts to GA from current year RPP Settlement true up process that are booked in subsequent year</t>
  </si>
  <si>
    <t>Difference in Class B GA for IESO purchases accrued at December of prior year and actual GA charged on IESO invoice</t>
  </si>
  <si>
    <t>Difference in Class B GA for IESO purchases accrued at December of current year and actual GA charged on IESO invoice</t>
  </si>
  <si>
    <t>Note 6</t>
  </si>
  <si>
    <t>Adjusted Net Change in Principal Balance in the GL</t>
  </si>
  <si>
    <t>Net Change in Expected GA Balance in the Year Per Analysis</t>
  </si>
  <si>
    <t>Unresolved Difference</t>
  </si>
  <si>
    <t>Unresolved Difference as % of Expected GA Payments to IESO</t>
  </si>
  <si>
    <t>Remove GA balances pertaining to Class A customers in the prior year, booked in the current year</t>
  </si>
  <si>
    <t>$2k relates to the understatement of the December unbilled revenue accrual of the prior year (CR to be recorded in DVA in prior year), therefore, should record the DR in current year.</t>
  </si>
  <si>
    <t>$93k relates to the overstatement of the December unbilled revenue accrual of the current year (DR to be recorded in DVA in current year), therefore, should record the DR in current year.</t>
  </si>
  <si>
    <t>$197k relates to the difference between billed TLFs and actual system losses for the current year. Since TLF billed is higher than actual losses, the expected GA costs calculated in the Workform would be higher than GL transactions, therefore, should record DR in the current year.</t>
  </si>
  <si>
    <t>$455k relates to the sum of difference in IESO year-end accrual for Class A GA and actual (overstatement of payable of $441k in prior year), plus year-end unbilled revenue accrual and actual (understatement of revenue of $14k in prior year). Based on the above, both of these adjustments should reflect a DR in the current year.</t>
  </si>
  <si>
    <t>$1,297k relates to an overstatement of non-RPP consumption in the prior year GL as the December 2017 RPP Form 1598 GA submission was not reflected in the GL transactions in the prior year. The RPP GA settlement occurred in the current year, therefore, should record DR in current year.</t>
  </si>
  <si>
    <t>$48k relates to prior year RPP settlement true-up as RPP consumption was understated, therefore resulting in an overstatement of non-RPP consumption in GL transactions in the prior year. The RPP settlement true-up occurred in the current year, therefore, should record DR in current year.</t>
  </si>
  <si>
    <t>$148k relates to the overstatement of the current year Q4 RPP settlement true-up, therefore resulting in an understatement of non-RPP GL transactions in the current year. The RPP settlement true-up occured in the GL in the following year, therefore, should record the DR in current year.</t>
  </si>
  <si>
    <t>$130k relates to the overstatement of the December IESO payable accrual for the prior year (CR to be recorded in DVA in prior year), therefore, should record the DR in current year.</t>
  </si>
  <si>
    <t>$62k relates to the understatement of the December IESO payable accrual for the current year (DR to be recorded in DVA in current year), therefore, should record the DR in current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</si>
</sst>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4" formatCode="_(&quot;$&quot;* #,##0.00_);_(&quot;$&quot;* \(#,##0.00\);_(&quot;$&quot;* &quot;-&quot;??_);_(@_)"/>
    <numFmt numFmtId="43" formatCode="_(* #,##0.00_);_(* \(#,##0.00\);_(* &quot;-&quot;??_);_(@_)"/>
    <numFmt numFmtId="164" formatCode="_-&quot;$&quot;* #,##0.00_-;\-&quot;$&quot;* #,##0.00_-;_-&quot;$&quot;* &quot;-&quot;??_-;_-@_-"/>
    <numFmt numFmtId="165" formatCode="_-* #,##0_-;\-* #,##0_-;_-* &quot;-&quot;??_-;_-@_-"/>
    <numFmt numFmtId="166" formatCode="0.0%"/>
    <numFmt numFmtId="167" formatCode="0.00000"/>
    <numFmt numFmtId="168" formatCode="_-&quot;$&quot;* #,##0_-;\-&quot;$&quot;* #,##0_-;_-&quot;$&quot;* &quot;-&quot;??_-;_-@_-"/>
    <numFmt numFmtId="169" formatCode="0.0000"/>
  </numFmts>
  <fonts count="11" x14ac:knownFonts="1">
    <font>
      <sz val="11"/>
      <color theme="1"/>
      <name val="Calibri"/>
      <family val="2"/>
      <scheme val="minor"/>
    </font>
    <font>
      <sz val="11"/>
      <color theme="1"/>
      <name val="Calibri"/>
      <family val="2"/>
      <scheme val="minor"/>
    </font>
    <font>
      <sz val="11"/>
      <name val="Arial"/>
      <family val="2"/>
    </font>
    <font>
      <b/>
      <u/>
      <sz val="11"/>
      <name val="Arial"/>
      <family val="2"/>
    </font>
    <font>
      <b/>
      <sz val="11"/>
      <name val="Arial"/>
      <family val="2"/>
    </font>
    <font>
      <sz val="11"/>
      <color theme="1"/>
      <name val="Arial"/>
      <family val="2"/>
    </font>
    <font>
      <sz val="10"/>
      <name val="Arial"/>
      <family val="2"/>
    </font>
    <font>
      <sz val="11"/>
      <color rgb="FFFF0000"/>
      <name val="Arial"/>
      <family val="2"/>
    </font>
    <font>
      <b/>
      <u/>
      <sz val="11"/>
      <color theme="1"/>
      <name val="Arial"/>
      <family val="2"/>
    </font>
    <font>
      <b/>
      <sz val="11"/>
      <color theme="1"/>
      <name val="Arial"/>
      <family val="2"/>
    </font>
    <font>
      <u/>
      <sz val="11"/>
      <color theme="10"/>
      <name val="Calibri"/>
      <family val="2"/>
      <scheme val="minor"/>
    </font>
  </fonts>
  <fills count="5">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top/>
      <bottom style="double">
        <color indexed="64"/>
      </bottom>
      <diagonal/>
    </border>
  </borders>
  <cellStyleXfs count="12">
    <xf numFmtId="0" fontId="0" fillId="0" borderId="0"/>
    <xf numFmtId="43" fontId="1"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164" fontId="1" fillId="0" borderId="0" applyFont="0" applyFill="0" applyBorder="0" applyAlignment="0" applyProtection="0"/>
    <xf numFmtId="0" fontId="6" fillId="0" borderId="0"/>
    <xf numFmtId="43" fontId="6" fillId="0" borderId="0" applyFont="0" applyFill="0" applyBorder="0" applyAlignment="0" applyProtection="0"/>
    <xf numFmtId="44" fontId="6" fillId="0" borderId="0" applyFont="0" applyFill="0" applyBorder="0" applyAlignment="0" applyProtection="0"/>
    <xf numFmtId="0" fontId="1" fillId="0" borderId="0"/>
    <xf numFmtId="0" fontId="10" fillId="0" borderId="0" applyNumberFormat="0" applyFill="0" applyBorder="0" applyAlignment="0" applyProtection="0"/>
    <xf numFmtId="0" fontId="1" fillId="0" borderId="0"/>
    <xf numFmtId="0" fontId="1" fillId="0" borderId="0"/>
  </cellStyleXfs>
  <cellXfs count="96">
    <xf numFmtId="0" fontId="0" fillId="0" borderId="0" xfId="0"/>
    <xf numFmtId="0" fontId="2" fillId="0" borderId="0" xfId="0" applyFont="1"/>
    <xf numFmtId="0" fontId="3" fillId="0" borderId="0" xfId="0" applyFont="1" applyBorder="1" applyAlignment="1">
      <alignment vertical="center"/>
    </xf>
    <xf numFmtId="0" fontId="4" fillId="0" borderId="0" xfId="0" applyFont="1" applyBorder="1" applyAlignment="1">
      <alignment vertical="center"/>
    </xf>
    <xf numFmtId="0" fontId="5" fillId="0" borderId="0" xfId="0" applyFont="1"/>
    <xf numFmtId="0" fontId="2" fillId="0" borderId="0" xfId="0" applyFont="1" applyFill="1"/>
    <xf numFmtId="0" fontId="4" fillId="2" borderId="1" xfId="0" applyFont="1" applyFill="1" applyBorder="1" applyAlignment="1" applyProtection="1">
      <alignment horizontal="center" vertical="center"/>
      <protection locked="0"/>
    </xf>
    <xf numFmtId="0" fontId="2" fillId="0" borderId="1" xfId="0" applyFont="1" applyBorder="1" applyAlignment="1">
      <alignment horizontal="left" vertical="center"/>
    </xf>
    <xf numFmtId="0" fontId="2" fillId="0" borderId="1" xfId="0" applyFont="1" applyBorder="1" applyAlignment="1">
      <alignment horizontal="center" vertical="center"/>
    </xf>
    <xf numFmtId="9" fontId="2" fillId="0" borderId="1" xfId="3" applyFont="1" applyBorder="1" applyAlignment="1">
      <alignment horizontal="right" vertical="center"/>
    </xf>
    <xf numFmtId="166" fontId="2" fillId="0" borderId="1" xfId="3" applyNumberFormat="1" applyFont="1" applyBorder="1" applyAlignment="1">
      <alignment horizontal="right" vertical="center"/>
    </xf>
    <xf numFmtId="0" fontId="5" fillId="0" borderId="0" xfId="0" applyFont="1" applyBorder="1"/>
    <xf numFmtId="165" fontId="5" fillId="0" borderId="0" xfId="0" applyNumberFormat="1" applyFont="1" applyFill="1"/>
    <xf numFmtId="0" fontId="5" fillId="0" borderId="0" xfId="0" applyFont="1" applyFill="1"/>
    <xf numFmtId="0" fontId="8" fillId="0" borderId="0" xfId="0" applyFont="1"/>
    <xf numFmtId="0" fontId="9" fillId="0" borderId="0" xfId="0" applyFont="1"/>
    <xf numFmtId="0" fontId="5" fillId="3" borderId="1" xfId="0" applyFont="1" applyFill="1" applyBorder="1" applyProtection="1">
      <protection locked="0"/>
    </xf>
    <xf numFmtId="0" fontId="9" fillId="0" borderId="0" xfId="0" applyFont="1" applyFill="1" applyBorder="1" applyAlignment="1">
      <alignment wrapText="1"/>
    </xf>
    <xf numFmtId="0" fontId="3" fillId="0" borderId="0" xfId="0" applyFont="1"/>
    <xf numFmtId="0" fontId="9" fillId="2" borderId="6" xfId="0" applyFont="1" applyFill="1" applyBorder="1" applyAlignment="1" applyProtection="1">
      <alignment horizontal="center"/>
      <protection locked="0"/>
    </xf>
    <xf numFmtId="0" fontId="2" fillId="0" borderId="7" xfId="0" applyFont="1" applyFill="1" applyBorder="1" applyAlignment="1"/>
    <xf numFmtId="0" fontId="9" fillId="0" borderId="0" xfId="0" applyFont="1" applyFill="1" applyBorder="1" applyAlignment="1"/>
    <xf numFmtId="0" fontId="9" fillId="0" borderId="0" xfId="0" applyFont="1" applyAlignment="1">
      <alignment wrapText="1"/>
    </xf>
    <xf numFmtId="0" fontId="9" fillId="0" borderId="8" xfId="0" applyFont="1" applyBorder="1" applyAlignment="1">
      <alignment wrapText="1"/>
    </xf>
    <xf numFmtId="0" fontId="4" fillId="0" borderId="9" xfId="0" applyFont="1" applyBorder="1" applyAlignment="1">
      <alignment horizontal="center" wrapText="1"/>
    </xf>
    <xf numFmtId="0" fontId="4" fillId="0" borderId="10" xfId="0" applyFont="1" applyFill="1" applyBorder="1" applyAlignment="1">
      <alignment horizontal="center" wrapText="1"/>
    </xf>
    <xf numFmtId="0" fontId="4" fillId="0" borderId="11" xfId="0" applyFont="1" applyFill="1" applyBorder="1" applyAlignment="1">
      <alignment horizontal="center" wrapText="1"/>
    </xf>
    <xf numFmtId="0" fontId="4" fillId="0" borderId="12" xfId="0" applyFont="1" applyBorder="1" applyAlignment="1">
      <alignment horizontal="center" wrapText="1"/>
    </xf>
    <xf numFmtId="0" fontId="9" fillId="0" borderId="12" xfId="0" applyFont="1" applyBorder="1" applyAlignment="1">
      <alignment horizontal="center" wrapText="1"/>
    </xf>
    <xf numFmtId="0" fontId="4" fillId="0" borderId="13" xfId="0" applyFont="1" applyBorder="1" applyAlignment="1">
      <alignment horizontal="center" wrapText="1"/>
    </xf>
    <xf numFmtId="0" fontId="9" fillId="0" borderId="14" xfId="0" applyFont="1" applyBorder="1" applyAlignment="1">
      <alignment horizontal="center" wrapText="1"/>
    </xf>
    <xf numFmtId="0" fontId="4" fillId="0" borderId="15" xfId="0" applyFont="1" applyBorder="1" applyAlignment="1">
      <alignment horizontal="center" wrapText="1"/>
    </xf>
    <xf numFmtId="0" fontId="4" fillId="0" borderId="16" xfId="0" applyFont="1" applyBorder="1" applyAlignment="1">
      <alignment horizontal="center" wrapText="1"/>
    </xf>
    <xf numFmtId="0" fontId="4" fillId="0" borderId="16" xfId="0" quotePrefix="1" applyFont="1" applyBorder="1" applyAlignment="1">
      <alignment horizontal="center" wrapText="1"/>
    </xf>
    <xf numFmtId="0" fontId="4" fillId="0" borderId="17" xfId="0" quotePrefix="1" applyFont="1" applyBorder="1" applyAlignment="1">
      <alignment horizontal="center" wrapText="1"/>
    </xf>
    <xf numFmtId="0" fontId="5" fillId="0" borderId="18" xfId="0" applyFont="1" applyBorder="1"/>
    <xf numFmtId="165" fontId="5" fillId="2" borderId="3" xfId="1" applyNumberFormat="1" applyFont="1" applyFill="1" applyBorder="1" applyProtection="1">
      <protection locked="0"/>
    </xf>
    <xf numFmtId="165" fontId="5" fillId="0" borderId="1" xfId="1" applyNumberFormat="1" applyFont="1" applyFill="1" applyBorder="1"/>
    <xf numFmtId="0" fontId="4" fillId="0" borderId="20" xfId="0" applyFont="1" applyBorder="1" applyAlignment="1">
      <alignment wrapText="1"/>
    </xf>
    <xf numFmtId="165" fontId="9" fillId="0" borderId="4" xfId="1" applyNumberFormat="1" applyFont="1" applyBorder="1"/>
    <xf numFmtId="0" fontId="9" fillId="0" borderId="4" xfId="0" applyFont="1" applyBorder="1"/>
    <xf numFmtId="0" fontId="2" fillId="0" borderId="0" xfId="0" applyFont="1" applyAlignment="1">
      <alignment horizontal="right"/>
    </xf>
    <xf numFmtId="169" fontId="9" fillId="0" borderId="0" xfId="2" applyNumberFormat="1" applyFont="1" applyFill="1"/>
    <xf numFmtId="43" fontId="5" fillId="0" borderId="0" xfId="1" applyFont="1"/>
    <xf numFmtId="164" fontId="5" fillId="0" borderId="0" xfId="0" applyNumberFormat="1" applyFont="1"/>
    <xf numFmtId="0" fontId="5" fillId="0" borderId="1" xfId="0" applyFont="1" applyBorder="1"/>
    <xf numFmtId="0" fontId="9" fillId="0" borderId="1" xfId="0" applyFont="1" applyBorder="1" applyAlignment="1">
      <alignment horizontal="center"/>
    </xf>
    <xf numFmtId="0" fontId="4" fillId="0" borderId="2" xfId="0" applyFont="1" applyBorder="1" applyAlignment="1">
      <alignment horizontal="center" wrapText="1"/>
    </xf>
    <xf numFmtId="168" fontId="5" fillId="0" borderId="0" xfId="0" applyNumberFormat="1" applyFont="1"/>
    <xf numFmtId="168" fontId="5" fillId="2" borderId="2" xfId="0" applyNumberFormat="1" applyFont="1" applyFill="1" applyBorder="1" applyAlignment="1" applyProtection="1">
      <alignment horizontal="center"/>
      <protection locked="0"/>
    </xf>
    <xf numFmtId="0" fontId="2" fillId="0" borderId="1" xfId="0" applyFont="1" applyFill="1" applyBorder="1" applyAlignment="1">
      <alignment horizontal="right"/>
    </xf>
    <xf numFmtId="0" fontId="2" fillId="0" borderId="1" xfId="0" applyFont="1" applyFill="1" applyBorder="1" applyAlignment="1">
      <alignment wrapText="1"/>
    </xf>
    <xf numFmtId="168" fontId="2" fillId="0" borderId="0" xfId="0" applyNumberFormat="1" applyFont="1" applyFill="1"/>
    <xf numFmtId="168" fontId="2" fillId="0" borderId="0" xfId="0" applyNumberFormat="1" applyFont="1" applyFill="1" applyBorder="1"/>
    <xf numFmtId="0" fontId="5" fillId="0" borderId="1" xfId="0" applyFont="1" applyBorder="1" applyAlignment="1">
      <alignment horizontal="right"/>
    </xf>
    <xf numFmtId="0" fontId="2" fillId="4" borderId="1" xfId="0" applyFont="1" applyFill="1" applyBorder="1" applyAlignment="1">
      <alignment wrapText="1"/>
    </xf>
    <xf numFmtId="0" fontId="5" fillId="0" borderId="1" xfId="0" applyFont="1" applyFill="1" applyBorder="1" applyAlignment="1">
      <alignment wrapText="1"/>
    </xf>
    <xf numFmtId="0" fontId="5" fillId="2" borderId="1" xfId="0" applyFont="1" applyFill="1" applyBorder="1" applyAlignment="1" applyProtection="1">
      <alignment wrapText="1"/>
      <protection locked="0"/>
    </xf>
    <xf numFmtId="0" fontId="4" fillId="0" borderId="0" xfId="0" applyFont="1" applyBorder="1" applyAlignment="1">
      <alignment wrapText="1"/>
    </xf>
    <xf numFmtId="0" fontId="4" fillId="0" borderId="0" xfId="0" applyFont="1" applyAlignment="1">
      <alignment wrapText="1"/>
    </xf>
    <xf numFmtId="166" fontId="5" fillId="0" borderId="23" xfId="2" applyNumberFormat="1" applyFont="1" applyBorder="1"/>
    <xf numFmtId="0" fontId="7" fillId="0" borderId="0" xfId="0" applyFont="1"/>
    <xf numFmtId="9" fontId="7" fillId="0" borderId="0" xfId="2" applyFont="1" applyBorder="1"/>
    <xf numFmtId="168" fontId="5" fillId="0" borderId="1" xfId="4" applyNumberFormat="1" applyFont="1" applyFill="1" applyBorder="1"/>
    <xf numFmtId="168" fontId="5" fillId="0" borderId="1" xfId="4" applyNumberFormat="1" applyFont="1" applyBorder="1"/>
    <xf numFmtId="168" fontId="5" fillId="0" borderId="19" xfId="4" applyNumberFormat="1" applyFont="1" applyBorder="1"/>
    <xf numFmtId="168" fontId="9" fillId="0" borderId="4" xfId="4" applyNumberFormat="1" applyFont="1" applyBorder="1"/>
    <xf numFmtId="168" fontId="9" fillId="0" borderId="21" xfId="4" applyNumberFormat="1" applyFont="1" applyBorder="1"/>
    <xf numFmtId="168" fontId="5" fillId="0" borderId="0" xfId="4" applyNumberFormat="1" applyFont="1" applyFill="1"/>
    <xf numFmtId="168" fontId="9" fillId="0" borderId="0" xfId="4" applyNumberFormat="1" applyFont="1" applyBorder="1"/>
    <xf numFmtId="168" fontId="5" fillId="0" borderId="5" xfId="4" applyNumberFormat="1" applyFont="1" applyBorder="1"/>
    <xf numFmtId="164" fontId="5" fillId="0" borderId="0" xfId="4" applyFont="1"/>
    <xf numFmtId="168" fontId="5" fillId="0" borderId="0" xfId="4" applyNumberFormat="1" applyFont="1"/>
    <xf numFmtId="168" fontId="5" fillId="0" borderId="0" xfId="4" applyNumberFormat="1" applyFont="1" applyBorder="1"/>
    <xf numFmtId="164" fontId="5" fillId="0" borderId="0" xfId="4" applyFont="1" applyBorder="1"/>
    <xf numFmtId="165" fontId="2" fillId="0" borderId="4" xfId="1" applyNumberFormat="1" applyFont="1" applyFill="1" applyBorder="1" applyAlignment="1">
      <alignment vertical="center"/>
    </xf>
    <xf numFmtId="165" fontId="2" fillId="0" borderId="1" xfId="1" applyNumberFormat="1" applyFont="1" applyFill="1" applyBorder="1" applyAlignment="1">
      <alignment vertical="center"/>
    </xf>
    <xf numFmtId="167" fontId="5" fillId="0" borderId="1" xfId="0" applyNumberFormat="1" applyFont="1" applyFill="1" applyBorder="1"/>
    <xf numFmtId="0" fontId="5" fillId="2" borderId="2" xfId="0" applyFont="1" applyFill="1" applyBorder="1" applyAlignment="1" applyProtection="1">
      <alignment horizontal="left" wrapText="1"/>
      <protection locked="0"/>
    </xf>
    <xf numFmtId="0" fontId="5" fillId="2" borderId="22" xfId="0" applyFont="1" applyFill="1" applyBorder="1" applyAlignment="1" applyProtection="1">
      <alignment horizontal="left" wrapText="1"/>
      <protection locked="0"/>
    </xf>
    <xf numFmtId="0" fontId="5" fillId="2" borderId="3" xfId="0" applyFont="1" applyFill="1" applyBorder="1" applyAlignment="1" applyProtection="1">
      <alignment horizontal="left" wrapText="1"/>
      <protection locked="0"/>
    </xf>
    <xf numFmtId="0" fontId="4" fillId="0" borderId="1" xfId="0" applyFont="1" applyBorder="1" applyAlignment="1">
      <alignment horizontal="left" vertical="center"/>
    </xf>
    <xf numFmtId="0" fontId="5" fillId="0" borderId="2" xfId="0" applyFont="1" applyBorder="1" applyAlignment="1">
      <alignment horizontal="center"/>
    </xf>
    <xf numFmtId="0" fontId="5" fillId="0" borderId="3" xfId="0" applyFont="1" applyBorder="1" applyAlignment="1">
      <alignment horizontal="center"/>
    </xf>
    <xf numFmtId="0" fontId="2" fillId="0" borderId="5" xfId="0" applyFont="1" applyBorder="1" applyAlignment="1">
      <alignment horizontal="left" vertical="center" wrapText="1"/>
    </xf>
    <xf numFmtId="0" fontId="2" fillId="0" borderId="0" xfId="0" applyFont="1" applyBorder="1" applyAlignment="1">
      <alignment horizontal="left" vertical="center" wrapText="1"/>
    </xf>
    <xf numFmtId="0" fontId="9" fillId="0" borderId="0" xfId="0" applyFont="1" applyAlignment="1"/>
    <xf numFmtId="0" fontId="0" fillId="0" borderId="0" xfId="0" applyAlignment="1"/>
    <xf numFmtId="168" fontId="9" fillId="0" borderId="0" xfId="4" applyNumberFormat="1" applyFont="1" applyBorder="1" applyAlignment="1">
      <alignment horizontal="left" wrapText="1"/>
    </xf>
    <xf numFmtId="0" fontId="4" fillId="0" borderId="1" xfId="0" applyFont="1" applyBorder="1" applyAlignment="1">
      <alignment horizontal="center"/>
    </xf>
    <xf numFmtId="0" fontId="9" fillId="0" borderId="2" xfId="0" applyFont="1" applyBorder="1" applyAlignment="1">
      <alignment horizontal="center" wrapText="1"/>
    </xf>
    <xf numFmtId="0" fontId="9" fillId="0" borderId="22" xfId="0" applyFont="1" applyBorder="1" applyAlignment="1">
      <alignment horizontal="center" wrapText="1"/>
    </xf>
    <xf numFmtId="0" fontId="4" fillId="0" borderId="2" xfId="0" applyFont="1" applyBorder="1" applyAlignment="1">
      <alignment horizontal="center"/>
    </xf>
    <xf numFmtId="0" fontId="4" fillId="0" borderId="22" xfId="0" applyFont="1" applyBorder="1" applyAlignment="1">
      <alignment horizontal="center"/>
    </xf>
    <xf numFmtId="0" fontId="4" fillId="0" borderId="3" xfId="0" applyFont="1" applyBorder="1" applyAlignment="1">
      <alignment horizontal="center"/>
    </xf>
    <xf numFmtId="0" fontId="5" fillId="2" borderId="1" xfId="0" applyFont="1" applyFill="1" applyBorder="1" applyAlignment="1" applyProtection="1">
      <alignment horizontal="left" wrapText="1"/>
      <protection locked="0"/>
    </xf>
  </cellXfs>
  <cellStyles count="12">
    <cellStyle name="Comma" xfId="1" builtinId="3"/>
    <cellStyle name="Comma 2" xfId="6"/>
    <cellStyle name="Currency 2" xfId="4"/>
    <cellStyle name="Currency 3" xfId="7"/>
    <cellStyle name="Hyperlink 2 2" xfId="9"/>
    <cellStyle name="Normal" xfId="0" builtinId="0"/>
    <cellStyle name="Normal 10" xfId="10"/>
    <cellStyle name="Normal 2" xfId="5"/>
    <cellStyle name="Normal 6" xfId="8"/>
    <cellStyle name="Normal 7" xfId="11"/>
    <cellStyle name="Percent" xfId="2" builtinId="5"/>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34" Type="http://schemas.openxmlformats.org/officeDocument/2006/relationships/sharedStrings" Target="sharedStrings.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styles" Target="styles.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externalLink" Target="externalLinks/externalLink28.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theme" Target="theme/theme1.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calcChain" Target="calcChain.xml"/><Relationship Id="rId8" Type="http://schemas.openxmlformats.org/officeDocument/2006/relationships/externalLink" Target="externalLinks/externalLink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924351</xdr:colOff>
      <xdr:row>12</xdr:row>
      <xdr:rowOff>14964</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11828571" cy="22095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Energy%20Reports\Excel%20Power%20Data.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npfile\Users\Common\Gen.%20Acc\2003%20Month%20Ends\September%202003\JiMcC\2003%20-%20September%20-%20Quarterly%20JiMcC.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npfile\users\Gen.%20Acc\2001%20Month%20Ends\January%202001\January%202001%20CNE.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npfile\Common\Gen.%20Acc\2005%20Month%20Ends\September%202005\2005%20-%20September%20-%20Monthly.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J:\departments\2006%20Month%20Ends\June%202006\2006%20-%20June%20-%20Quarterly.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J:\2018%20Revenue\December%202018\API%20Dec%2018.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J:\Departments\Finance\2005%20Month%20Ends\November%202005\November%202005%20managers%20report%20working%20copy.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J:\2011%20Revenue\December%202011\FE%20Dec%2011.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Alpha\users\PasseroM\Accounting\9905%20-%20FORTIS%20MONTHLY%20FORMAT.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Accounting\John%20Kroon\My%20Working%20Files\Forecasting%20FTSO\July%202004\May%202004.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J:\Departments\Finance\2005%20Month%20Ends\November%202005\Nov%202005%20Audit%20Binder%20Worksheets\JiMcC%202005%20-%20November%20-%20Asset%20Continuitie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2007%20Month%20Ends\December%202007\CapEx%20-%20December%202007.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FILE1\Departments\CDM\2016-2020%20Conservation%20Programs\CFF%20INVOICES%20and%20FUNDING\Invoices%20-%20Funding_to%20IESO\Jul%202016\API\API%20Data%20and%20Reporting_Jul%202016.xlsm"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Users\shaverb\AppData\Local\Microsoft\Windows\Temporary%20Internet%20Files\Content.Outlook\1X5YPIE3\API\API%20Data%20and%20Reporting_Jul%202016.xlsm"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npfile\Common\Clut-Pass\2002%20Budget\Budget%202002.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npfile\Users\Common\Gen.%20Acc\2003%20Month%20Ends\June%202003\JiMcC\2003%20-%20June%20-%20Quarterly%20JiMcC.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J:\departments\2008%20Revenue\July%202008\PC%20Jul%2008.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J:\2017%20Revenue\June%202017\PC%20Jun%2017.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Accounting\John%20Kroon\My%20Working%20Files\Forecasting%20FTSO\July%202004\forecast%20input.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ALPHA\Users\ClutterbuckH\EXCEL\CNP\97YREND.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WINNT\Profiles\mccormickj\Temporary%20Internet%20Files\OLK5\2002%20-%20October%20-%20Monthly.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J:\users\wangv\My%20Documents\Clearing%20CC.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My%20files\ClutterbuckH\C%20N%20P\Journal%20Entries\SAP%20JENTRIES%20-%20June%202000.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J:\departments\2010%20Revenue\December%202010\Analysis\EOP%20Dec%2010%20Analysi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passerom\Local%20Settings\Temporary%20Internet%20Files\Cost%20Center%20Summary%20and%20Allocations%20for%20200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J:\common\FTSO%202005%20Budget\Operating%20Summary%20for%20Budget%20200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Q:\Budget\FTSO%202007%20Budget\2007%20Budget%20Reports\Budget%20template%202007%20J%20Kroon%20Final.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Q:\Budget\FTSO%202006%20Budget\Master%20Budget%202006%20Revised%20Forecast.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Q:\Budget\FTSO%202006%20Budget\Master%20Budget%202006%20Revised%20Forecast%20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npfile\common\Gen.%20Acc\2005%20Month%20Ends\February%202005\2005%20-%20February%20-%20Monthly.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th End Data"/>
      <sheetName val="Power Used"/>
      <sheetName val="Meter Diff Chart"/>
      <sheetName val="Data for Month End"/>
      <sheetName val="IMO Demand Readings"/>
      <sheetName val="SettlementDebit"/>
      <sheetName val="IMO Monthly Invoice"/>
      <sheetName val="Monthly Charges"/>
      <sheetName val="SwitchBoard"/>
      <sheetName val="Steelworks Total Bill"/>
      <sheetName val="Praxair Bill"/>
      <sheetName val="AST Power Bill"/>
      <sheetName val="Summary Power Costs"/>
      <sheetName val="IMO Purchases and Sales"/>
      <sheetName val="Hourly Power Cost"/>
      <sheetName val="Bilateral Contracts Detail"/>
      <sheetName val="Uplift Charges"/>
      <sheetName val="IMO Regulated Fees"/>
      <sheetName val="Crosschecks"/>
      <sheetName val="Power Peaks"/>
      <sheetName val="Monthly Regulated Fees"/>
      <sheetName val="Mtr301T1"/>
      <sheetName val="Mtr301T2"/>
      <sheetName val="Mtr301T3"/>
      <sheetName val="Mtr10T1"/>
      <sheetName val="MtrPRAX1"/>
      <sheetName val="MtrPRAX2"/>
      <sheetName val="MtrLMF"/>
    </sheetNames>
    <sheetDataSet>
      <sheetData sheetId="0">
        <row r="12">
          <cell r="M12">
            <v>111762</v>
          </cell>
        </row>
      </sheetData>
      <sheetData sheetId="1">
        <row r="11">
          <cell r="L11">
            <v>101</v>
          </cell>
        </row>
        <row r="12">
          <cell r="M12">
            <v>111762</v>
          </cell>
          <cell r="N12">
            <v>12396</v>
          </cell>
          <cell r="O12">
            <v>85437</v>
          </cell>
          <cell r="P12">
            <v>13929</v>
          </cell>
          <cell r="Q12">
            <v>18214.239000000001</v>
          </cell>
        </row>
        <row r="13">
          <cell r="M13">
            <v>103079</v>
          </cell>
          <cell r="N13">
            <v>8952</v>
          </cell>
          <cell r="O13">
            <v>80213</v>
          </cell>
          <cell r="P13">
            <v>13914</v>
          </cell>
          <cell r="Q13">
            <v>17627.506000000001</v>
          </cell>
        </row>
        <row r="14">
          <cell r="M14">
            <v>94415</v>
          </cell>
          <cell r="N14">
            <v>5250</v>
          </cell>
          <cell r="O14">
            <v>75314</v>
          </cell>
          <cell r="P14">
            <v>13851</v>
          </cell>
          <cell r="Q14">
            <v>17811.651000000002</v>
          </cell>
        </row>
        <row r="15">
          <cell r="M15">
            <v>108448</v>
          </cell>
          <cell r="N15">
            <v>8067</v>
          </cell>
          <cell r="O15">
            <v>86476</v>
          </cell>
          <cell r="P15">
            <v>13905</v>
          </cell>
          <cell r="Q15">
            <v>17575.591</v>
          </cell>
        </row>
        <row r="16">
          <cell r="M16">
            <v>110397</v>
          </cell>
          <cell r="N16">
            <v>3723</v>
          </cell>
          <cell r="O16">
            <v>92763</v>
          </cell>
          <cell r="P16">
            <v>13911</v>
          </cell>
          <cell r="Q16">
            <v>17548.455000000002</v>
          </cell>
        </row>
        <row r="17">
          <cell r="M17">
            <v>111219</v>
          </cell>
          <cell r="N17">
            <v>5586</v>
          </cell>
          <cell r="O17">
            <v>91728</v>
          </cell>
          <cell r="P17">
            <v>13905</v>
          </cell>
          <cell r="Q17">
            <v>18185.248</v>
          </cell>
        </row>
        <row r="18">
          <cell r="M18">
            <v>107938</v>
          </cell>
          <cell r="N18">
            <v>7188</v>
          </cell>
          <cell r="O18">
            <v>86869</v>
          </cell>
          <cell r="P18">
            <v>13881</v>
          </cell>
          <cell r="Q18">
            <v>19596.038</v>
          </cell>
        </row>
        <row r="19">
          <cell r="M19">
            <v>106704</v>
          </cell>
          <cell r="N19">
            <v>3381</v>
          </cell>
          <cell r="O19">
            <v>89322</v>
          </cell>
          <cell r="P19">
            <v>14001</v>
          </cell>
          <cell r="Q19">
            <v>21362.432000000001</v>
          </cell>
        </row>
        <row r="20">
          <cell r="M20">
            <v>106236</v>
          </cell>
          <cell r="N20">
            <v>51</v>
          </cell>
          <cell r="O20">
            <v>92277</v>
          </cell>
          <cell r="P20">
            <v>13908</v>
          </cell>
          <cell r="Q20">
            <v>22111.738000000001</v>
          </cell>
        </row>
        <row r="21">
          <cell r="M21">
            <v>103525</v>
          </cell>
          <cell r="N21">
            <v>51</v>
          </cell>
          <cell r="O21">
            <v>89713</v>
          </cell>
          <cell r="P21">
            <v>13761</v>
          </cell>
          <cell r="Q21">
            <v>22360.906999999999</v>
          </cell>
        </row>
        <row r="22">
          <cell r="M22">
            <v>99812</v>
          </cell>
          <cell r="N22">
            <v>3468</v>
          </cell>
          <cell r="O22">
            <v>82478</v>
          </cell>
          <cell r="P22">
            <v>13866</v>
          </cell>
          <cell r="Q22">
            <v>22321.973000000002</v>
          </cell>
        </row>
        <row r="23">
          <cell r="M23">
            <v>104984</v>
          </cell>
          <cell r="N23">
            <v>6147</v>
          </cell>
          <cell r="O23">
            <v>84929</v>
          </cell>
          <cell r="P23">
            <v>13908</v>
          </cell>
          <cell r="Q23">
            <v>21898.088</v>
          </cell>
        </row>
        <row r="24">
          <cell r="M24">
            <v>109263</v>
          </cell>
          <cell r="N24">
            <v>2721</v>
          </cell>
          <cell r="O24">
            <v>92721</v>
          </cell>
          <cell r="P24">
            <v>13821</v>
          </cell>
          <cell r="Q24">
            <v>21991.508999999998</v>
          </cell>
        </row>
        <row r="25">
          <cell r="M25">
            <v>112594</v>
          </cell>
          <cell r="N25">
            <v>2211</v>
          </cell>
          <cell r="O25">
            <v>96520</v>
          </cell>
          <cell r="P25">
            <v>13863</v>
          </cell>
          <cell r="Q25">
            <v>21558.162</v>
          </cell>
        </row>
        <row r="26">
          <cell r="M26">
            <v>111145</v>
          </cell>
          <cell r="N26">
            <v>2169</v>
          </cell>
          <cell r="O26">
            <v>94852</v>
          </cell>
          <cell r="P26">
            <v>14124</v>
          </cell>
          <cell r="Q26">
            <v>21522.126</v>
          </cell>
        </row>
        <row r="27">
          <cell r="M27">
            <v>111677</v>
          </cell>
          <cell r="N27">
            <v>7860</v>
          </cell>
          <cell r="O27">
            <v>89705</v>
          </cell>
          <cell r="P27">
            <v>14112</v>
          </cell>
          <cell r="Q27">
            <v>21705.620999999999</v>
          </cell>
        </row>
        <row r="28">
          <cell r="M28">
            <v>112254</v>
          </cell>
          <cell r="N28">
            <v>5991</v>
          </cell>
          <cell r="O28">
            <v>92352</v>
          </cell>
          <cell r="P28">
            <v>13911</v>
          </cell>
          <cell r="Q28">
            <v>21907.52</v>
          </cell>
        </row>
        <row r="29">
          <cell r="M29">
            <v>111032</v>
          </cell>
          <cell r="N29">
            <v>4743</v>
          </cell>
          <cell r="O29">
            <v>92309</v>
          </cell>
          <cell r="P29">
            <v>13980</v>
          </cell>
          <cell r="Q29">
            <v>22519.151000000002</v>
          </cell>
        </row>
        <row r="30">
          <cell r="M30">
            <v>108968</v>
          </cell>
          <cell r="N30">
            <v>3585</v>
          </cell>
          <cell r="O30">
            <v>91421</v>
          </cell>
          <cell r="P30">
            <v>13962</v>
          </cell>
          <cell r="Q30">
            <v>23174.690999999999</v>
          </cell>
        </row>
        <row r="31">
          <cell r="M31">
            <v>109348</v>
          </cell>
          <cell r="N31">
            <v>3219</v>
          </cell>
          <cell r="O31">
            <v>92161</v>
          </cell>
          <cell r="P31">
            <v>13968</v>
          </cell>
          <cell r="Q31">
            <v>23060.811000000002</v>
          </cell>
        </row>
        <row r="32">
          <cell r="M32">
            <v>114322</v>
          </cell>
          <cell r="N32">
            <v>5955</v>
          </cell>
          <cell r="O32">
            <v>94186</v>
          </cell>
          <cell r="P32">
            <v>14181</v>
          </cell>
          <cell r="Q32">
            <v>22823.634999999998</v>
          </cell>
        </row>
        <row r="33">
          <cell r="M33">
            <v>114762</v>
          </cell>
          <cell r="N33">
            <v>5127</v>
          </cell>
          <cell r="O33">
            <v>95391</v>
          </cell>
          <cell r="P33">
            <v>14244</v>
          </cell>
          <cell r="Q33">
            <v>22035.491999999998</v>
          </cell>
        </row>
        <row r="34">
          <cell r="M34">
            <v>116185</v>
          </cell>
          <cell r="N34">
            <v>2571</v>
          </cell>
          <cell r="O34">
            <v>99355</v>
          </cell>
          <cell r="P34">
            <v>14259</v>
          </cell>
          <cell r="Q34">
            <v>20530.87</v>
          </cell>
        </row>
        <row r="35">
          <cell r="M35">
            <v>107378</v>
          </cell>
          <cell r="N35">
            <v>489</v>
          </cell>
          <cell r="O35">
            <v>92666</v>
          </cell>
          <cell r="P35">
            <v>14223</v>
          </cell>
          <cell r="Q35">
            <v>19010.511999999999</v>
          </cell>
        </row>
        <row r="36">
          <cell r="M36">
            <v>109922</v>
          </cell>
          <cell r="N36">
            <v>6429</v>
          </cell>
          <cell r="O36">
            <v>89216</v>
          </cell>
          <cell r="P36">
            <v>14277</v>
          </cell>
          <cell r="Q36">
            <v>18425.645</v>
          </cell>
        </row>
        <row r="37">
          <cell r="M37">
            <v>99254</v>
          </cell>
          <cell r="N37">
            <v>4002</v>
          </cell>
          <cell r="O37">
            <v>81200</v>
          </cell>
          <cell r="P37">
            <v>14052</v>
          </cell>
          <cell r="Q37">
            <v>18273.339</v>
          </cell>
        </row>
        <row r="38">
          <cell r="M38">
            <v>100882</v>
          </cell>
          <cell r="N38">
            <v>4329</v>
          </cell>
          <cell r="O38">
            <v>82726</v>
          </cell>
          <cell r="P38">
            <v>13827</v>
          </cell>
          <cell r="Q38">
            <v>17874.46</v>
          </cell>
        </row>
        <row r="39">
          <cell r="M39">
            <v>103862</v>
          </cell>
          <cell r="N39">
            <v>6177</v>
          </cell>
          <cell r="O39">
            <v>83729</v>
          </cell>
          <cell r="P39">
            <v>13956</v>
          </cell>
          <cell r="Q39">
            <v>17936.361000000001</v>
          </cell>
        </row>
        <row r="40">
          <cell r="M40">
            <v>98853</v>
          </cell>
          <cell r="N40">
            <v>1641</v>
          </cell>
          <cell r="O40">
            <v>83241</v>
          </cell>
          <cell r="P40">
            <v>13971</v>
          </cell>
          <cell r="Q40">
            <v>18143.614000000001</v>
          </cell>
        </row>
        <row r="41">
          <cell r="M41">
            <v>107347</v>
          </cell>
          <cell r="N41">
            <v>4800</v>
          </cell>
          <cell r="O41">
            <v>88576</v>
          </cell>
          <cell r="P41">
            <v>13971</v>
          </cell>
          <cell r="Q41">
            <v>19044.754000000001</v>
          </cell>
        </row>
        <row r="42">
          <cell r="M42">
            <v>110681</v>
          </cell>
          <cell r="N42">
            <v>2034</v>
          </cell>
          <cell r="O42">
            <v>94670</v>
          </cell>
          <cell r="P42">
            <v>13977</v>
          </cell>
          <cell r="Q42">
            <v>19925.632000000001</v>
          </cell>
        </row>
        <row r="43">
          <cell r="M43">
            <v>120368</v>
          </cell>
          <cell r="N43">
            <v>4785</v>
          </cell>
          <cell r="O43">
            <v>101735</v>
          </cell>
          <cell r="P43">
            <v>13848</v>
          </cell>
          <cell r="Q43">
            <v>21319.877</v>
          </cell>
        </row>
        <row r="44">
          <cell r="M44">
            <v>120170</v>
          </cell>
          <cell r="N44">
            <v>4557</v>
          </cell>
          <cell r="O44">
            <v>101669</v>
          </cell>
          <cell r="P44">
            <v>13944</v>
          </cell>
          <cell r="Q44">
            <v>21695.159</v>
          </cell>
        </row>
        <row r="45">
          <cell r="M45">
            <v>117492</v>
          </cell>
          <cell r="N45">
            <v>3588</v>
          </cell>
          <cell r="O45">
            <v>99999</v>
          </cell>
          <cell r="P45">
            <v>13905</v>
          </cell>
          <cell r="Q45">
            <v>21706.358</v>
          </cell>
        </row>
        <row r="46">
          <cell r="M46">
            <v>129652</v>
          </cell>
          <cell r="N46">
            <v>5919</v>
          </cell>
          <cell r="O46">
            <v>109846</v>
          </cell>
          <cell r="P46">
            <v>13887</v>
          </cell>
          <cell r="Q46">
            <v>21869.775000000001</v>
          </cell>
        </row>
        <row r="47">
          <cell r="M47">
            <v>114235</v>
          </cell>
          <cell r="N47">
            <v>7368</v>
          </cell>
          <cell r="O47">
            <v>92932</v>
          </cell>
          <cell r="P47">
            <v>13935</v>
          </cell>
          <cell r="Q47">
            <v>21643.101999999999</v>
          </cell>
        </row>
        <row r="48">
          <cell r="M48">
            <v>113805</v>
          </cell>
          <cell r="N48">
            <v>5835</v>
          </cell>
          <cell r="O48">
            <v>94134</v>
          </cell>
          <cell r="P48">
            <v>13836</v>
          </cell>
          <cell r="Q48">
            <v>21115.258000000002</v>
          </cell>
        </row>
        <row r="49">
          <cell r="M49">
            <v>108110</v>
          </cell>
          <cell r="N49">
            <v>4830</v>
          </cell>
          <cell r="O49">
            <v>89372</v>
          </cell>
          <cell r="P49">
            <v>13908</v>
          </cell>
          <cell r="Q49">
            <v>21071.969000000001</v>
          </cell>
        </row>
        <row r="50">
          <cell r="M50">
            <v>119036</v>
          </cell>
          <cell r="N50">
            <v>7200</v>
          </cell>
          <cell r="O50">
            <v>97892</v>
          </cell>
          <cell r="P50">
            <v>13944</v>
          </cell>
          <cell r="Q50">
            <v>20862.955000000002</v>
          </cell>
        </row>
        <row r="51">
          <cell r="M51">
            <v>122707</v>
          </cell>
          <cell r="N51">
            <v>3807</v>
          </cell>
          <cell r="O51">
            <v>104962</v>
          </cell>
          <cell r="P51">
            <v>13938</v>
          </cell>
          <cell r="Q51">
            <v>20818.879000000001</v>
          </cell>
        </row>
        <row r="52">
          <cell r="M52">
            <v>126447</v>
          </cell>
          <cell r="N52">
            <v>4005</v>
          </cell>
          <cell r="O52">
            <v>108438</v>
          </cell>
          <cell r="P52">
            <v>14004</v>
          </cell>
          <cell r="Q52">
            <v>21678.983</v>
          </cell>
        </row>
        <row r="53">
          <cell r="M53">
            <v>126573</v>
          </cell>
          <cell r="N53">
            <v>888</v>
          </cell>
          <cell r="O53">
            <v>111807</v>
          </cell>
          <cell r="P53">
            <v>13878</v>
          </cell>
          <cell r="Q53">
            <v>22391.156999999999</v>
          </cell>
        </row>
        <row r="54">
          <cell r="M54">
            <v>128054</v>
          </cell>
          <cell r="N54">
            <v>3747</v>
          </cell>
          <cell r="O54">
            <v>110408</v>
          </cell>
          <cell r="P54">
            <v>13899</v>
          </cell>
          <cell r="Q54">
            <v>23316.906999999999</v>
          </cell>
        </row>
        <row r="55">
          <cell r="M55">
            <v>125881</v>
          </cell>
          <cell r="N55">
            <v>1977</v>
          </cell>
          <cell r="O55">
            <v>110002</v>
          </cell>
          <cell r="P55">
            <v>13902</v>
          </cell>
          <cell r="Q55">
            <v>23060.51</v>
          </cell>
        </row>
        <row r="56">
          <cell r="M56">
            <v>122782</v>
          </cell>
          <cell r="N56">
            <v>600</v>
          </cell>
          <cell r="O56">
            <v>108130</v>
          </cell>
          <cell r="P56">
            <v>14052</v>
          </cell>
          <cell r="Q56">
            <v>22582.266</v>
          </cell>
        </row>
        <row r="57">
          <cell r="M57">
            <v>118040</v>
          </cell>
          <cell r="N57">
            <v>2442</v>
          </cell>
          <cell r="O57">
            <v>101636</v>
          </cell>
          <cell r="P57">
            <v>13962</v>
          </cell>
          <cell r="Q57">
            <v>21863.161</v>
          </cell>
        </row>
        <row r="58">
          <cell r="M58">
            <v>113774</v>
          </cell>
          <cell r="N58">
            <v>5916</v>
          </cell>
          <cell r="O58">
            <v>94022</v>
          </cell>
          <cell r="P58">
            <v>13836</v>
          </cell>
          <cell r="Q58">
            <v>20504.647000000001</v>
          </cell>
        </row>
        <row r="59">
          <cell r="M59">
            <v>113685</v>
          </cell>
          <cell r="N59">
            <v>5784</v>
          </cell>
          <cell r="O59">
            <v>94029</v>
          </cell>
          <cell r="P59">
            <v>13872</v>
          </cell>
          <cell r="Q59">
            <v>19383.71</v>
          </cell>
        </row>
        <row r="60">
          <cell r="M60">
            <v>119206</v>
          </cell>
          <cell r="N60">
            <v>3009</v>
          </cell>
          <cell r="O60">
            <v>102358</v>
          </cell>
          <cell r="P60">
            <v>13839</v>
          </cell>
          <cell r="Q60">
            <v>18921.900000000001</v>
          </cell>
        </row>
        <row r="61">
          <cell r="M61">
            <v>119484</v>
          </cell>
          <cell r="N61">
            <v>4089</v>
          </cell>
          <cell r="O61">
            <v>101475</v>
          </cell>
          <cell r="P61">
            <v>13920</v>
          </cell>
          <cell r="Q61">
            <v>18252.524000000001</v>
          </cell>
        </row>
        <row r="62">
          <cell r="M62">
            <v>117897</v>
          </cell>
          <cell r="N62">
            <v>3477</v>
          </cell>
          <cell r="O62">
            <v>100557</v>
          </cell>
          <cell r="P62">
            <v>13863</v>
          </cell>
          <cell r="Q62">
            <v>18542.187000000002</v>
          </cell>
        </row>
        <row r="63">
          <cell r="M63">
            <v>114028</v>
          </cell>
          <cell r="N63">
            <v>3105</v>
          </cell>
          <cell r="O63">
            <v>96988</v>
          </cell>
          <cell r="P63">
            <v>13935</v>
          </cell>
          <cell r="Q63">
            <v>18400.760999999999</v>
          </cell>
        </row>
        <row r="64">
          <cell r="M64">
            <v>119281</v>
          </cell>
          <cell r="N64">
            <v>4137</v>
          </cell>
          <cell r="O64">
            <v>101191</v>
          </cell>
          <cell r="P64">
            <v>13953</v>
          </cell>
          <cell r="Q64">
            <v>18767.269</v>
          </cell>
        </row>
        <row r="65">
          <cell r="M65">
            <v>119325</v>
          </cell>
          <cell r="N65">
            <v>3183</v>
          </cell>
          <cell r="O65">
            <v>102180</v>
          </cell>
          <cell r="P65">
            <v>13962</v>
          </cell>
          <cell r="Q65">
            <v>19225.800999999999</v>
          </cell>
        </row>
        <row r="66">
          <cell r="M66">
            <v>117037</v>
          </cell>
          <cell r="N66">
            <v>2175</v>
          </cell>
          <cell r="O66">
            <v>100909</v>
          </cell>
          <cell r="P66">
            <v>13953</v>
          </cell>
          <cell r="Q66">
            <v>20279.302</v>
          </cell>
        </row>
        <row r="67">
          <cell r="M67">
            <v>120447</v>
          </cell>
          <cell r="N67">
            <v>51</v>
          </cell>
          <cell r="O67">
            <v>106482</v>
          </cell>
          <cell r="P67">
            <v>13914</v>
          </cell>
          <cell r="Q67">
            <v>20780.733</v>
          </cell>
        </row>
        <row r="68">
          <cell r="M68">
            <v>114196</v>
          </cell>
          <cell r="N68">
            <v>51</v>
          </cell>
          <cell r="O68">
            <v>100183</v>
          </cell>
          <cell r="P68">
            <v>13962</v>
          </cell>
          <cell r="Q68">
            <v>21307.185000000001</v>
          </cell>
        </row>
        <row r="69">
          <cell r="M69">
            <v>115173</v>
          </cell>
          <cell r="N69">
            <v>6915</v>
          </cell>
          <cell r="O69">
            <v>94293</v>
          </cell>
          <cell r="P69">
            <v>13965</v>
          </cell>
          <cell r="Q69">
            <v>21508.272000000001</v>
          </cell>
        </row>
        <row r="70">
          <cell r="M70">
            <v>105425</v>
          </cell>
          <cell r="N70">
            <v>1785</v>
          </cell>
          <cell r="O70">
            <v>89708</v>
          </cell>
          <cell r="P70">
            <v>13932</v>
          </cell>
          <cell r="Q70">
            <v>21794.379000000001</v>
          </cell>
        </row>
        <row r="71">
          <cell r="M71">
            <v>103389</v>
          </cell>
          <cell r="N71">
            <v>48</v>
          </cell>
          <cell r="O71">
            <v>89448</v>
          </cell>
          <cell r="P71">
            <v>13893</v>
          </cell>
          <cell r="Q71">
            <v>21345.021000000001</v>
          </cell>
        </row>
        <row r="72">
          <cell r="M72">
            <v>104880</v>
          </cell>
          <cell r="N72">
            <v>54</v>
          </cell>
          <cell r="O72">
            <v>90960</v>
          </cell>
          <cell r="P72">
            <v>13866</v>
          </cell>
          <cell r="Q72">
            <v>20953.757000000001</v>
          </cell>
        </row>
        <row r="73">
          <cell r="M73">
            <v>119621</v>
          </cell>
          <cell r="N73">
            <v>7338</v>
          </cell>
          <cell r="O73">
            <v>98474</v>
          </cell>
          <cell r="P73">
            <v>13809</v>
          </cell>
          <cell r="Q73">
            <v>20828.492999999999</v>
          </cell>
        </row>
        <row r="74">
          <cell r="M74">
            <v>113674</v>
          </cell>
          <cell r="N74">
            <v>4164</v>
          </cell>
          <cell r="O74">
            <v>95521</v>
          </cell>
          <cell r="P74">
            <v>13989</v>
          </cell>
          <cell r="Q74">
            <v>20870.341</v>
          </cell>
        </row>
        <row r="75">
          <cell r="M75">
            <v>122024</v>
          </cell>
          <cell r="N75">
            <v>5343</v>
          </cell>
          <cell r="O75">
            <v>102596</v>
          </cell>
          <cell r="P75">
            <v>14085</v>
          </cell>
          <cell r="Q75">
            <v>20664.695</v>
          </cell>
        </row>
        <row r="76">
          <cell r="M76">
            <v>129950</v>
          </cell>
          <cell r="N76">
            <v>7002</v>
          </cell>
          <cell r="O76">
            <v>108596</v>
          </cell>
          <cell r="P76">
            <v>14352</v>
          </cell>
          <cell r="Q76">
            <v>20840.463</v>
          </cell>
        </row>
        <row r="77">
          <cell r="M77">
            <v>127880</v>
          </cell>
          <cell r="N77">
            <v>6960</v>
          </cell>
          <cell r="O77">
            <v>106814</v>
          </cell>
          <cell r="P77">
            <v>14106</v>
          </cell>
          <cell r="Q77">
            <v>21467.031999999999</v>
          </cell>
        </row>
        <row r="78">
          <cell r="M78">
            <v>128686</v>
          </cell>
          <cell r="N78">
            <v>4782</v>
          </cell>
          <cell r="O78">
            <v>109939</v>
          </cell>
          <cell r="P78">
            <v>13965</v>
          </cell>
          <cell r="Q78">
            <v>22344.851999999999</v>
          </cell>
        </row>
        <row r="79">
          <cell r="M79">
            <v>126296</v>
          </cell>
          <cell r="N79">
            <v>2556</v>
          </cell>
          <cell r="O79">
            <v>109718</v>
          </cell>
          <cell r="P79">
            <v>14022</v>
          </cell>
          <cell r="Q79">
            <v>22487.965</v>
          </cell>
        </row>
        <row r="80">
          <cell r="M80">
            <v>125692</v>
          </cell>
          <cell r="N80">
            <v>2838</v>
          </cell>
          <cell r="O80">
            <v>108772</v>
          </cell>
          <cell r="P80">
            <v>14082</v>
          </cell>
          <cell r="Q80">
            <v>22228.582999999999</v>
          </cell>
        </row>
        <row r="81">
          <cell r="M81">
            <v>127832</v>
          </cell>
          <cell r="N81">
            <v>10332</v>
          </cell>
          <cell r="O81">
            <v>103112</v>
          </cell>
          <cell r="P81">
            <v>14388</v>
          </cell>
          <cell r="Q81">
            <v>21587.65</v>
          </cell>
        </row>
        <row r="82">
          <cell r="M82">
            <v>128411</v>
          </cell>
          <cell r="N82">
            <v>7839</v>
          </cell>
          <cell r="O82">
            <v>106283</v>
          </cell>
          <cell r="P82">
            <v>14289</v>
          </cell>
          <cell r="Q82">
            <v>20455.595000000001</v>
          </cell>
        </row>
        <row r="83">
          <cell r="M83">
            <v>123676</v>
          </cell>
          <cell r="N83">
            <v>7962</v>
          </cell>
          <cell r="O83">
            <v>101482</v>
          </cell>
          <cell r="P83">
            <v>14232</v>
          </cell>
          <cell r="Q83">
            <v>19549.169999999998</v>
          </cell>
        </row>
        <row r="84">
          <cell r="M84">
            <v>133055</v>
          </cell>
          <cell r="N84">
            <v>12048</v>
          </cell>
          <cell r="O84">
            <v>106913</v>
          </cell>
          <cell r="P84">
            <v>14094</v>
          </cell>
          <cell r="Q84">
            <v>18972.896000000001</v>
          </cell>
        </row>
        <row r="85">
          <cell r="M85">
            <v>119712</v>
          </cell>
          <cell r="N85">
            <v>10551</v>
          </cell>
          <cell r="O85">
            <v>95082</v>
          </cell>
          <cell r="P85">
            <v>14079</v>
          </cell>
          <cell r="Q85">
            <v>18510.562999999998</v>
          </cell>
        </row>
        <row r="86">
          <cell r="M86">
            <v>109087</v>
          </cell>
          <cell r="N86">
            <v>7044</v>
          </cell>
          <cell r="O86">
            <v>88015</v>
          </cell>
          <cell r="P86">
            <v>14028</v>
          </cell>
          <cell r="Q86">
            <v>18226.826000000001</v>
          </cell>
        </row>
        <row r="87">
          <cell r="M87">
            <v>117199</v>
          </cell>
          <cell r="N87">
            <v>9630</v>
          </cell>
          <cell r="O87">
            <v>93562</v>
          </cell>
          <cell r="P87">
            <v>14007</v>
          </cell>
          <cell r="Q87">
            <v>18303.975999999999</v>
          </cell>
        </row>
        <row r="88">
          <cell r="M88">
            <v>116040</v>
          </cell>
          <cell r="N88">
            <v>8136</v>
          </cell>
          <cell r="O88">
            <v>93882</v>
          </cell>
          <cell r="P88">
            <v>14022</v>
          </cell>
          <cell r="Q88">
            <v>18426.501</v>
          </cell>
        </row>
        <row r="89">
          <cell r="M89">
            <v>111747</v>
          </cell>
          <cell r="N89">
            <v>7296</v>
          </cell>
          <cell r="O89">
            <v>90312</v>
          </cell>
          <cell r="P89">
            <v>14139</v>
          </cell>
          <cell r="Q89">
            <v>18990.025000000001</v>
          </cell>
        </row>
        <row r="90">
          <cell r="M90">
            <v>109933</v>
          </cell>
          <cell r="N90">
            <v>6735</v>
          </cell>
          <cell r="O90">
            <v>88912</v>
          </cell>
          <cell r="P90">
            <v>14286</v>
          </cell>
          <cell r="Q90">
            <v>20136.275000000001</v>
          </cell>
        </row>
        <row r="91">
          <cell r="M91">
            <v>107397</v>
          </cell>
          <cell r="N91">
            <v>249</v>
          </cell>
          <cell r="O91">
            <v>92877</v>
          </cell>
          <cell r="P91">
            <v>14271</v>
          </cell>
          <cell r="Q91">
            <v>21019.606</v>
          </cell>
        </row>
        <row r="92">
          <cell r="M92">
            <v>108018</v>
          </cell>
          <cell r="N92">
            <v>2715</v>
          </cell>
          <cell r="O92">
            <v>91257</v>
          </cell>
          <cell r="P92">
            <v>14046</v>
          </cell>
          <cell r="Q92">
            <v>21601.182000000001</v>
          </cell>
        </row>
        <row r="93">
          <cell r="M93">
            <v>105208</v>
          </cell>
          <cell r="N93">
            <v>7230</v>
          </cell>
          <cell r="O93">
            <v>83986</v>
          </cell>
          <cell r="P93">
            <v>13992</v>
          </cell>
          <cell r="Q93">
            <v>21843.392</v>
          </cell>
        </row>
        <row r="94">
          <cell r="M94">
            <v>99971</v>
          </cell>
          <cell r="N94">
            <v>3879</v>
          </cell>
          <cell r="O94">
            <v>82127</v>
          </cell>
          <cell r="P94">
            <v>13965</v>
          </cell>
          <cell r="Q94">
            <v>21528.23</v>
          </cell>
        </row>
        <row r="95">
          <cell r="M95">
            <v>106315</v>
          </cell>
          <cell r="N95">
            <v>5418</v>
          </cell>
          <cell r="O95">
            <v>86890</v>
          </cell>
          <cell r="P95">
            <v>14007</v>
          </cell>
          <cell r="Q95">
            <v>21664.076000000001</v>
          </cell>
        </row>
        <row r="96">
          <cell r="M96">
            <v>110150</v>
          </cell>
          <cell r="N96">
            <v>5127</v>
          </cell>
          <cell r="O96">
            <v>91025</v>
          </cell>
          <cell r="P96">
            <v>13998</v>
          </cell>
          <cell r="Q96">
            <v>20805.822</v>
          </cell>
        </row>
        <row r="97">
          <cell r="M97">
            <v>108238</v>
          </cell>
          <cell r="N97">
            <v>4047</v>
          </cell>
          <cell r="O97">
            <v>90106</v>
          </cell>
          <cell r="P97">
            <v>14085</v>
          </cell>
          <cell r="Q97">
            <v>20489.564999999999</v>
          </cell>
        </row>
        <row r="98">
          <cell r="M98">
            <v>104463</v>
          </cell>
          <cell r="N98">
            <v>8832</v>
          </cell>
          <cell r="O98">
            <v>81570</v>
          </cell>
          <cell r="P98">
            <v>14061</v>
          </cell>
          <cell r="Q98">
            <v>20531.221000000001</v>
          </cell>
        </row>
        <row r="99">
          <cell r="M99">
            <v>98311</v>
          </cell>
          <cell r="N99">
            <v>5826</v>
          </cell>
          <cell r="O99">
            <v>78376</v>
          </cell>
          <cell r="P99">
            <v>14109</v>
          </cell>
          <cell r="Q99">
            <v>20143.028999999999</v>
          </cell>
        </row>
        <row r="100">
          <cell r="M100">
            <v>97096</v>
          </cell>
          <cell r="N100">
            <v>1323</v>
          </cell>
          <cell r="O100">
            <v>81664</v>
          </cell>
          <cell r="P100">
            <v>14109</v>
          </cell>
          <cell r="Q100">
            <v>20494.686000000002</v>
          </cell>
        </row>
        <row r="101">
          <cell r="M101">
            <v>88358</v>
          </cell>
          <cell r="N101">
            <v>48</v>
          </cell>
          <cell r="O101">
            <v>74201</v>
          </cell>
          <cell r="P101">
            <v>14109</v>
          </cell>
          <cell r="Q101">
            <v>20421.46</v>
          </cell>
        </row>
        <row r="102">
          <cell r="M102">
            <v>92626</v>
          </cell>
          <cell r="N102">
            <v>3513</v>
          </cell>
          <cell r="O102">
            <v>75088</v>
          </cell>
          <cell r="P102">
            <v>14025</v>
          </cell>
          <cell r="Q102">
            <v>21120.803</v>
          </cell>
        </row>
        <row r="103">
          <cell r="M103">
            <v>98620</v>
          </cell>
          <cell r="N103">
            <v>10254</v>
          </cell>
          <cell r="O103">
            <v>74332</v>
          </cell>
          <cell r="P103">
            <v>14034</v>
          </cell>
          <cell r="Q103">
            <v>21434.986000000001</v>
          </cell>
        </row>
        <row r="104">
          <cell r="M104">
            <v>97734</v>
          </cell>
          <cell r="N104">
            <v>9948</v>
          </cell>
          <cell r="O104">
            <v>73737</v>
          </cell>
          <cell r="P104">
            <v>14049</v>
          </cell>
          <cell r="Q104">
            <v>20966.668000000001</v>
          </cell>
        </row>
        <row r="105">
          <cell r="M105">
            <v>103809</v>
          </cell>
          <cell r="N105">
            <v>4578</v>
          </cell>
          <cell r="O105">
            <v>85269</v>
          </cell>
          <cell r="P105">
            <v>13962</v>
          </cell>
          <cell r="Q105">
            <v>20320.205000000002</v>
          </cell>
        </row>
        <row r="106">
          <cell r="M106">
            <v>104567</v>
          </cell>
          <cell r="N106">
            <v>2910</v>
          </cell>
          <cell r="O106">
            <v>87767</v>
          </cell>
          <cell r="P106">
            <v>13890</v>
          </cell>
          <cell r="Q106">
            <v>19598.787</v>
          </cell>
        </row>
        <row r="107">
          <cell r="M107">
            <v>104683</v>
          </cell>
          <cell r="N107">
            <v>6813</v>
          </cell>
          <cell r="O107">
            <v>83932</v>
          </cell>
          <cell r="P107">
            <v>13938</v>
          </cell>
          <cell r="Q107">
            <v>18818.162</v>
          </cell>
        </row>
        <row r="108">
          <cell r="M108">
            <v>99328</v>
          </cell>
          <cell r="N108">
            <v>1644</v>
          </cell>
          <cell r="O108">
            <v>83749</v>
          </cell>
          <cell r="P108">
            <v>13935</v>
          </cell>
          <cell r="Q108">
            <v>17920.435000000001</v>
          </cell>
        </row>
        <row r="109">
          <cell r="M109">
            <v>101545</v>
          </cell>
          <cell r="N109">
            <v>2583</v>
          </cell>
          <cell r="O109">
            <v>84820</v>
          </cell>
          <cell r="P109">
            <v>14142</v>
          </cell>
          <cell r="Q109">
            <v>17648.166000000001</v>
          </cell>
        </row>
        <row r="110">
          <cell r="M110">
            <v>103160</v>
          </cell>
          <cell r="N110">
            <v>3894</v>
          </cell>
          <cell r="O110">
            <v>84962</v>
          </cell>
          <cell r="P110">
            <v>14304</v>
          </cell>
          <cell r="Q110">
            <v>17972.973000000002</v>
          </cell>
        </row>
        <row r="111">
          <cell r="M111">
            <v>99827</v>
          </cell>
          <cell r="N111">
            <v>2340</v>
          </cell>
          <cell r="O111">
            <v>83270</v>
          </cell>
          <cell r="P111">
            <v>14217</v>
          </cell>
          <cell r="Q111">
            <v>17923.235000000001</v>
          </cell>
        </row>
        <row r="112">
          <cell r="M112">
            <v>99684</v>
          </cell>
          <cell r="N112">
            <v>3912</v>
          </cell>
          <cell r="O112">
            <v>81771</v>
          </cell>
          <cell r="P112">
            <v>14001</v>
          </cell>
          <cell r="Q112">
            <v>17576.866999999998</v>
          </cell>
        </row>
        <row r="113">
          <cell r="M113">
            <v>105004</v>
          </cell>
          <cell r="N113">
            <v>3414</v>
          </cell>
          <cell r="O113">
            <v>87628</v>
          </cell>
          <cell r="P113">
            <v>13962</v>
          </cell>
          <cell r="Q113">
            <v>17843.100999999999</v>
          </cell>
        </row>
        <row r="114">
          <cell r="M114">
            <v>101627</v>
          </cell>
          <cell r="N114">
            <v>4038</v>
          </cell>
          <cell r="O114">
            <v>83525</v>
          </cell>
          <cell r="P114">
            <v>14064</v>
          </cell>
          <cell r="Q114">
            <v>18297.776000000002</v>
          </cell>
        </row>
        <row r="115">
          <cell r="M115">
            <v>99200</v>
          </cell>
          <cell r="N115">
            <v>3477</v>
          </cell>
          <cell r="O115">
            <v>81440</v>
          </cell>
          <cell r="P115">
            <v>14283</v>
          </cell>
          <cell r="Q115">
            <v>18695.516</v>
          </cell>
        </row>
        <row r="116">
          <cell r="M116">
            <v>99064</v>
          </cell>
          <cell r="N116">
            <v>5073</v>
          </cell>
          <cell r="O116">
            <v>79849</v>
          </cell>
          <cell r="P116">
            <v>14142</v>
          </cell>
          <cell r="Q116">
            <v>19940.300999999999</v>
          </cell>
        </row>
        <row r="117">
          <cell r="M117">
            <v>97415</v>
          </cell>
          <cell r="N117">
            <v>3876</v>
          </cell>
          <cell r="O117">
            <v>79514</v>
          </cell>
          <cell r="P117">
            <v>14025</v>
          </cell>
          <cell r="Q117">
            <v>19649.588</v>
          </cell>
        </row>
        <row r="118">
          <cell r="M118">
            <v>90090</v>
          </cell>
          <cell r="N118">
            <v>4266</v>
          </cell>
          <cell r="O118">
            <v>71856</v>
          </cell>
          <cell r="P118">
            <v>13968</v>
          </cell>
          <cell r="Q118">
            <v>19656.744999999999</v>
          </cell>
        </row>
        <row r="119">
          <cell r="M119">
            <v>91330</v>
          </cell>
          <cell r="N119">
            <v>6864</v>
          </cell>
          <cell r="O119">
            <v>70246</v>
          </cell>
          <cell r="P119">
            <v>14220</v>
          </cell>
          <cell r="Q119">
            <v>19077.687999999998</v>
          </cell>
        </row>
        <row r="120">
          <cell r="M120">
            <v>91882</v>
          </cell>
          <cell r="N120">
            <v>4428</v>
          </cell>
          <cell r="O120">
            <v>73144</v>
          </cell>
          <cell r="P120">
            <v>14310</v>
          </cell>
          <cell r="Q120">
            <v>18946.774000000001</v>
          </cell>
        </row>
        <row r="121">
          <cell r="M121">
            <v>94230</v>
          </cell>
          <cell r="N121">
            <v>6219</v>
          </cell>
          <cell r="O121">
            <v>73761</v>
          </cell>
          <cell r="P121">
            <v>14250</v>
          </cell>
          <cell r="Q121">
            <v>18529.899000000001</v>
          </cell>
        </row>
        <row r="122">
          <cell r="M122">
            <v>93398</v>
          </cell>
          <cell r="N122">
            <v>4773</v>
          </cell>
          <cell r="O122">
            <v>74363</v>
          </cell>
          <cell r="P122">
            <v>14262</v>
          </cell>
          <cell r="Q122">
            <v>18428.825000000001</v>
          </cell>
        </row>
        <row r="123">
          <cell r="M123">
            <v>96121</v>
          </cell>
          <cell r="N123">
            <v>6339</v>
          </cell>
          <cell r="O123">
            <v>75562</v>
          </cell>
          <cell r="P123">
            <v>14220</v>
          </cell>
          <cell r="Q123">
            <v>18444.451000000001</v>
          </cell>
        </row>
        <row r="124">
          <cell r="M124">
            <v>86552</v>
          </cell>
          <cell r="N124">
            <v>1659</v>
          </cell>
          <cell r="O124">
            <v>70898</v>
          </cell>
          <cell r="P124">
            <v>13995</v>
          </cell>
          <cell r="Q124">
            <v>18701.525000000001</v>
          </cell>
        </row>
        <row r="125">
          <cell r="M125">
            <v>83316</v>
          </cell>
          <cell r="N125">
            <v>1308</v>
          </cell>
          <cell r="O125">
            <v>68115</v>
          </cell>
          <cell r="P125">
            <v>13893</v>
          </cell>
          <cell r="Q125">
            <v>19001.383000000002</v>
          </cell>
        </row>
        <row r="126">
          <cell r="M126">
            <v>84510</v>
          </cell>
          <cell r="N126">
            <v>5019</v>
          </cell>
          <cell r="O126">
            <v>65613</v>
          </cell>
          <cell r="P126">
            <v>13878</v>
          </cell>
          <cell r="Q126">
            <v>19701.060000000001</v>
          </cell>
        </row>
        <row r="127">
          <cell r="M127">
            <v>83464</v>
          </cell>
          <cell r="N127">
            <v>51</v>
          </cell>
          <cell r="O127">
            <v>69439</v>
          </cell>
          <cell r="P127">
            <v>13974</v>
          </cell>
          <cell r="Q127">
            <v>19481.05</v>
          </cell>
        </row>
        <row r="128">
          <cell r="M128">
            <v>90014</v>
          </cell>
          <cell r="N128">
            <v>2040</v>
          </cell>
          <cell r="O128">
            <v>73976</v>
          </cell>
          <cell r="P128">
            <v>13998</v>
          </cell>
          <cell r="Q128">
            <v>19338.368999999999</v>
          </cell>
        </row>
        <row r="129">
          <cell r="M129">
            <v>96458</v>
          </cell>
          <cell r="N129">
            <v>5880</v>
          </cell>
          <cell r="O129">
            <v>76493</v>
          </cell>
          <cell r="P129">
            <v>14085</v>
          </cell>
          <cell r="Q129">
            <v>19155.595000000001</v>
          </cell>
        </row>
        <row r="130">
          <cell r="M130">
            <v>94302</v>
          </cell>
          <cell r="N130">
            <v>2997</v>
          </cell>
          <cell r="O130">
            <v>77310</v>
          </cell>
          <cell r="P130">
            <v>13995</v>
          </cell>
          <cell r="Q130">
            <v>18785.437000000002</v>
          </cell>
        </row>
        <row r="131">
          <cell r="M131">
            <v>83785</v>
          </cell>
          <cell r="N131">
            <v>8454</v>
          </cell>
          <cell r="O131">
            <v>61294</v>
          </cell>
          <cell r="P131">
            <v>14037</v>
          </cell>
          <cell r="Q131">
            <v>17978.261999999999</v>
          </cell>
        </row>
        <row r="132">
          <cell r="M132">
            <v>80656</v>
          </cell>
          <cell r="N132">
            <v>972</v>
          </cell>
          <cell r="O132">
            <v>65893</v>
          </cell>
          <cell r="P132">
            <v>13791</v>
          </cell>
          <cell r="Q132">
            <v>17581.964</v>
          </cell>
        </row>
        <row r="133">
          <cell r="M133">
            <v>74380</v>
          </cell>
          <cell r="N133">
            <v>51</v>
          </cell>
          <cell r="O133">
            <v>60265</v>
          </cell>
          <cell r="P133">
            <v>14064</v>
          </cell>
          <cell r="Q133">
            <v>17221.812000000002</v>
          </cell>
        </row>
        <row r="134">
          <cell r="M134">
            <v>81390</v>
          </cell>
          <cell r="N134">
            <v>5322</v>
          </cell>
          <cell r="O134">
            <v>62061</v>
          </cell>
          <cell r="P134">
            <v>14007</v>
          </cell>
          <cell r="Q134">
            <v>16537.192999999999</v>
          </cell>
        </row>
        <row r="135">
          <cell r="M135">
            <v>86707</v>
          </cell>
          <cell r="N135">
            <v>11418</v>
          </cell>
          <cell r="O135">
            <v>61003</v>
          </cell>
          <cell r="P135">
            <v>14286</v>
          </cell>
          <cell r="Q135">
            <v>16622.363000000001</v>
          </cell>
        </row>
        <row r="136">
          <cell r="M136">
            <v>90062</v>
          </cell>
          <cell r="N136">
            <v>7644</v>
          </cell>
          <cell r="O136">
            <v>68324</v>
          </cell>
          <cell r="P136">
            <v>14094</v>
          </cell>
          <cell r="Q136">
            <v>16657.438999999998</v>
          </cell>
        </row>
        <row r="137">
          <cell r="M137">
            <v>88336</v>
          </cell>
          <cell r="N137">
            <v>6372</v>
          </cell>
          <cell r="O137">
            <v>67858</v>
          </cell>
          <cell r="P137">
            <v>14106</v>
          </cell>
          <cell r="Q137">
            <v>16600.434000000001</v>
          </cell>
        </row>
        <row r="138">
          <cell r="M138">
            <v>78201</v>
          </cell>
          <cell r="N138">
            <v>942</v>
          </cell>
          <cell r="O138">
            <v>62964</v>
          </cell>
          <cell r="P138">
            <v>14295</v>
          </cell>
          <cell r="Q138">
            <v>16687.704000000002</v>
          </cell>
        </row>
        <row r="139">
          <cell r="M139">
            <v>74957</v>
          </cell>
          <cell r="N139">
            <v>51</v>
          </cell>
          <cell r="O139">
            <v>60509</v>
          </cell>
          <cell r="P139">
            <v>14397</v>
          </cell>
          <cell r="Q139">
            <v>17358.77</v>
          </cell>
        </row>
        <row r="140">
          <cell r="M140">
            <v>77655</v>
          </cell>
          <cell r="N140">
            <v>1980</v>
          </cell>
          <cell r="O140">
            <v>61254</v>
          </cell>
          <cell r="P140">
            <v>14421</v>
          </cell>
          <cell r="Q140">
            <v>18162.571</v>
          </cell>
        </row>
        <row r="141">
          <cell r="M141">
            <v>81636</v>
          </cell>
          <cell r="N141">
            <v>6231</v>
          </cell>
          <cell r="O141">
            <v>61128</v>
          </cell>
          <cell r="P141">
            <v>14277</v>
          </cell>
          <cell r="Q141">
            <v>19468.536</v>
          </cell>
        </row>
        <row r="142">
          <cell r="M142">
            <v>79611</v>
          </cell>
          <cell r="N142">
            <v>2823</v>
          </cell>
          <cell r="O142">
            <v>62385</v>
          </cell>
          <cell r="P142">
            <v>14403</v>
          </cell>
          <cell r="Q142">
            <v>19708.365000000002</v>
          </cell>
        </row>
        <row r="143">
          <cell r="M143">
            <v>85585</v>
          </cell>
          <cell r="N143">
            <v>6849</v>
          </cell>
          <cell r="O143">
            <v>64315</v>
          </cell>
          <cell r="P143">
            <v>14421</v>
          </cell>
          <cell r="Q143">
            <v>19744.474999999999</v>
          </cell>
        </row>
        <row r="144">
          <cell r="M144">
            <v>93503</v>
          </cell>
          <cell r="N144">
            <v>7035</v>
          </cell>
          <cell r="O144">
            <v>72080</v>
          </cell>
          <cell r="P144">
            <v>14388</v>
          </cell>
          <cell r="Q144">
            <v>19625.683000000001</v>
          </cell>
        </row>
        <row r="145">
          <cell r="M145">
            <v>90914</v>
          </cell>
          <cell r="N145">
            <v>5409</v>
          </cell>
          <cell r="O145">
            <v>71078</v>
          </cell>
          <cell r="P145">
            <v>14427</v>
          </cell>
          <cell r="Q145">
            <v>19345.62</v>
          </cell>
        </row>
        <row r="146">
          <cell r="M146">
            <v>93410</v>
          </cell>
          <cell r="N146">
            <v>3081</v>
          </cell>
          <cell r="O146">
            <v>76109</v>
          </cell>
          <cell r="P146">
            <v>14220</v>
          </cell>
          <cell r="Q146">
            <v>19285.257000000001</v>
          </cell>
        </row>
        <row r="147">
          <cell r="M147">
            <v>87734</v>
          </cell>
          <cell r="N147">
            <v>2436</v>
          </cell>
          <cell r="O147">
            <v>70871</v>
          </cell>
          <cell r="P147">
            <v>14427</v>
          </cell>
          <cell r="Q147">
            <v>19442.399000000001</v>
          </cell>
        </row>
        <row r="148">
          <cell r="M148">
            <v>88029</v>
          </cell>
          <cell r="N148">
            <v>633</v>
          </cell>
          <cell r="O148">
            <v>72954</v>
          </cell>
          <cell r="P148">
            <v>14442</v>
          </cell>
          <cell r="Q148">
            <v>19827.501</v>
          </cell>
        </row>
        <row r="149">
          <cell r="M149">
            <v>81400</v>
          </cell>
          <cell r="N149">
            <v>48</v>
          </cell>
          <cell r="O149">
            <v>66925</v>
          </cell>
          <cell r="P149">
            <v>14427</v>
          </cell>
          <cell r="Q149">
            <v>20054.5</v>
          </cell>
        </row>
        <row r="150">
          <cell r="M150">
            <v>85096</v>
          </cell>
          <cell r="N150">
            <v>4467</v>
          </cell>
          <cell r="O150">
            <v>66178</v>
          </cell>
          <cell r="P150">
            <v>14451</v>
          </cell>
          <cell r="Q150">
            <v>20603.366000000002</v>
          </cell>
        </row>
        <row r="151">
          <cell r="M151">
            <v>89304</v>
          </cell>
          <cell r="N151">
            <v>5601</v>
          </cell>
          <cell r="O151">
            <v>69489</v>
          </cell>
          <cell r="P151">
            <v>14214</v>
          </cell>
          <cell r="Q151">
            <v>20742.751</v>
          </cell>
        </row>
        <row r="152">
          <cell r="M152">
            <v>95236</v>
          </cell>
          <cell r="N152">
            <v>2457</v>
          </cell>
          <cell r="O152">
            <v>78586</v>
          </cell>
          <cell r="P152">
            <v>14193</v>
          </cell>
          <cell r="Q152">
            <v>20459.948</v>
          </cell>
        </row>
        <row r="153">
          <cell r="M153">
            <v>92739</v>
          </cell>
          <cell r="N153">
            <v>4356</v>
          </cell>
          <cell r="O153">
            <v>73941</v>
          </cell>
          <cell r="P153">
            <v>14442</v>
          </cell>
          <cell r="Q153">
            <v>19592.416000000001</v>
          </cell>
        </row>
        <row r="154">
          <cell r="M154">
            <v>103412</v>
          </cell>
          <cell r="N154">
            <v>6519</v>
          </cell>
          <cell r="O154">
            <v>82421</v>
          </cell>
          <cell r="P154">
            <v>14472</v>
          </cell>
          <cell r="Q154">
            <v>18920.038</v>
          </cell>
        </row>
        <row r="155">
          <cell r="M155">
            <v>96253</v>
          </cell>
          <cell r="N155">
            <v>6237</v>
          </cell>
          <cell r="O155">
            <v>75661</v>
          </cell>
          <cell r="P155">
            <v>14355</v>
          </cell>
          <cell r="Q155">
            <v>18247.594000000001</v>
          </cell>
        </row>
        <row r="156">
          <cell r="M156">
            <v>88205</v>
          </cell>
          <cell r="N156">
            <v>7431</v>
          </cell>
          <cell r="O156">
            <v>66689</v>
          </cell>
          <cell r="P156">
            <v>14085</v>
          </cell>
          <cell r="Q156">
            <v>17068.807000000001</v>
          </cell>
        </row>
        <row r="157">
          <cell r="M157">
            <v>80980</v>
          </cell>
          <cell r="N157">
            <v>1476</v>
          </cell>
          <cell r="O157">
            <v>65434</v>
          </cell>
          <cell r="P157">
            <v>14070</v>
          </cell>
          <cell r="Q157">
            <v>16729.445</v>
          </cell>
        </row>
        <row r="158">
          <cell r="M158">
            <v>82319</v>
          </cell>
          <cell r="N158">
            <v>48</v>
          </cell>
          <cell r="O158">
            <v>68159</v>
          </cell>
          <cell r="P158">
            <v>14112</v>
          </cell>
          <cell r="Q158">
            <v>16856.564999999999</v>
          </cell>
        </row>
        <row r="159">
          <cell r="M159">
            <v>83349</v>
          </cell>
          <cell r="N159">
            <v>51</v>
          </cell>
          <cell r="O159">
            <v>69162</v>
          </cell>
          <cell r="P159">
            <v>14136</v>
          </cell>
          <cell r="Q159">
            <v>16892.308000000001</v>
          </cell>
        </row>
        <row r="160">
          <cell r="M160">
            <v>85738</v>
          </cell>
          <cell r="N160">
            <v>2220</v>
          </cell>
          <cell r="O160">
            <v>69370</v>
          </cell>
          <cell r="P160">
            <v>14148</v>
          </cell>
          <cell r="Q160">
            <v>16855.026999999998</v>
          </cell>
        </row>
        <row r="161">
          <cell r="M161">
            <v>79775</v>
          </cell>
          <cell r="N161">
            <v>48</v>
          </cell>
          <cell r="O161">
            <v>65585</v>
          </cell>
          <cell r="P161">
            <v>14142</v>
          </cell>
          <cell r="Q161">
            <v>17694.886999999999</v>
          </cell>
        </row>
        <row r="162">
          <cell r="M162">
            <v>77770</v>
          </cell>
          <cell r="N162">
            <v>1014</v>
          </cell>
          <cell r="O162">
            <v>62587</v>
          </cell>
          <cell r="P162">
            <v>14169</v>
          </cell>
          <cell r="Q162">
            <v>19053.555</v>
          </cell>
        </row>
        <row r="163">
          <cell r="M163">
            <v>77876</v>
          </cell>
          <cell r="N163">
            <v>1257</v>
          </cell>
          <cell r="O163">
            <v>62549</v>
          </cell>
          <cell r="P163">
            <v>14070</v>
          </cell>
          <cell r="Q163">
            <v>19975.366000000002</v>
          </cell>
        </row>
        <row r="164">
          <cell r="M164">
            <v>74690</v>
          </cell>
          <cell r="N164">
            <v>51</v>
          </cell>
          <cell r="O164">
            <v>60548</v>
          </cell>
          <cell r="P164">
            <v>14091</v>
          </cell>
          <cell r="Q164">
            <v>20682.346000000001</v>
          </cell>
        </row>
        <row r="165">
          <cell r="M165">
            <v>73383</v>
          </cell>
          <cell r="N165">
            <v>51</v>
          </cell>
          <cell r="O165">
            <v>58947</v>
          </cell>
          <cell r="P165">
            <v>14385</v>
          </cell>
          <cell r="Q165">
            <v>20876.162</v>
          </cell>
        </row>
        <row r="166">
          <cell r="M166">
            <v>81295</v>
          </cell>
          <cell r="N166">
            <v>4965</v>
          </cell>
          <cell r="O166">
            <v>61783</v>
          </cell>
          <cell r="P166">
            <v>14547</v>
          </cell>
          <cell r="Q166">
            <v>20867.834999999999</v>
          </cell>
        </row>
        <row r="167">
          <cell r="M167">
            <v>81902</v>
          </cell>
          <cell r="N167">
            <v>5070</v>
          </cell>
          <cell r="O167">
            <v>62261</v>
          </cell>
          <cell r="P167">
            <v>14571</v>
          </cell>
          <cell r="Q167">
            <v>20779.455999999998</v>
          </cell>
        </row>
        <row r="168">
          <cell r="M168">
            <v>78699</v>
          </cell>
          <cell r="N168">
            <v>1806</v>
          </cell>
          <cell r="O168">
            <v>62334</v>
          </cell>
          <cell r="P168">
            <v>14559</v>
          </cell>
          <cell r="Q168">
            <v>20777.712</v>
          </cell>
        </row>
        <row r="169">
          <cell r="M169">
            <v>87833</v>
          </cell>
          <cell r="N169">
            <v>7101</v>
          </cell>
          <cell r="O169">
            <v>66221</v>
          </cell>
          <cell r="P169">
            <v>14511</v>
          </cell>
          <cell r="Q169">
            <v>20484.105</v>
          </cell>
        </row>
        <row r="170">
          <cell r="M170">
            <v>91942</v>
          </cell>
          <cell r="N170">
            <v>6579</v>
          </cell>
          <cell r="O170">
            <v>70957</v>
          </cell>
          <cell r="P170">
            <v>14406</v>
          </cell>
          <cell r="Q170">
            <v>20389.191999999999</v>
          </cell>
        </row>
        <row r="171">
          <cell r="M171">
            <v>93974</v>
          </cell>
          <cell r="N171">
            <v>2130</v>
          </cell>
          <cell r="O171">
            <v>77387</v>
          </cell>
          <cell r="P171">
            <v>14457</v>
          </cell>
          <cell r="Q171">
            <v>20433.738000000001</v>
          </cell>
        </row>
        <row r="172">
          <cell r="M172">
            <v>100613</v>
          </cell>
          <cell r="N172">
            <v>12456</v>
          </cell>
          <cell r="O172">
            <v>73706</v>
          </cell>
          <cell r="P172">
            <v>14451</v>
          </cell>
          <cell r="Q172">
            <v>20760.273000000001</v>
          </cell>
        </row>
        <row r="173">
          <cell r="M173">
            <v>96057</v>
          </cell>
          <cell r="N173">
            <v>8478</v>
          </cell>
          <cell r="O173">
            <v>72972</v>
          </cell>
          <cell r="P173">
            <v>14607</v>
          </cell>
          <cell r="Q173">
            <v>20990.531999999999</v>
          </cell>
        </row>
        <row r="174">
          <cell r="M174">
            <v>92473</v>
          </cell>
          <cell r="N174">
            <v>5034</v>
          </cell>
          <cell r="O174">
            <v>72991</v>
          </cell>
          <cell r="P174">
            <v>14448</v>
          </cell>
          <cell r="Q174">
            <v>21378.914000000001</v>
          </cell>
        </row>
        <row r="175">
          <cell r="M175">
            <v>94232</v>
          </cell>
          <cell r="N175">
            <v>5955</v>
          </cell>
          <cell r="O175">
            <v>74186</v>
          </cell>
          <cell r="P175">
            <v>14091</v>
          </cell>
          <cell r="Q175">
            <v>21616.108</v>
          </cell>
        </row>
        <row r="176">
          <cell r="M176">
            <v>103677</v>
          </cell>
          <cell r="N176">
            <v>2649</v>
          </cell>
          <cell r="O176">
            <v>86811</v>
          </cell>
          <cell r="P176">
            <v>14217</v>
          </cell>
          <cell r="Q176">
            <v>21104.870999999999</v>
          </cell>
        </row>
        <row r="177">
          <cell r="M177">
            <v>107879</v>
          </cell>
          <cell r="N177">
            <v>1044</v>
          </cell>
          <cell r="O177">
            <v>92387</v>
          </cell>
          <cell r="P177">
            <v>14448</v>
          </cell>
          <cell r="Q177">
            <v>20652.201000000001</v>
          </cell>
        </row>
        <row r="178">
          <cell r="M178">
            <v>106916</v>
          </cell>
          <cell r="N178">
            <v>7140</v>
          </cell>
          <cell r="O178">
            <v>85280</v>
          </cell>
          <cell r="P178">
            <v>14496</v>
          </cell>
          <cell r="Q178">
            <v>19620.171999999999</v>
          </cell>
        </row>
        <row r="179">
          <cell r="M179">
            <v>101031</v>
          </cell>
          <cell r="N179">
            <v>8586</v>
          </cell>
          <cell r="O179">
            <v>78069</v>
          </cell>
          <cell r="P179">
            <v>14376</v>
          </cell>
          <cell r="Q179">
            <v>19128.964</v>
          </cell>
        </row>
        <row r="180">
          <cell r="M180">
            <v>98740</v>
          </cell>
          <cell r="N180">
            <v>7047</v>
          </cell>
          <cell r="O180">
            <v>77557</v>
          </cell>
          <cell r="P180">
            <v>14136</v>
          </cell>
          <cell r="Q180">
            <v>18136.561000000002</v>
          </cell>
        </row>
        <row r="181">
          <cell r="M181">
            <v>101032</v>
          </cell>
          <cell r="N181">
            <v>8634</v>
          </cell>
          <cell r="O181">
            <v>78235</v>
          </cell>
          <cell r="P181">
            <v>14163</v>
          </cell>
          <cell r="Q181">
            <v>18234.594000000001</v>
          </cell>
        </row>
        <row r="182">
          <cell r="M182">
            <v>98187</v>
          </cell>
          <cell r="N182">
            <v>4896</v>
          </cell>
          <cell r="O182">
            <v>79128</v>
          </cell>
          <cell r="P182">
            <v>14163</v>
          </cell>
          <cell r="Q182">
            <v>17873.808000000001</v>
          </cell>
        </row>
        <row r="183">
          <cell r="M183">
            <v>109296</v>
          </cell>
          <cell r="N183">
            <v>5037</v>
          </cell>
          <cell r="O183">
            <v>89907</v>
          </cell>
          <cell r="P183">
            <v>14352</v>
          </cell>
          <cell r="Q183">
            <v>17897.403999999999</v>
          </cell>
        </row>
        <row r="184">
          <cell r="M184">
            <v>112934</v>
          </cell>
          <cell r="N184">
            <v>3480</v>
          </cell>
          <cell r="O184">
            <v>95084</v>
          </cell>
          <cell r="P184">
            <v>14370</v>
          </cell>
          <cell r="Q184">
            <v>17956.93</v>
          </cell>
        </row>
        <row r="185">
          <cell r="M185">
            <v>112678</v>
          </cell>
          <cell r="N185">
            <v>5724</v>
          </cell>
          <cell r="O185">
            <v>92707</v>
          </cell>
          <cell r="P185">
            <v>14247</v>
          </cell>
          <cell r="Q185">
            <v>18535.018</v>
          </cell>
        </row>
        <row r="186">
          <cell r="M186">
            <v>111952</v>
          </cell>
          <cell r="N186">
            <v>6186</v>
          </cell>
          <cell r="O186">
            <v>91450</v>
          </cell>
          <cell r="P186">
            <v>14316</v>
          </cell>
          <cell r="Q186">
            <v>19815.755000000001</v>
          </cell>
        </row>
        <row r="187">
          <cell r="M187">
            <v>110350</v>
          </cell>
          <cell r="N187">
            <v>3471</v>
          </cell>
          <cell r="O187">
            <v>92518</v>
          </cell>
          <cell r="P187">
            <v>14361</v>
          </cell>
          <cell r="Q187">
            <v>20931.487000000001</v>
          </cell>
        </row>
        <row r="188">
          <cell r="M188">
            <v>109688</v>
          </cell>
          <cell r="N188">
            <v>2202</v>
          </cell>
          <cell r="O188">
            <v>93107</v>
          </cell>
          <cell r="P188">
            <v>14379</v>
          </cell>
          <cell r="Q188">
            <v>21186.348000000002</v>
          </cell>
        </row>
        <row r="189">
          <cell r="M189">
            <v>107166</v>
          </cell>
          <cell r="N189">
            <v>2142</v>
          </cell>
          <cell r="O189">
            <v>90681</v>
          </cell>
          <cell r="P189">
            <v>14343</v>
          </cell>
          <cell r="Q189">
            <v>21109.212</v>
          </cell>
        </row>
        <row r="190">
          <cell r="M190">
            <v>107748</v>
          </cell>
          <cell r="N190">
            <v>51</v>
          </cell>
          <cell r="O190">
            <v>93459</v>
          </cell>
          <cell r="P190">
            <v>14238</v>
          </cell>
          <cell r="Q190">
            <v>21002.464</v>
          </cell>
        </row>
        <row r="191">
          <cell r="M191">
            <v>102588</v>
          </cell>
          <cell r="N191">
            <v>51</v>
          </cell>
          <cell r="O191">
            <v>88191</v>
          </cell>
          <cell r="P191">
            <v>14346</v>
          </cell>
          <cell r="Q191">
            <v>20920.067999999999</v>
          </cell>
        </row>
        <row r="192">
          <cell r="M192">
            <v>95167</v>
          </cell>
          <cell r="N192">
            <v>4614</v>
          </cell>
          <cell r="O192">
            <v>76297</v>
          </cell>
          <cell r="P192">
            <v>14256</v>
          </cell>
          <cell r="Q192">
            <v>20724.398000000001</v>
          </cell>
        </row>
        <row r="193">
          <cell r="M193">
            <v>97520</v>
          </cell>
          <cell r="N193">
            <v>5781</v>
          </cell>
          <cell r="O193">
            <v>77420</v>
          </cell>
          <cell r="P193">
            <v>14319</v>
          </cell>
          <cell r="Q193">
            <v>21005.043000000001</v>
          </cell>
        </row>
        <row r="194">
          <cell r="M194">
            <v>105897</v>
          </cell>
          <cell r="N194">
            <v>8433</v>
          </cell>
          <cell r="O194">
            <v>83142</v>
          </cell>
          <cell r="P194">
            <v>14322</v>
          </cell>
          <cell r="Q194">
            <v>20594.992999999999</v>
          </cell>
        </row>
        <row r="195">
          <cell r="M195">
            <v>109506</v>
          </cell>
          <cell r="N195">
            <v>5457</v>
          </cell>
          <cell r="O195">
            <v>89727</v>
          </cell>
          <cell r="P195">
            <v>14322</v>
          </cell>
          <cell r="Q195">
            <v>20719.672999999999</v>
          </cell>
        </row>
        <row r="196">
          <cell r="M196">
            <v>105301</v>
          </cell>
          <cell r="N196">
            <v>1938</v>
          </cell>
          <cell r="O196">
            <v>88981</v>
          </cell>
          <cell r="P196">
            <v>14382</v>
          </cell>
          <cell r="Q196">
            <v>21087.462</v>
          </cell>
        </row>
        <row r="197">
          <cell r="M197">
            <v>103679</v>
          </cell>
          <cell r="N197">
            <v>2013</v>
          </cell>
          <cell r="O197">
            <v>87248</v>
          </cell>
          <cell r="P197">
            <v>14418</v>
          </cell>
          <cell r="Q197">
            <v>21449.492999999999</v>
          </cell>
        </row>
        <row r="198">
          <cell r="M198">
            <v>106356</v>
          </cell>
          <cell r="N198">
            <v>2007</v>
          </cell>
          <cell r="O198">
            <v>89928</v>
          </cell>
          <cell r="P198">
            <v>14421</v>
          </cell>
          <cell r="Q198">
            <v>22281.133000000002</v>
          </cell>
        </row>
        <row r="199">
          <cell r="M199">
            <v>110766</v>
          </cell>
          <cell r="N199">
            <v>4575</v>
          </cell>
          <cell r="O199">
            <v>91689</v>
          </cell>
          <cell r="P199">
            <v>14502</v>
          </cell>
          <cell r="Q199">
            <v>22479.395</v>
          </cell>
        </row>
        <row r="200">
          <cell r="M200">
            <v>114297</v>
          </cell>
          <cell r="N200">
            <v>3462</v>
          </cell>
          <cell r="O200">
            <v>96417</v>
          </cell>
          <cell r="P200">
            <v>14418</v>
          </cell>
          <cell r="Q200">
            <v>22200.231</v>
          </cell>
        </row>
        <row r="201">
          <cell r="M201">
            <v>123330</v>
          </cell>
          <cell r="N201">
            <v>8331</v>
          </cell>
          <cell r="O201">
            <v>100599</v>
          </cell>
          <cell r="P201">
            <v>14400</v>
          </cell>
          <cell r="Q201">
            <v>21449.344000000001</v>
          </cell>
        </row>
        <row r="202">
          <cell r="M202">
            <v>114229</v>
          </cell>
          <cell r="N202">
            <v>7179</v>
          </cell>
          <cell r="O202">
            <v>92617</v>
          </cell>
          <cell r="P202">
            <v>14433</v>
          </cell>
          <cell r="Q202">
            <v>20250.342000000001</v>
          </cell>
        </row>
        <row r="203">
          <cell r="M203">
            <v>111179</v>
          </cell>
          <cell r="N203">
            <v>3618</v>
          </cell>
          <cell r="O203">
            <v>93104</v>
          </cell>
          <cell r="P203">
            <v>14457</v>
          </cell>
          <cell r="Q203">
            <v>19737.182000000001</v>
          </cell>
        </row>
        <row r="204">
          <cell r="M204">
            <v>110554</v>
          </cell>
          <cell r="N204">
            <v>51</v>
          </cell>
          <cell r="O204">
            <v>96163</v>
          </cell>
          <cell r="P204">
            <v>14340</v>
          </cell>
          <cell r="Q204">
            <v>18841.977999999999</v>
          </cell>
        </row>
        <row r="205">
          <cell r="M205">
            <v>106971</v>
          </cell>
          <cell r="N205">
            <v>4188</v>
          </cell>
          <cell r="O205">
            <v>88437</v>
          </cell>
          <cell r="P205">
            <v>14346</v>
          </cell>
          <cell r="Q205">
            <v>18599.914000000001</v>
          </cell>
        </row>
        <row r="206">
          <cell r="M206">
            <v>113634</v>
          </cell>
          <cell r="N206">
            <v>6720</v>
          </cell>
          <cell r="O206">
            <v>92583</v>
          </cell>
          <cell r="P206">
            <v>14331</v>
          </cell>
          <cell r="Q206">
            <v>18664.571</v>
          </cell>
        </row>
        <row r="207">
          <cell r="M207">
            <v>123436</v>
          </cell>
          <cell r="N207">
            <v>5076</v>
          </cell>
          <cell r="O207">
            <v>103963</v>
          </cell>
          <cell r="P207">
            <v>14397</v>
          </cell>
          <cell r="Q207">
            <v>18815.683000000001</v>
          </cell>
        </row>
        <row r="208">
          <cell r="M208">
            <v>128861</v>
          </cell>
          <cell r="N208">
            <v>5892</v>
          </cell>
          <cell r="O208">
            <v>108599</v>
          </cell>
          <cell r="P208">
            <v>14370</v>
          </cell>
          <cell r="Q208">
            <v>18821.726999999999</v>
          </cell>
        </row>
        <row r="209">
          <cell r="M209">
            <v>125774</v>
          </cell>
          <cell r="N209">
            <v>5634</v>
          </cell>
          <cell r="O209">
            <v>105773</v>
          </cell>
          <cell r="P209">
            <v>14367</v>
          </cell>
          <cell r="Q209">
            <v>19410.564999999999</v>
          </cell>
        </row>
        <row r="210">
          <cell r="M210">
            <v>130000</v>
          </cell>
          <cell r="N210">
            <v>7149</v>
          </cell>
          <cell r="O210">
            <v>108517</v>
          </cell>
          <cell r="P210">
            <v>14334</v>
          </cell>
          <cell r="Q210">
            <v>20251.013999999999</v>
          </cell>
        </row>
        <row r="211">
          <cell r="M211">
            <v>138415</v>
          </cell>
          <cell r="N211">
            <v>8478</v>
          </cell>
          <cell r="O211">
            <v>115591</v>
          </cell>
          <cell r="P211">
            <v>14346</v>
          </cell>
          <cell r="Q211">
            <v>21100.028999999999</v>
          </cell>
        </row>
        <row r="212">
          <cell r="M212">
            <v>133908</v>
          </cell>
          <cell r="N212">
            <v>5046</v>
          </cell>
          <cell r="O212">
            <v>114537</v>
          </cell>
          <cell r="P212">
            <v>14325</v>
          </cell>
          <cell r="Q212">
            <v>21483.114000000001</v>
          </cell>
        </row>
        <row r="213">
          <cell r="M213">
            <v>129952</v>
          </cell>
          <cell r="N213">
            <v>3051</v>
          </cell>
          <cell r="O213">
            <v>112498</v>
          </cell>
          <cell r="P213">
            <v>14403</v>
          </cell>
          <cell r="Q213">
            <v>21477.411</v>
          </cell>
        </row>
        <row r="214">
          <cell r="M214">
            <v>135485</v>
          </cell>
          <cell r="N214">
            <v>54</v>
          </cell>
          <cell r="O214">
            <v>121193</v>
          </cell>
          <cell r="P214">
            <v>14238</v>
          </cell>
          <cell r="Q214">
            <v>21871.743999999999</v>
          </cell>
        </row>
        <row r="215">
          <cell r="M215">
            <v>126568</v>
          </cell>
          <cell r="N215">
            <v>1980</v>
          </cell>
          <cell r="O215">
            <v>110302</v>
          </cell>
          <cell r="P215">
            <v>14286</v>
          </cell>
          <cell r="Q215">
            <v>21230.175999999999</v>
          </cell>
        </row>
        <row r="216">
          <cell r="M216">
            <v>117068</v>
          </cell>
          <cell r="N216">
            <v>4182</v>
          </cell>
          <cell r="O216">
            <v>98633</v>
          </cell>
          <cell r="P216">
            <v>14253</v>
          </cell>
          <cell r="Q216">
            <v>21249.934000000001</v>
          </cell>
        </row>
        <row r="217">
          <cell r="M217">
            <v>118584</v>
          </cell>
          <cell r="N217">
            <v>3981</v>
          </cell>
          <cell r="O217">
            <v>100377</v>
          </cell>
          <cell r="P217">
            <v>14226</v>
          </cell>
          <cell r="Q217">
            <v>21258.331999999999</v>
          </cell>
        </row>
        <row r="218">
          <cell r="M218">
            <v>113637</v>
          </cell>
          <cell r="N218">
            <v>3924</v>
          </cell>
          <cell r="O218">
            <v>95418</v>
          </cell>
          <cell r="P218">
            <v>14295</v>
          </cell>
          <cell r="Q218">
            <v>21151.437999999998</v>
          </cell>
        </row>
        <row r="219">
          <cell r="M219">
            <v>121759</v>
          </cell>
          <cell r="N219">
            <v>1806</v>
          </cell>
          <cell r="O219">
            <v>105718</v>
          </cell>
          <cell r="P219">
            <v>14235</v>
          </cell>
          <cell r="Q219">
            <v>20979.768</v>
          </cell>
        </row>
        <row r="220">
          <cell r="M220">
            <v>125771</v>
          </cell>
          <cell r="N220">
            <v>2925</v>
          </cell>
          <cell r="O220">
            <v>108506</v>
          </cell>
          <cell r="P220">
            <v>14340</v>
          </cell>
          <cell r="Q220">
            <v>21390.638999999999</v>
          </cell>
        </row>
        <row r="221">
          <cell r="M221">
            <v>123975</v>
          </cell>
          <cell r="N221">
            <v>3804</v>
          </cell>
          <cell r="O221">
            <v>105921</v>
          </cell>
          <cell r="P221">
            <v>14250</v>
          </cell>
          <cell r="Q221">
            <v>21715.862000000001</v>
          </cell>
        </row>
        <row r="222">
          <cell r="M222">
            <v>120943</v>
          </cell>
          <cell r="N222">
            <v>1980</v>
          </cell>
          <cell r="O222">
            <v>104659</v>
          </cell>
          <cell r="P222">
            <v>14304</v>
          </cell>
          <cell r="Q222">
            <v>22203.328000000001</v>
          </cell>
        </row>
        <row r="223">
          <cell r="M223">
            <v>120165</v>
          </cell>
          <cell r="N223">
            <v>3021</v>
          </cell>
          <cell r="O223">
            <v>102831</v>
          </cell>
          <cell r="P223">
            <v>14313</v>
          </cell>
          <cell r="Q223">
            <v>22472.608</v>
          </cell>
        </row>
        <row r="224">
          <cell r="M224">
            <v>118207</v>
          </cell>
          <cell r="N224">
            <v>3279</v>
          </cell>
          <cell r="O224">
            <v>100744</v>
          </cell>
          <cell r="P224">
            <v>14184</v>
          </cell>
          <cell r="Q224">
            <v>21933.272000000001</v>
          </cell>
        </row>
        <row r="225">
          <cell r="M225">
            <v>114073</v>
          </cell>
          <cell r="N225">
            <v>1605</v>
          </cell>
          <cell r="O225">
            <v>98113</v>
          </cell>
          <cell r="P225">
            <v>14355</v>
          </cell>
          <cell r="Q225">
            <v>21124.682000000001</v>
          </cell>
        </row>
        <row r="226">
          <cell r="M226">
            <v>111233</v>
          </cell>
          <cell r="N226">
            <v>609</v>
          </cell>
          <cell r="O226">
            <v>96230</v>
          </cell>
          <cell r="P226">
            <v>14394</v>
          </cell>
          <cell r="Q226">
            <v>20046.581999999999</v>
          </cell>
        </row>
        <row r="227">
          <cell r="M227">
            <v>107941</v>
          </cell>
          <cell r="N227">
            <v>1770</v>
          </cell>
          <cell r="O227">
            <v>91696</v>
          </cell>
          <cell r="P227">
            <v>14475</v>
          </cell>
          <cell r="Q227">
            <v>19546.579000000002</v>
          </cell>
        </row>
        <row r="228">
          <cell r="M228">
            <v>122496</v>
          </cell>
          <cell r="N228">
            <v>8055</v>
          </cell>
          <cell r="O228">
            <v>99963</v>
          </cell>
          <cell r="P228">
            <v>14478</v>
          </cell>
          <cell r="Q228">
            <v>19013.844000000001</v>
          </cell>
        </row>
        <row r="229">
          <cell r="M229">
            <v>110994</v>
          </cell>
          <cell r="N229">
            <v>3600</v>
          </cell>
          <cell r="O229">
            <v>93153</v>
          </cell>
          <cell r="P229">
            <v>14241</v>
          </cell>
          <cell r="Q229">
            <v>18755.767</v>
          </cell>
        </row>
        <row r="230">
          <cell r="M230">
            <v>114113</v>
          </cell>
          <cell r="N230">
            <v>7839</v>
          </cell>
          <cell r="O230">
            <v>91928</v>
          </cell>
          <cell r="P230">
            <v>14346</v>
          </cell>
          <cell r="Q230">
            <v>18426.37</v>
          </cell>
        </row>
        <row r="231">
          <cell r="M231">
            <v>121086</v>
          </cell>
          <cell r="N231">
            <v>10737</v>
          </cell>
          <cell r="O231">
            <v>96057</v>
          </cell>
          <cell r="P231">
            <v>14292</v>
          </cell>
          <cell r="Q231">
            <v>18491.307000000001</v>
          </cell>
        </row>
        <row r="232">
          <cell r="M232">
            <v>124852</v>
          </cell>
          <cell r="N232">
            <v>7965</v>
          </cell>
          <cell r="O232">
            <v>102586</v>
          </cell>
          <cell r="P232">
            <v>14301</v>
          </cell>
          <cell r="Q232">
            <v>18591.907999999999</v>
          </cell>
        </row>
        <row r="233">
          <cell r="M233">
            <v>116670</v>
          </cell>
          <cell r="N233">
            <v>9369</v>
          </cell>
          <cell r="O233">
            <v>92994</v>
          </cell>
          <cell r="P233">
            <v>14307</v>
          </cell>
          <cell r="Q233">
            <v>19451.434000000001</v>
          </cell>
        </row>
        <row r="234">
          <cell r="M234">
            <v>110049</v>
          </cell>
          <cell r="N234">
            <v>8049</v>
          </cell>
          <cell r="O234">
            <v>87711</v>
          </cell>
          <cell r="P234">
            <v>14289</v>
          </cell>
          <cell r="Q234">
            <v>20679.682000000001</v>
          </cell>
        </row>
        <row r="235">
          <cell r="M235">
            <v>108833</v>
          </cell>
          <cell r="N235">
            <v>4038</v>
          </cell>
          <cell r="O235">
            <v>90536</v>
          </cell>
          <cell r="P235">
            <v>14259</v>
          </cell>
          <cell r="Q235">
            <v>21581.797999999999</v>
          </cell>
        </row>
        <row r="236">
          <cell r="M236">
            <v>112123</v>
          </cell>
          <cell r="N236">
            <v>3942</v>
          </cell>
          <cell r="O236">
            <v>93973</v>
          </cell>
          <cell r="P236">
            <v>14208</v>
          </cell>
          <cell r="Q236">
            <v>21799.976999999999</v>
          </cell>
        </row>
        <row r="237">
          <cell r="M237">
            <v>108571</v>
          </cell>
          <cell r="N237">
            <v>813</v>
          </cell>
          <cell r="O237">
            <v>93583</v>
          </cell>
          <cell r="P237">
            <v>14175</v>
          </cell>
          <cell r="Q237">
            <v>21222.625</v>
          </cell>
        </row>
        <row r="238">
          <cell r="M238">
            <v>112828</v>
          </cell>
          <cell r="N238">
            <v>5970</v>
          </cell>
          <cell r="O238">
            <v>92677</v>
          </cell>
          <cell r="P238">
            <v>14181</v>
          </cell>
          <cell r="Q238">
            <v>21223.395</v>
          </cell>
        </row>
        <row r="239">
          <cell r="M239">
            <v>102393</v>
          </cell>
          <cell r="N239">
            <v>138</v>
          </cell>
          <cell r="O239">
            <v>88059</v>
          </cell>
          <cell r="P239">
            <v>14196</v>
          </cell>
          <cell r="Q239">
            <v>21411.758999999998</v>
          </cell>
        </row>
        <row r="240">
          <cell r="M240">
            <v>105942</v>
          </cell>
          <cell r="N240">
            <v>48</v>
          </cell>
          <cell r="O240">
            <v>91596</v>
          </cell>
          <cell r="P240">
            <v>14298</v>
          </cell>
          <cell r="Q240">
            <v>21110.898000000001</v>
          </cell>
        </row>
        <row r="241">
          <cell r="M241">
            <v>107493</v>
          </cell>
          <cell r="N241">
            <v>48</v>
          </cell>
          <cell r="O241">
            <v>93171</v>
          </cell>
          <cell r="P241">
            <v>14274</v>
          </cell>
          <cell r="Q241">
            <v>20902.598999999998</v>
          </cell>
        </row>
        <row r="242">
          <cell r="M242">
            <v>103213</v>
          </cell>
          <cell r="N242">
            <v>51</v>
          </cell>
          <cell r="O242">
            <v>88705</v>
          </cell>
          <cell r="P242">
            <v>14457</v>
          </cell>
          <cell r="Q242">
            <v>20824.175999999999</v>
          </cell>
        </row>
        <row r="243">
          <cell r="M243">
            <v>92141</v>
          </cell>
          <cell r="N243">
            <v>48</v>
          </cell>
          <cell r="O243">
            <v>77675</v>
          </cell>
          <cell r="P243">
            <v>14418</v>
          </cell>
          <cell r="Q243">
            <v>20762.133000000002</v>
          </cell>
        </row>
        <row r="244">
          <cell r="M244">
            <v>92636</v>
          </cell>
          <cell r="N244">
            <v>48</v>
          </cell>
          <cell r="O244">
            <v>78146</v>
          </cell>
          <cell r="P244">
            <v>14442</v>
          </cell>
          <cell r="Q244">
            <v>20957.263999999999</v>
          </cell>
        </row>
        <row r="245">
          <cell r="M245">
            <v>92445</v>
          </cell>
          <cell r="N245">
            <v>48</v>
          </cell>
          <cell r="O245">
            <v>77964</v>
          </cell>
          <cell r="P245">
            <v>14433</v>
          </cell>
          <cell r="Q245">
            <v>21330.482</v>
          </cell>
        </row>
        <row r="246">
          <cell r="M246">
            <v>103524</v>
          </cell>
          <cell r="N246">
            <v>5445</v>
          </cell>
          <cell r="O246">
            <v>83616</v>
          </cell>
          <cell r="P246">
            <v>14463</v>
          </cell>
          <cell r="Q246">
            <v>21919.841</v>
          </cell>
        </row>
        <row r="247">
          <cell r="M247">
            <v>111530</v>
          </cell>
          <cell r="N247">
            <v>10539</v>
          </cell>
          <cell r="O247">
            <v>86504</v>
          </cell>
          <cell r="P247">
            <v>14487</v>
          </cell>
          <cell r="Q247">
            <v>22347.171999999999</v>
          </cell>
        </row>
        <row r="248">
          <cell r="M248">
            <v>106665</v>
          </cell>
          <cell r="N248">
            <v>4971</v>
          </cell>
          <cell r="O248">
            <v>87207</v>
          </cell>
          <cell r="P248">
            <v>14487</v>
          </cell>
          <cell r="Q248">
            <v>21988.269</v>
          </cell>
        </row>
        <row r="249">
          <cell r="M249">
            <v>109033</v>
          </cell>
          <cell r="N249">
            <v>5886</v>
          </cell>
          <cell r="O249">
            <v>88666</v>
          </cell>
          <cell r="P249">
            <v>14481</v>
          </cell>
          <cell r="Q249">
            <v>21209.337</v>
          </cell>
        </row>
        <row r="250">
          <cell r="M250">
            <v>109638</v>
          </cell>
          <cell r="N250">
            <v>6312</v>
          </cell>
          <cell r="O250">
            <v>88833</v>
          </cell>
          <cell r="P250">
            <v>14493</v>
          </cell>
          <cell r="Q250">
            <v>20265.977999999999</v>
          </cell>
        </row>
        <row r="251">
          <cell r="M251">
            <v>109473</v>
          </cell>
          <cell r="N251">
            <v>5241</v>
          </cell>
          <cell r="O251">
            <v>89742</v>
          </cell>
          <cell r="P251">
            <v>14490</v>
          </cell>
          <cell r="Q251">
            <v>19064.710999999999</v>
          </cell>
        </row>
        <row r="252">
          <cell r="M252">
            <v>111725</v>
          </cell>
          <cell r="N252">
            <v>6645</v>
          </cell>
          <cell r="O252">
            <v>90551</v>
          </cell>
          <cell r="P252">
            <v>14529</v>
          </cell>
          <cell r="Q252">
            <v>18575.188999999998</v>
          </cell>
        </row>
        <row r="253">
          <cell r="M253">
            <v>114364</v>
          </cell>
          <cell r="N253">
            <v>2802</v>
          </cell>
          <cell r="O253">
            <v>97138</v>
          </cell>
          <cell r="P253">
            <v>14424</v>
          </cell>
          <cell r="Q253">
            <v>18308.067999999999</v>
          </cell>
        </row>
        <row r="254">
          <cell r="M254">
            <v>123017</v>
          </cell>
          <cell r="N254">
            <v>9003</v>
          </cell>
          <cell r="O254">
            <v>99578</v>
          </cell>
          <cell r="P254">
            <v>14436</v>
          </cell>
          <cell r="Q254">
            <v>17864.802</v>
          </cell>
        </row>
        <row r="255">
          <cell r="M255">
            <v>109139</v>
          </cell>
          <cell r="N255">
            <v>4242</v>
          </cell>
          <cell r="O255">
            <v>90431</v>
          </cell>
          <cell r="P255">
            <v>14466</v>
          </cell>
          <cell r="Q255">
            <v>18095.031999999999</v>
          </cell>
        </row>
        <row r="256">
          <cell r="M256">
            <v>122115</v>
          </cell>
          <cell r="N256">
            <v>5880</v>
          </cell>
          <cell r="O256">
            <v>101817</v>
          </cell>
          <cell r="P256">
            <v>14418</v>
          </cell>
          <cell r="Q256">
            <v>18224.811000000002</v>
          </cell>
        </row>
        <row r="257">
          <cell r="M257">
            <v>118504</v>
          </cell>
          <cell r="N257">
            <v>4515</v>
          </cell>
          <cell r="O257">
            <v>99526</v>
          </cell>
          <cell r="P257">
            <v>14463</v>
          </cell>
          <cell r="Q257">
            <v>18470.371999999999</v>
          </cell>
        </row>
        <row r="258">
          <cell r="M258">
            <v>108019</v>
          </cell>
          <cell r="N258">
            <v>270</v>
          </cell>
          <cell r="O258">
            <v>93307</v>
          </cell>
          <cell r="P258">
            <v>14442</v>
          </cell>
          <cell r="Q258">
            <v>19888.445</v>
          </cell>
        </row>
        <row r="259">
          <cell r="M259">
            <v>92898</v>
          </cell>
          <cell r="N259">
            <v>1428</v>
          </cell>
          <cell r="O259">
            <v>76971</v>
          </cell>
          <cell r="P259">
            <v>14499</v>
          </cell>
          <cell r="Q259">
            <v>20699.188999999998</v>
          </cell>
        </row>
        <row r="260">
          <cell r="M260">
            <v>87891</v>
          </cell>
          <cell r="N260">
            <v>2079</v>
          </cell>
          <cell r="O260">
            <v>71352</v>
          </cell>
          <cell r="P260">
            <v>14460</v>
          </cell>
          <cell r="Q260">
            <v>21119.613000000001</v>
          </cell>
        </row>
        <row r="261">
          <cell r="M261">
            <v>85929</v>
          </cell>
          <cell r="N261">
            <v>3513</v>
          </cell>
          <cell r="O261">
            <v>68043</v>
          </cell>
          <cell r="P261">
            <v>14373</v>
          </cell>
          <cell r="Q261">
            <v>21233.326000000001</v>
          </cell>
        </row>
        <row r="262">
          <cell r="M262">
            <v>84241</v>
          </cell>
          <cell r="N262">
            <v>1974</v>
          </cell>
          <cell r="O262">
            <v>67906</v>
          </cell>
          <cell r="P262">
            <v>14361</v>
          </cell>
          <cell r="Q262">
            <v>21142.026000000002</v>
          </cell>
        </row>
        <row r="263">
          <cell r="M263">
            <v>90560</v>
          </cell>
          <cell r="N263">
            <v>1920</v>
          </cell>
          <cell r="O263">
            <v>74348</v>
          </cell>
          <cell r="P263">
            <v>14292</v>
          </cell>
          <cell r="Q263">
            <v>21265.554</v>
          </cell>
        </row>
        <row r="264">
          <cell r="M264">
            <v>94519</v>
          </cell>
          <cell r="N264">
            <v>8235</v>
          </cell>
          <cell r="O264">
            <v>72202</v>
          </cell>
          <cell r="P264">
            <v>14082</v>
          </cell>
          <cell r="Q264">
            <v>21176.098999999998</v>
          </cell>
        </row>
        <row r="265">
          <cell r="M265">
            <v>91223</v>
          </cell>
          <cell r="N265">
            <v>4260</v>
          </cell>
          <cell r="O265">
            <v>73223</v>
          </cell>
          <cell r="P265">
            <v>13740</v>
          </cell>
          <cell r="Q265">
            <v>21009.762999999999</v>
          </cell>
        </row>
        <row r="266">
          <cell r="M266">
            <v>98718</v>
          </cell>
          <cell r="N266">
            <v>6273</v>
          </cell>
          <cell r="O266">
            <v>78738</v>
          </cell>
          <cell r="P266">
            <v>13707</v>
          </cell>
          <cell r="Q266">
            <v>21065.277999999998</v>
          </cell>
        </row>
        <row r="267">
          <cell r="M267">
            <v>102634</v>
          </cell>
          <cell r="N267">
            <v>6447</v>
          </cell>
          <cell r="O267">
            <v>82426</v>
          </cell>
          <cell r="P267">
            <v>13761</v>
          </cell>
          <cell r="Q267">
            <v>20736.464</v>
          </cell>
        </row>
        <row r="268">
          <cell r="M268">
            <v>97909</v>
          </cell>
          <cell r="N268">
            <v>2643</v>
          </cell>
          <cell r="O268">
            <v>81661</v>
          </cell>
          <cell r="P268">
            <v>13605</v>
          </cell>
          <cell r="Q268">
            <v>20409.124</v>
          </cell>
        </row>
        <row r="269">
          <cell r="M269">
            <v>92165</v>
          </cell>
          <cell r="N269">
            <v>48</v>
          </cell>
          <cell r="O269">
            <v>78464</v>
          </cell>
          <cell r="P269">
            <v>13653</v>
          </cell>
          <cell r="Q269">
            <v>20473.510999999999</v>
          </cell>
        </row>
        <row r="270">
          <cell r="M270">
            <v>90911</v>
          </cell>
          <cell r="N270">
            <v>51</v>
          </cell>
          <cell r="O270">
            <v>77249</v>
          </cell>
          <cell r="P270">
            <v>13611</v>
          </cell>
          <cell r="Q270">
            <v>21453.187999999998</v>
          </cell>
        </row>
        <row r="271">
          <cell r="M271">
            <v>91599</v>
          </cell>
          <cell r="N271">
            <v>51</v>
          </cell>
          <cell r="O271">
            <v>78087</v>
          </cell>
          <cell r="P271">
            <v>13461</v>
          </cell>
          <cell r="Q271">
            <v>21097.899000000001</v>
          </cell>
        </row>
        <row r="272">
          <cell r="M272">
            <v>93575</v>
          </cell>
          <cell r="N272">
            <v>48</v>
          </cell>
          <cell r="O272">
            <v>80276</v>
          </cell>
          <cell r="P272">
            <v>13251</v>
          </cell>
          <cell r="Q272">
            <v>20873.819</v>
          </cell>
        </row>
        <row r="273">
          <cell r="M273">
            <v>94633</v>
          </cell>
          <cell r="N273">
            <v>48</v>
          </cell>
          <cell r="O273">
            <v>81364</v>
          </cell>
          <cell r="P273">
            <v>13221</v>
          </cell>
          <cell r="Q273">
            <v>20095.116000000002</v>
          </cell>
        </row>
        <row r="274">
          <cell r="M274">
            <v>98231</v>
          </cell>
          <cell r="N274">
            <v>51</v>
          </cell>
          <cell r="O274">
            <v>84869</v>
          </cell>
          <cell r="P274">
            <v>13311</v>
          </cell>
          <cell r="Q274">
            <v>19365.621999999999</v>
          </cell>
        </row>
        <row r="275">
          <cell r="M275">
            <v>101475</v>
          </cell>
          <cell r="N275">
            <v>51</v>
          </cell>
          <cell r="O275">
            <v>88185</v>
          </cell>
          <cell r="P275">
            <v>13239</v>
          </cell>
          <cell r="Q275">
            <v>18464.531999999999</v>
          </cell>
        </row>
        <row r="276">
          <cell r="M276">
            <v>105865</v>
          </cell>
          <cell r="N276">
            <v>48</v>
          </cell>
          <cell r="O276">
            <v>92638</v>
          </cell>
          <cell r="P276">
            <v>13179</v>
          </cell>
          <cell r="Q276">
            <v>17850.768</v>
          </cell>
        </row>
        <row r="277">
          <cell r="M277">
            <v>103219</v>
          </cell>
          <cell r="N277">
            <v>51</v>
          </cell>
          <cell r="O277">
            <v>89719</v>
          </cell>
          <cell r="P277">
            <v>13449</v>
          </cell>
          <cell r="Q277">
            <v>17749.584999999999</v>
          </cell>
        </row>
        <row r="278">
          <cell r="M278">
            <v>112166</v>
          </cell>
          <cell r="N278">
            <v>6360</v>
          </cell>
          <cell r="O278">
            <v>91763</v>
          </cell>
          <cell r="P278">
            <v>14043</v>
          </cell>
          <cell r="Q278">
            <v>17488.178</v>
          </cell>
        </row>
        <row r="279">
          <cell r="M279">
            <v>112474</v>
          </cell>
          <cell r="N279">
            <v>1506</v>
          </cell>
          <cell r="O279">
            <v>96682</v>
          </cell>
          <cell r="P279">
            <v>14286</v>
          </cell>
          <cell r="Q279">
            <v>17269.348999999998</v>
          </cell>
        </row>
        <row r="280">
          <cell r="M280">
            <v>123084</v>
          </cell>
          <cell r="N280">
            <v>1854</v>
          </cell>
          <cell r="O280">
            <v>106875</v>
          </cell>
          <cell r="P280">
            <v>14355</v>
          </cell>
          <cell r="Q280">
            <v>17047.385999999999</v>
          </cell>
        </row>
        <row r="281">
          <cell r="M281">
            <v>128456</v>
          </cell>
          <cell r="N281">
            <v>3630</v>
          </cell>
          <cell r="O281">
            <v>110384</v>
          </cell>
          <cell r="P281">
            <v>14442</v>
          </cell>
          <cell r="Q281">
            <v>17103.164000000001</v>
          </cell>
        </row>
        <row r="282">
          <cell r="M282">
            <v>129031</v>
          </cell>
          <cell r="N282">
            <v>3150</v>
          </cell>
          <cell r="O282">
            <v>111412</v>
          </cell>
          <cell r="P282">
            <v>14469</v>
          </cell>
          <cell r="Q282">
            <v>17435.637999999999</v>
          </cell>
        </row>
        <row r="283">
          <cell r="M283">
            <v>119466</v>
          </cell>
          <cell r="N283">
            <v>3429</v>
          </cell>
          <cell r="O283">
            <v>101643</v>
          </cell>
          <cell r="P283">
            <v>14394</v>
          </cell>
          <cell r="Q283">
            <v>17640.311000000002</v>
          </cell>
        </row>
        <row r="284">
          <cell r="M284">
            <v>103218</v>
          </cell>
          <cell r="N284">
            <v>1575</v>
          </cell>
          <cell r="O284">
            <v>87213</v>
          </cell>
          <cell r="P284">
            <v>14430</v>
          </cell>
          <cell r="Q284">
            <v>18660.937000000002</v>
          </cell>
        </row>
        <row r="285">
          <cell r="M285">
            <v>103587</v>
          </cell>
          <cell r="N285">
            <v>3909</v>
          </cell>
          <cell r="O285">
            <v>85272</v>
          </cell>
          <cell r="P285">
            <v>14406</v>
          </cell>
          <cell r="Q285">
            <v>19281.14</v>
          </cell>
        </row>
        <row r="286">
          <cell r="M286">
            <v>104438</v>
          </cell>
          <cell r="N286">
            <v>3978</v>
          </cell>
          <cell r="O286">
            <v>85994</v>
          </cell>
          <cell r="P286">
            <v>14466</v>
          </cell>
          <cell r="Q286">
            <v>19072.891</v>
          </cell>
        </row>
        <row r="287">
          <cell r="M287">
            <v>114707</v>
          </cell>
          <cell r="N287">
            <v>5628</v>
          </cell>
          <cell r="O287">
            <v>94604</v>
          </cell>
          <cell r="P287">
            <v>14475</v>
          </cell>
          <cell r="Q287">
            <v>19188.05</v>
          </cell>
        </row>
        <row r="288">
          <cell r="M288">
            <v>113381</v>
          </cell>
          <cell r="N288">
            <v>3774</v>
          </cell>
          <cell r="O288">
            <v>95204</v>
          </cell>
          <cell r="P288">
            <v>14403</v>
          </cell>
          <cell r="Q288">
            <v>19060.469000000001</v>
          </cell>
        </row>
        <row r="289">
          <cell r="M289">
            <v>111225</v>
          </cell>
          <cell r="N289">
            <v>3978</v>
          </cell>
          <cell r="O289">
            <v>92775</v>
          </cell>
          <cell r="P289">
            <v>14472</v>
          </cell>
          <cell r="Q289">
            <v>18400.699000000001</v>
          </cell>
        </row>
        <row r="290">
          <cell r="M290">
            <v>105059</v>
          </cell>
          <cell r="N290">
            <v>1806</v>
          </cell>
          <cell r="O290">
            <v>88748</v>
          </cell>
          <cell r="P290">
            <v>14505</v>
          </cell>
          <cell r="Q290">
            <v>18149.327000000001</v>
          </cell>
        </row>
        <row r="291">
          <cell r="M291">
            <v>105156</v>
          </cell>
          <cell r="N291">
            <v>2856</v>
          </cell>
          <cell r="O291">
            <v>87786</v>
          </cell>
          <cell r="P291">
            <v>14514</v>
          </cell>
          <cell r="Q291">
            <v>17870.236000000001</v>
          </cell>
        </row>
        <row r="292">
          <cell r="M292">
            <v>101508</v>
          </cell>
          <cell r="N292">
            <v>2091</v>
          </cell>
          <cell r="O292">
            <v>85050</v>
          </cell>
          <cell r="P292">
            <v>14367</v>
          </cell>
          <cell r="Q292">
            <v>17929.010999999999</v>
          </cell>
        </row>
        <row r="293">
          <cell r="M293">
            <v>99722</v>
          </cell>
          <cell r="N293">
            <v>2046</v>
          </cell>
          <cell r="O293">
            <v>83225</v>
          </cell>
          <cell r="P293">
            <v>14451</v>
          </cell>
          <cell r="Q293">
            <v>18379.13</v>
          </cell>
        </row>
        <row r="294">
          <cell r="M294">
            <v>93083</v>
          </cell>
          <cell r="N294">
            <v>1827</v>
          </cell>
          <cell r="O294">
            <v>76862</v>
          </cell>
          <cell r="P294">
            <v>14394</v>
          </cell>
          <cell r="Q294">
            <v>19081.518</v>
          </cell>
        </row>
        <row r="295">
          <cell r="M295">
            <v>92176</v>
          </cell>
          <cell r="N295">
            <v>2541</v>
          </cell>
          <cell r="O295">
            <v>75214</v>
          </cell>
          <cell r="P295">
            <v>14421</v>
          </cell>
          <cell r="Q295">
            <v>19312.076000000001</v>
          </cell>
        </row>
        <row r="296">
          <cell r="M296">
            <v>98233</v>
          </cell>
          <cell r="N296">
            <v>5625</v>
          </cell>
          <cell r="O296">
            <v>78088</v>
          </cell>
          <cell r="P296">
            <v>14520</v>
          </cell>
          <cell r="Q296">
            <v>18958.759999999998</v>
          </cell>
        </row>
        <row r="297">
          <cell r="M297">
            <v>98956</v>
          </cell>
          <cell r="N297">
            <v>4782</v>
          </cell>
          <cell r="O297">
            <v>79714</v>
          </cell>
          <cell r="P297">
            <v>14460</v>
          </cell>
          <cell r="Q297">
            <v>18623.795999999998</v>
          </cell>
        </row>
        <row r="298">
          <cell r="M298">
            <v>101245</v>
          </cell>
          <cell r="N298">
            <v>3717</v>
          </cell>
          <cell r="O298">
            <v>83059</v>
          </cell>
          <cell r="P298">
            <v>14469</v>
          </cell>
          <cell r="Q298">
            <v>18047.066999999999</v>
          </cell>
        </row>
        <row r="299">
          <cell r="M299">
            <v>98970</v>
          </cell>
          <cell r="N299">
            <v>2652</v>
          </cell>
          <cell r="O299">
            <v>81843</v>
          </cell>
          <cell r="P299">
            <v>14475</v>
          </cell>
          <cell r="Q299">
            <v>17744.644</v>
          </cell>
        </row>
        <row r="300">
          <cell r="M300">
            <v>97528</v>
          </cell>
          <cell r="N300">
            <v>7983</v>
          </cell>
          <cell r="O300">
            <v>75040</v>
          </cell>
          <cell r="P300">
            <v>14505</v>
          </cell>
          <cell r="Q300">
            <v>17273.485000000001</v>
          </cell>
        </row>
        <row r="301">
          <cell r="M301">
            <v>93111</v>
          </cell>
          <cell r="N301">
            <v>6498</v>
          </cell>
          <cell r="O301">
            <v>72090</v>
          </cell>
          <cell r="P301">
            <v>14523</v>
          </cell>
          <cell r="Q301">
            <v>16770.41</v>
          </cell>
        </row>
        <row r="302">
          <cell r="M302">
            <v>105034</v>
          </cell>
          <cell r="N302">
            <v>8874</v>
          </cell>
          <cell r="O302">
            <v>81760</v>
          </cell>
          <cell r="P302">
            <v>14400</v>
          </cell>
          <cell r="Q302">
            <v>16800.04</v>
          </cell>
        </row>
        <row r="303">
          <cell r="M303">
            <v>105179</v>
          </cell>
          <cell r="N303">
            <v>6312</v>
          </cell>
          <cell r="O303">
            <v>84368</v>
          </cell>
          <cell r="P303">
            <v>14499</v>
          </cell>
          <cell r="Q303">
            <v>16340.442999999999</v>
          </cell>
        </row>
        <row r="304">
          <cell r="M304">
            <v>104791</v>
          </cell>
          <cell r="N304">
            <v>5112</v>
          </cell>
          <cell r="O304">
            <v>85195</v>
          </cell>
          <cell r="P304">
            <v>14484</v>
          </cell>
          <cell r="Q304">
            <v>16219.752</v>
          </cell>
        </row>
        <row r="305">
          <cell r="M305">
            <v>100805</v>
          </cell>
          <cell r="N305">
            <v>6432</v>
          </cell>
          <cell r="O305">
            <v>79982</v>
          </cell>
          <cell r="P305">
            <v>14391</v>
          </cell>
          <cell r="Q305">
            <v>16550.167000000001</v>
          </cell>
        </row>
        <row r="306">
          <cell r="M306">
            <v>103060</v>
          </cell>
          <cell r="N306">
            <v>6225</v>
          </cell>
          <cell r="O306">
            <v>82393</v>
          </cell>
          <cell r="P306">
            <v>14442</v>
          </cell>
          <cell r="Q306">
            <v>16647.757000000001</v>
          </cell>
        </row>
        <row r="307">
          <cell r="M307">
            <v>100677</v>
          </cell>
          <cell r="N307">
            <v>5367</v>
          </cell>
          <cell r="O307">
            <v>80988</v>
          </cell>
          <cell r="P307">
            <v>14322</v>
          </cell>
          <cell r="Q307">
            <v>17073.198</v>
          </cell>
        </row>
        <row r="308">
          <cell r="M308">
            <v>99687</v>
          </cell>
          <cell r="N308">
            <v>4362</v>
          </cell>
          <cell r="O308">
            <v>80952</v>
          </cell>
          <cell r="P308">
            <v>14373</v>
          </cell>
          <cell r="Q308">
            <v>17640.835999999999</v>
          </cell>
        </row>
        <row r="309">
          <cell r="M309">
            <v>98882</v>
          </cell>
          <cell r="N309">
            <v>2322</v>
          </cell>
          <cell r="O309">
            <v>82226</v>
          </cell>
          <cell r="P309">
            <v>14334</v>
          </cell>
          <cell r="Q309">
            <v>18120.409</v>
          </cell>
        </row>
        <row r="310">
          <cell r="M310">
            <v>99851</v>
          </cell>
          <cell r="N310">
            <v>1980</v>
          </cell>
          <cell r="O310">
            <v>83540</v>
          </cell>
          <cell r="P310">
            <v>14331</v>
          </cell>
          <cell r="Q310">
            <v>18083.077000000001</v>
          </cell>
        </row>
        <row r="311">
          <cell r="M311">
            <v>90737</v>
          </cell>
          <cell r="N311">
            <v>5718</v>
          </cell>
          <cell r="O311">
            <v>70685</v>
          </cell>
          <cell r="P311">
            <v>14334</v>
          </cell>
          <cell r="Q311">
            <v>18319.918000000001</v>
          </cell>
        </row>
        <row r="312">
          <cell r="M312">
            <v>88626</v>
          </cell>
          <cell r="N312">
            <v>4179</v>
          </cell>
          <cell r="O312">
            <v>70143</v>
          </cell>
          <cell r="P312">
            <v>14304</v>
          </cell>
          <cell r="Q312">
            <v>18319.252</v>
          </cell>
        </row>
        <row r="313">
          <cell r="M313">
            <v>100569</v>
          </cell>
          <cell r="N313">
            <v>7521</v>
          </cell>
          <cell r="O313">
            <v>78753</v>
          </cell>
          <cell r="P313">
            <v>14295</v>
          </cell>
          <cell r="Q313">
            <v>18610.026000000002</v>
          </cell>
        </row>
        <row r="314">
          <cell r="M314">
            <v>99029</v>
          </cell>
          <cell r="N314">
            <v>6102</v>
          </cell>
          <cell r="O314">
            <v>78389</v>
          </cell>
          <cell r="P314">
            <v>14538</v>
          </cell>
          <cell r="Q314">
            <v>18039.337</v>
          </cell>
        </row>
        <row r="315">
          <cell r="M315">
            <v>99463</v>
          </cell>
          <cell r="N315">
            <v>6102</v>
          </cell>
          <cell r="O315">
            <v>78922</v>
          </cell>
          <cell r="P315">
            <v>14439</v>
          </cell>
          <cell r="Q315">
            <v>18220.400000000001</v>
          </cell>
        </row>
        <row r="316">
          <cell r="M316">
            <v>100068</v>
          </cell>
          <cell r="N316">
            <v>6573</v>
          </cell>
          <cell r="O316">
            <v>79047</v>
          </cell>
          <cell r="P316">
            <v>14448</v>
          </cell>
          <cell r="Q316">
            <v>18496.682000000001</v>
          </cell>
        </row>
        <row r="317">
          <cell r="M317">
            <v>99478</v>
          </cell>
          <cell r="N317">
            <v>7584</v>
          </cell>
          <cell r="O317">
            <v>77569</v>
          </cell>
          <cell r="P317">
            <v>14325</v>
          </cell>
          <cell r="Q317">
            <v>19190.87</v>
          </cell>
        </row>
        <row r="318">
          <cell r="M318">
            <v>105389</v>
          </cell>
          <cell r="N318">
            <v>7824</v>
          </cell>
          <cell r="O318">
            <v>83144</v>
          </cell>
          <cell r="P318">
            <v>14421</v>
          </cell>
          <cell r="Q318">
            <v>19760.221000000001</v>
          </cell>
        </row>
        <row r="319">
          <cell r="M319">
            <v>100442</v>
          </cell>
          <cell r="N319">
            <v>3990</v>
          </cell>
          <cell r="O319">
            <v>82040</v>
          </cell>
          <cell r="P319">
            <v>14412</v>
          </cell>
          <cell r="Q319">
            <v>20376.602999999999</v>
          </cell>
        </row>
        <row r="320">
          <cell r="M320">
            <v>97790</v>
          </cell>
          <cell r="N320">
            <v>2877</v>
          </cell>
          <cell r="O320">
            <v>80486</v>
          </cell>
          <cell r="P320">
            <v>14427</v>
          </cell>
          <cell r="Q320">
            <v>19967.848000000002</v>
          </cell>
        </row>
        <row r="321">
          <cell r="M321">
            <v>90388</v>
          </cell>
          <cell r="N321">
            <v>3375</v>
          </cell>
          <cell r="O321">
            <v>72583</v>
          </cell>
          <cell r="P321">
            <v>14430</v>
          </cell>
          <cell r="Q321">
            <v>19536.776999999998</v>
          </cell>
        </row>
        <row r="322">
          <cell r="M322">
            <v>93878</v>
          </cell>
          <cell r="N322">
            <v>7962</v>
          </cell>
          <cell r="O322">
            <v>71543</v>
          </cell>
          <cell r="P322">
            <v>14373</v>
          </cell>
          <cell r="Q322">
            <v>18778.34</v>
          </cell>
        </row>
        <row r="323">
          <cell r="M323">
            <v>100682</v>
          </cell>
          <cell r="N323">
            <v>7488</v>
          </cell>
          <cell r="O323">
            <v>78815</v>
          </cell>
          <cell r="P323">
            <v>14379</v>
          </cell>
          <cell r="Q323">
            <v>18360.996999999999</v>
          </cell>
        </row>
        <row r="324">
          <cell r="M324">
            <v>102119</v>
          </cell>
          <cell r="N324">
            <v>6597</v>
          </cell>
          <cell r="O324">
            <v>81110</v>
          </cell>
          <cell r="P324">
            <v>14412</v>
          </cell>
          <cell r="Q324">
            <v>18097.528999999999</v>
          </cell>
        </row>
        <row r="325">
          <cell r="M325">
            <v>108902</v>
          </cell>
          <cell r="N325">
            <v>6447</v>
          </cell>
          <cell r="O325">
            <v>88070</v>
          </cell>
          <cell r="P325">
            <v>14385</v>
          </cell>
          <cell r="Q325">
            <v>17751.455000000002</v>
          </cell>
        </row>
        <row r="326">
          <cell r="M326">
            <v>107354</v>
          </cell>
          <cell r="N326">
            <v>3987</v>
          </cell>
          <cell r="O326">
            <v>88946</v>
          </cell>
          <cell r="P326">
            <v>14421</v>
          </cell>
          <cell r="Q326">
            <v>17626.175999999999</v>
          </cell>
        </row>
        <row r="327">
          <cell r="M327">
            <v>101380</v>
          </cell>
          <cell r="N327">
            <v>3042</v>
          </cell>
          <cell r="O327">
            <v>83977</v>
          </cell>
          <cell r="P327">
            <v>14361</v>
          </cell>
          <cell r="Q327">
            <v>17405.585999999999</v>
          </cell>
        </row>
        <row r="328">
          <cell r="M328">
            <v>103572</v>
          </cell>
          <cell r="N328">
            <v>3234</v>
          </cell>
          <cell r="O328">
            <v>85950</v>
          </cell>
          <cell r="P328">
            <v>14388</v>
          </cell>
          <cell r="Q328">
            <v>17615.912</v>
          </cell>
        </row>
        <row r="329">
          <cell r="M329">
            <v>108679</v>
          </cell>
          <cell r="N329">
            <v>4641</v>
          </cell>
          <cell r="O329">
            <v>89620</v>
          </cell>
          <cell r="P329">
            <v>14418</v>
          </cell>
          <cell r="Q329">
            <v>18344.37</v>
          </cell>
        </row>
        <row r="330">
          <cell r="M330">
            <v>108153</v>
          </cell>
          <cell r="N330">
            <v>5448</v>
          </cell>
          <cell r="O330">
            <v>88287</v>
          </cell>
          <cell r="P330">
            <v>14418</v>
          </cell>
          <cell r="Q330">
            <v>19419.556</v>
          </cell>
        </row>
        <row r="331">
          <cell r="M331">
            <v>111086</v>
          </cell>
          <cell r="N331">
            <v>5376</v>
          </cell>
          <cell r="O331">
            <v>91406</v>
          </cell>
          <cell r="P331">
            <v>14304</v>
          </cell>
          <cell r="Q331">
            <v>20465.812999999998</v>
          </cell>
        </row>
        <row r="332">
          <cell r="M332">
            <v>117307</v>
          </cell>
          <cell r="N332">
            <v>5442</v>
          </cell>
          <cell r="O332">
            <v>97567</v>
          </cell>
          <cell r="P332">
            <v>14298</v>
          </cell>
          <cell r="Q332">
            <v>21058.528999999999</v>
          </cell>
        </row>
        <row r="333">
          <cell r="M333">
            <v>113009</v>
          </cell>
          <cell r="N333">
            <v>1971</v>
          </cell>
          <cell r="O333">
            <v>96773</v>
          </cell>
          <cell r="P333">
            <v>14265</v>
          </cell>
          <cell r="Q333">
            <v>21020.54</v>
          </cell>
        </row>
        <row r="334">
          <cell r="M334">
            <v>111324</v>
          </cell>
          <cell r="N334">
            <v>996</v>
          </cell>
          <cell r="O334">
            <v>96027</v>
          </cell>
          <cell r="P334">
            <v>14301</v>
          </cell>
          <cell r="Q334">
            <v>21330.717000000001</v>
          </cell>
        </row>
        <row r="335">
          <cell r="M335">
            <v>110570</v>
          </cell>
          <cell r="N335">
            <v>51</v>
          </cell>
          <cell r="O335">
            <v>96098</v>
          </cell>
          <cell r="P335">
            <v>14421</v>
          </cell>
          <cell r="Q335">
            <v>21079.883999999998</v>
          </cell>
        </row>
        <row r="336">
          <cell r="M336">
            <v>98386</v>
          </cell>
          <cell r="N336">
            <v>3228</v>
          </cell>
          <cell r="O336">
            <v>80692</v>
          </cell>
          <cell r="P336">
            <v>14466</v>
          </cell>
          <cell r="Q336">
            <v>20764.383999999998</v>
          </cell>
        </row>
        <row r="337">
          <cell r="M337">
            <v>98925</v>
          </cell>
          <cell r="N337">
            <v>4227</v>
          </cell>
          <cell r="O337">
            <v>80145</v>
          </cell>
          <cell r="P337">
            <v>14553</v>
          </cell>
          <cell r="Q337">
            <v>20290.330999999998</v>
          </cell>
        </row>
        <row r="338">
          <cell r="M338">
            <v>109602</v>
          </cell>
          <cell r="N338">
            <v>5664</v>
          </cell>
          <cell r="O338">
            <v>89397</v>
          </cell>
          <cell r="P338">
            <v>14541</v>
          </cell>
          <cell r="Q338">
            <v>20021.789000000001</v>
          </cell>
        </row>
        <row r="339">
          <cell r="M339">
            <v>109509</v>
          </cell>
          <cell r="N339">
            <v>4590</v>
          </cell>
          <cell r="O339">
            <v>90510</v>
          </cell>
          <cell r="P339">
            <v>14409</v>
          </cell>
          <cell r="Q339">
            <v>19571.481</v>
          </cell>
        </row>
        <row r="340">
          <cell r="M340">
            <v>107863</v>
          </cell>
          <cell r="N340">
            <v>4653</v>
          </cell>
          <cell r="O340">
            <v>88774</v>
          </cell>
          <cell r="P340">
            <v>14436</v>
          </cell>
          <cell r="Q340">
            <v>19781.904999999999</v>
          </cell>
        </row>
        <row r="341">
          <cell r="M341">
            <v>107993</v>
          </cell>
          <cell r="N341">
            <v>5304</v>
          </cell>
          <cell r="O341">
            <v>88331</v>
          </cell>
          <cell r="P341">
            <v>14358</v>
          </cell>
          <cell r="Q341">
            <v>20185.614000000001</v>
          </cell>
        </row>
        <row r="342">
          <cell r="M342">
            <v>105276</v>
          </cell>
          <cell r="N342">
            <v>4170</v>
          </cell>
          <cell r="O342">
            <v>86760</v>
          </cell>
          <cell r="P342">
            <v>14346</v>
          </cell>
          <cell r="Q342">
            <v>20811.915000000001</v>
          </cell>
        </row>
        <row r="343">
          <cell r="M343">
            <v>109752</v>
          </cell>
          <cell r="N343">
            <v>5328</v>
          </cell>
          <cell r="O343">
            <v>90075</v>
          </cell>
          <cell r="P343">
            <v>14349</v>
          </cell>
          <cell r="Q343">
            <v>21348.874</v>
          </cell>
        </row>
        <row r="344">
          <cell r="M344">
            <v>106538</v>
          </cell>
          <cell r="N344">
            <v>4266</v>
          </cell>
          <cell r="O344">
            <v>87977</v>
          </cell>
          <cell r="P344">
            <v>14295</v>
          </cell>
          <cell r="Q344">
            <v>20961.550999999999</v>
          </cell>
        </row>
        <row r="345">
          <cell r="M345">
            <v>107268</v>
          </cell>
          <cell r="N345">
            <v>6519</v>
          </cell>
          <cell r="O345">
            <v>86397</v>
          </cell>
          <cell r="P345">
            <v>14352</v>
          </cell>
          <cell r="Q345">
            <v>20544.73</v>
          </cell>
        </row>
        <row r="346">
          <cell r="M346">
            <v>106720</v>
          </cell>
          <cell r="N346">
            <v>1344</v>
          </cell>
          <cell r="O346">
            <v>90976</v>
          </cell>
          <cell r="P346">
            <v>14400</v>
          </cell>
          <cell r="Q346">
            <v>19499.03</v>
          </cell>
        </row>
        <row r="347">
          <cell r="M347">
            <v>111262</v>
          </cell>
          <cell r="N347">
            <v>2622</v>
          </cell>
          <cell r="O347">
            <v>94216</v>
          </cell>
          <cell r="P347">
            <v>14424</v>
          </cell>
          <cell r="Q347">
            <v>19151.202000000001</v>
          </cell>
        </row>
        <row r="348">
          <cell r="M348">
            <v>106358</v>
          </cell>
          <cell r="N348">
            <v>801</v>
          </cell>
          <cell r="O348">
            <v>91229</v>
          </cell>
          <cell r="P348">
            <v>14328</v>
          </cell>
          <cell r="Q348">
            <v>17963.514999999999</v>
          </cell>
        </row>
        <row r="349">
          <cell r="M349">
            <v>109712</v>
          </cell>
          <cell r="N349">
            <v>11616</v>
          </cell>
          <cell r="O349">
            <v>83771</v>
          </cell>
          <cell r="P349">
            <v>14325</v>
          </cell>
          <cell r="Q349">
            <v>17792.455999999998</v>
          </cell>
        </row>
        <row r="350">
          <cell r="M350">
            <v>106647</v>
          </cell>
          <cell r="N350">
            <v>3195</v>
          </cell>
          <cell r="O350">
            <v>89139</v>
          </cell>
          <cell r="P350">
            <v>14313</v>
          </cell>
          <cell r="Q350">
            <v>17440.810000000001</v>
          </cell>
        </row>
        <row r="351">
          <cell r="M351">
            <v>119462</v>
          </cell>
          <cell r="N351">
            <v>6831</v>
          </cell>
          <cell r="O351">
            <v>98390</v>
          </cell>
          <cell r="P351">
            <v>14241</v>
          </cell>
          <cell r="Q351">
            <v>17353.901000000002</v>
          </cell>
        </row>
        <row r="352">
          <cell r="M352">
            <v>110570</v>
          </cell>
          <cell r="N352">
            <v>6372</v>
          </cell>
          <cell r="O352">
            <v>89846</v>
          </cell>
          <cell r="P352">
            <v>14352</v>
          </cell>
          <cell r="Q352">
            <v>17621.128000000001</v>
          </cell>
        </row>
        <row r="353">
          <cell r="M353">
            <v>103968</v>
          </cell>
          <cell r="N353">
            <v>8892</v>
          </cell>
          <cell r="O353">
            <v>80718</v>
          </cell>
          <cell r="P353">
            <v>14358</v>
          </cell>
          <cell r="Q353">
            <v>18447.035</v>
          </cell>
        </row>
        <row r="354">
          <cell r="M354">
            <v>98540</v>
          </cell>
          <cell r="N354">
            <v>4242</v>
          </cell>
          <cell r="O354">
            <v>79964</v>
          </cell>
          <cell r="P354">
            <v>14334</v>
          </cell>
          <cell r="Q354">
            <v>19522.649000000001</v>
          </cell>
        </row>
        <row r="355">
          <cell r="M355">
            <v>100461</v>
          </cell>
          <cell r="N355">
            <v>1962</v>
          </cell>
          <cell r="O355">
            <v>84135</v>
          </cell>
          <cell r="P355">
            <v>14364</v>
          </cell>
          <cell r="Q355">
            <v>20037.419999999998</v>
          </cell>
        </row>
        <row r="356">
          <cell r="M356">
            <v>96907</v>
          </cell>
          <cell r="N356">
            <v>1968</v>
          </cell>
          <cell r="O356">
            <v>80761</v>
          </cell>
          <cell r="P356">
            <v>14178</v>
          </cell>
          <cell r="Q356">
            <v>20719.905999999999</v>
          </cell>
        </row>
        <row r="357">
          <cell r="M357">
            <v>90957</v>
          </cell>
          <cell r="N357">
            <v>51</v>
          </cell>
          <cell r="O357">
            <v>77160</v>
          </cell>
          <cell r="P357">
            <v>13746</v>
          </cell>
          <cell r="Q357">
            <v>20771.645</v>
          </cell>
        </row>
        <row r="358">
          <cell r="M358">
            <v>108798</v>
          </cell>
          <cell r="N358">
            <v>6708</v>
          </cell>
          <cell r="O358">
            <v>88548</v>
          </cell>
          <cell r="P358">
            <v>13542</v>
          </cell>
          <cell r="Q358">
            <v>20552.716</v>
          </cell>
        </row>
        <row r="359">
          <cell r="M359">
            <v>118911</v>
          </cell>
          <cell r="N359">
            <v>7131</v>
          </cell>
          <cell r="O359">
            <v>98247</v>
          </cell>
          <cell r="P359">
            <v>13533</v>
          </cell>
          <cell r="Q359">
            <v>20504.432000000001</v>
          </cell>
        </row>
        <row r="360">
          <cell r="M360">
            <v>121458</v>
          </cell>
          <cell r="N360">
            <v>6369</v>
          </cell>
          <cell r="O360">
            <v>101409</v>
          </cell>
          <cell r="P360">
            <v>13680</v>
          </cell>
          <cell r="Q360">
            <v>20315.645</v>
          </cell>
        </row>
        <row r="361">
          <cell r="M361">
            <v>119403</v>
          </cell>
          <cell r="N361">
            <v>6027</v>
          </cell>
          <cell r="O361">
            <v>99615</v>
          </cell>
          <cell r="P361">
            <v>13761</v>
          </cell>
          <cell r="Q361">
            <v>19970.623</v>
          </cell>
        </row>
        <row r="362">
          <cell r="M362">
            <v>114876</v>
          </cell>
          <cell r="N362">
            <v>6492</v>
          </cell>
          <cell r="O362">
            <v>94584</v>
          </cell>
          <cell r="P362">
            <v>13800</v>
          </cell>
          <cell r="Q362">
            <v>19867.512999999999</v>
          </cell>
        </row>
        <row r="363">
          <cell r="M363">
            <v>106514</v>
          </cell>
          <cell r="N363">
            <v>3246</v>
          </cell>
          <cell r="O363">
            <v>89480</v>
          </cell>
          <cell r="P363">
            <v>13788</v>
          </cell>
          <cell r="Q363">
            <v>19717.326000000001</v>
          </cell>
        </row>
        <row r="364">
          <cell r="M364">
            <v>107674</v>
          </cell>
          <cell r="N364">
            <v>4818</v>
          </cell>
          <cell r="O364">
            <v>88861</v>
          </cell>
          <cell r="P364">
            <v>13995</v>
          </cell>
          <cell r="Q364">
            <v>20076.27</v>
          </cell>
        </row>
        <row r="365">
          <cell r="M365">
            <v>106156</v>
          </cell>
          <cell r="N365">
            <v>7701</v>
          </cell>
          <cell r="O365">
            <v>84016</v>
          </cell>
          <cell r="P365">
            <v>14439</v>
          </cell>
          <cell r="Q365">
            <v>20064.285</v>
          </cell>
        </row>
        <row r="366">
          <cell r="M366">
            <v>110168</v>
          </cell>
          <cell r="N366">
            <v>5331</v>
          </cell>
          <cell r="O366">
            <v>90362</v>
          </cell>
          <cell r="P366">
            <v>14475</v>
          </cell>
          <cell r="Q366">
            <v>21260.305</v>
          </cell>
        </row>
        <row r="367">
          <cell r="M367">
            <v>112304</v>
          </cell>
          <cell r="N367">
            <v>3513</v>
          </cell>
          <cell r="O367">
            <v>94391</v>
          </cell>
          <cell r="P367">
            <v>14400</v>
          </cell>
          <cell r="Q367">
            <v>21611.51</v>
          </cell>
        </row>
        <row r="368">
          <cell r="M368">
            <v>112327</v>
          </cell>
          <cell r="N368">
            <v>930</v>
          </cell>
          <cell r="O368">
            <v>97159</v>
          </cell>
          <cell r="P368">
            <v>14238</v>
          </cell>
          <cell r="Q368">
            <v>21362.837</v>
          </cell>
        </row>
        <row r="369">
          <cell r="M369">
            <v>108319</v>
          </cell>
          <cell r="N369">
            <v>48</v>
          </cell>
          <cell r="O369">
            <v>94000</v>
          </cell>
          <cell r="P369">
            <v>14271</v>
          </cell>
          <cell r="Q369">
            <v>20260.302</v>
          </cell>
        </row>
        <row r="370">
          <cell r="M370">
            <v>101521</v>
          </cell>
          <cell r="N370">
            <v>4299</v>
          </cell>
          <cell r="O370">
            <v>82948</v>
          </cell>
          <cell r="P370">
            <v>14274</v>
          </cell>
          <cell r="Q370">
            <v>19158.415000000001</v>
          </cell>
        </row>
        <row r="371">
          <cell r="M371">
            <v>108028</v>
          </cell>
          <cell r="N371">
            <v>7365</v>
          </cell>
          <cell r="O371">
            <v>86335</v>
          </cell>
          <cell r="P371">
            <v>14328</v>
          </cell>
          <cell r="Q371">
            <v>17995.632000000001</v>
          </cell>
        </row>
        <row r="372">
          <cell r="M372">
            <v>106330</v>
          </cell>
          <cell r="N372">
            <v>7026</v>
          </cell>
          <cell r="O372">
            <v>85021</v>
          </cell>
          <cell r="P372">
            <v>14283</v>
          </cell>
          <cell r="Q372">
            <v>17647.117999999999</v>
          </cell>
        </row>
        <row r="373">
          <cell r="M373">
            <v>108872</v>
          </cell>
          <cell r="N373">
            <v>4005</v>
          </cell>
          <cell r="O373">
            <v>90599</v>
          </cell>
          <cell r="P373">
            <v>14268</v>
          </cell>
          <cell r="Q373">
            <v>17250.753000000001</v>
          </cell>
        </row>
        <row r="374">
          <cell r="M374">
            <v>110642</v>
          </cell>
          <cell r="N374">
            <v>8085</v>
          </cell>
          <cell r="O374">
            <v>88292</v>
          </cell>
          <cell r="P374">
            <v>14265</v>
          </cell>
          <cell r="Q374">
            <v>17013.535</v>
          </cell>
        </row>
        <row r="375">
          <cell r="M375">
            <v>107201</v>
          </cell>
          <cell r="N375">
            <v>3558</v>
          </cell>
          <cell r="O375">
            <v>89435</v>
          </cell>
          <cell r="P375">
            <v>14208</v>
          </cell>
          <cell r="Q375">
            <v>17096.526999999998</v>
          </cell>
        </row>
        <row r="376">
          <cell r="M376">
            <v>111017</v>
          </cell>
          <cell r="N376">
            <v>6183</v>
          </cell>
          <cell r="O376">
            <v>90671</v>
          </cell>
          <cell r="P376">
            <v>14163</v>
          </cell>
          <cell r="Q376">
            <v>17311.79</v>
          </cell>
        </row>
        <row r="377">
          <cell r="M377">
            <v>104629</v>
          </cell>
          <cell r="N377">
            <v>3339</v>
          </cell>
          <cell r="O377">
            <v>86998</v>
          </cell>
          <cell r="P377">
            <v>14292</v>
          </cell>
          <cell r="Q377">
            <v>18298.413</v>
          </cell>
        </row>
        <row r="378">
          <cell r="M378">
            <v>100344</v>
          </cell>
          <cell r="N378">
            <v>2802</v>
          </cell>
          <cell r="O378">
            <v>83196</v>
          </cell>
          <cell r="P378">
            <v>14346</v>
          </cell>
          <cell r="Q378">
            <v>19100.715</v>
          </cell>
        </row>
        <row r="379">
          <cell r="M379">
            <v>107627</v>
          </cell>
          <cell r="N379">
            <v>7749</v>
          </cell>
          <cell r="O379">
            <v>85544</v>
          </cell>
          <cell r="P379">
            <v>14334</v>
          </cell>
          <cell r="Q379">
            <v>20258.036</v>
          </cell>
        </row>
        <row r="380">
          <cell r="M380">
            <v>111462</v>
          </cell>
          <cell r="N380">
            <v>7488</v>
          </cell>
          <cell r="O380">
            <v>89718</v>
          </cell>
          <cell r="P380">
            <v>14256</v>
          </cell>
          <cell r="Q380">
            <v>20970.174999999999</v>
          </cell>
        </row>
        <row r="381">
          <cell r="M381">
            <v>119833</v>
          </cell>
          <cell r="N381">
            <v>8556</v>
          </cell>
          <cell r="O381">
            <v>97027</v>
          </cell>
          <cell r="P381">
            <v>14250</v>
          </cell>
          <cell r="Q381">
            <v>20701.291000000001</v>
          </cell>
        </row>
        <row r="382">
          <cell r="M382">
            <v>119693</v>
          </cell>
          <cell r="N382">
            <v>6681</v>
          </cell>
          <cell r="O382">
            <v>98714</v>
          </cell>
          <cell r="P382">
            <v>14298</v>
          </cell>
          <cell r="Q382">
            <v>20706.845000000001</v>
          </cell>
        </row>
        <row r="383">
          <cell r="M383">
            <v>125342</v>
          </cell>
          <cell r="N383">
            <v>2502</v>
          </cell>
          <cell r="O383">
            <v>108332</v>
          </cell>
          <cell r="P383">
            <v>14508</v>
          </cell>
          <cell r="Q383">
            <v>20481.71</v>
          </cell>
        </row>
        <row r="384">
          <cell r="M384">
            <v>125205</v>
          </cell>
          <cell r="N384">
            <v>2562</v>
          </cell>
          <cell r="O384">
            <v>108051</v>
          </cell>
          <cell r="P384">
            <v>14592</v>
          </cell>
          <cell r="Q384">
            <v>20126.400000000001</v>
          </cell>
        </row>
        <row r="385">
          <cell r="M385">
            <v>123529</v>
          </cell>
          <cell r="N385">
            <v>6177</v>
          </cell>
          <cell r="O385">
            <v>102832</v>
          </cell>
          <cell r="P385">
            <v>14520</v>
          </cell>
          <cell r="Q385">
            <v>20389.165000000001</v>
          </cell>
        </row>
        <row r="386">
          <cell r="M386">
            <v>126474</v>
          </cell>
          <cell r="N386">
            <v>8994</v>
          </cell>
          <cell r="O386">
            <v>103122</v>
          </cell>
          <cell r="P386">
            <v>14358</v>
          </cell>
          <cell r="Q386">
            <v>19963.373</v>
          </cell>
        </row>
        <row r="387">
          <cell r="M387">
            <v>128772</v>
          </cell>
          <cell r="N387">
            <v>8796</v>
          </cell>
          <cell r="O387">
            <v>105969</v>
          </cell>
          <cell r="P387">
            <v>14007</v>
          </cell>
          <cell r="Q387">
            <v>19706.824000000001</v>
          </cell>
        </row>
        <row r="388">
          <cell r="M388">
            <v>138218</v>
          </cell>
          <cell r="N388">
            <v>3894</v>
          </cell>
          <cell r="O388">
            <v>120548</v>
          </cell>
          <cell r="P388">
            <v>13776</v>
          </cell>
          <cell r="Q388">
            <v>19925.156999999999</v>
          </cell>
        </row>
        <row r="389">
          <cell r="M389">
            <v>134951</v>
          </cell>
          <cell r="N389">
            <v>5886</v>
          </cell>
          <cell r="O389">
            <v>115289</v>
          </cell>
          <cell r="P389">
            <v>13776</v>
          </cell>
          <cell r="Q389">
            <v>20047.194</v>
          </cell>
        </row>
        <row r="390">
          <cell r="M390">
            <v>129116</v>
          </cell>
          <cell r="N390">
            <v>48</v>
          </cell>
          <cell r="O390">
            <v>115577</v>
          </cell>
          <cell r="P390">
            <v>13491</v>
          </cell>
          <cell r="Q390">
            <v>20908.73</v>
          </cell>
        </row>
        <row r="391">
          <cell r="M391">
            <v>117148</v>
          </cell>
          <cell r="N391">
            <v>51</v>
          </cell>
          <cell r="O391">
            <v>103918</v>
          </cell>
          <cell r="P391">
            <v>13179</v>
          </cell>
          <cell r="Q391">
            <v>21280.526999999998</v>
          </cell>
        </row>
        <row r="392">
          <cell r="M392">
            <v>105387</v>
          </cell>
          <cell r="N392">
            <v>48</v>
          </cell>
          <cell r="O392">
            <v>92268</v>
          </cell>
          <cell r="P392">
            <v>13071</v>
          </cell>
          <cell r="Q392">
            <v>20882.800999999999</v>
          </cell>
        </row>
        <row r="393">
          <cell r="M393">
            <v>113435</v>
          </cell>
          <cell r="N393">
            <v>5100</v>
          </cell>
          <cell r="O393">
            <v>94529</v>
          </cell>
          <cell r="P393">
            <v>13806</v>
          </cell>
          <cell r="Q393">
            <v>20190.589</v>
          </cell>
        </row>
        <row r="394">
          <cell r="M394">
            <v>115163</v>
          </cell>
          <cell r="N394">
            <v>4422</v>
          </cell>
          <cell r="O394">
            <v>96461</v>
          </cell>
          <cell r="P394">
            <v>14280</v>
          </cell>
          <cell r="Q394">
            <v>19079.056</v>
          </cell>
        </row>
        <row r="395">
          <cell r="M395">
            <v>125021</v>
          </cell>
          <cell r="N395">
            <v>6747</v>
          </cell>
          <cell r="O395">
            <v>104057</v>
          </cell>
          <cell r="P395">
            <v>14217</v>
          </cell>
          <cell r="Q395">
            <v>18076.404999999999</v>
          </cell>
        </row>
        <row r="396">
          <cell r="M396">
            <v>136159</v>
          </cell>
          <cell r="N396">
            <v>6774</v>
          </cell>
          <cell r="O396">
            <v>115144</v>
          </cell>
          <cell r="P396">
            <v>14241</v>
          </cell>
          <cell r="Q396">
            <v>17677.528999999999</v>
          </cell>
        </row>
        <row r="397">
          <cell r="M397">
            <v>136530</v>
          </cell>
          <cell r="N397">
            <v>8388</v>
          </cell>
          <cell r="O397">
            <v>114027</v>
          </cell>
          <cell r="P397">
            <v>14115</v>
          </cell>
          <cell r="Q397">
            <v>17543.528999999999</v>
          </cell>
        </row>
        <row r="398">
          <cell r="M398">
            <v>136200</v>
          </cell>
          <cell r="N398">
            <v>8688</v>
          </cell>
          <cell r="O398">
            <v>113388</v>
          </cell>
          <cell r="P398">
            <v>14124</v>
          </cell>
          <cell r="Q398">
            <v>17073.884999999998</v>
          </cell>
        </row>
        <row r="399">
          <cell r="M399">
            <v>135961</v>
          </cell>
          <cell r="N399">
            <v>6231</v>
          </cell>
          <cell r="O399">
            <v>115774</v>
          </cell>
          <cell r="P399">
            <v>13956</v>
          </cell>
          <cell r="Q399">
            <v>17112.644</v>
          </cell>
        </row>
        <row r="400">
          <cell r="M400">
            <v>129131</v>
          </cell>
          <cell r="N400">
            <v>4833</v>
          </cell>
          <cell r="O400">
            <v>110405</v>
          </cell>
          <cell r="P400">
            <v>13893</v>
          </cell>
          <cell r="Q400">
            <v>17410.657999999999</v>
          </cell>
        </row>
        <row r="401">
          <cell r="M401">
            <v>128848</v>
          </cell>
          <cell r="N401">
            <v>8472</v>
          </cell>
          <cell r="O401">
            <v>106450</v>
          </cell>
          <cell r="P401">
            <v>13926</v>
          </cell>
          <cell r="Q401">
            <v>18145.231</v>
          </cell>
        </row>
        <row r="402">
          <cell r="M402">
            <v>126390</v>
          </cell>
          <cell r="N402">
            <v>6072</v>
          </cell>
          <cell r="O402">
            <v>106392</v>
          </cell>
          <cell r="P402">
            <v>13926</v>
          </cell>
          <cell r="Q402">
            <v>19068.016</v>
          </cell>
        </row>
        <row r="403">
          <cell r="M403">
            <v>123935</v>
          </cell>
          <cell r="N403">
            <v>3996</v>
          </cell>
          <cell r="O403">
            <v>106049</v>
          </cell>
          <cell r="P403">
            <v>13890</v>
          </cell>
          <cell r="Q403">
            <v>19716.758999999998</v>
          </cell>
        </row>
        <row r="404">
          <cell r="M404">
            <v>115252</v>
          </cell>
          <cell r="N404">
            <v>3552</v>
          </cell>
          <cell r="O404">
            <v>97801</v>
          </cell>
          <cell r="P404">
            <v>13899</v>
          </cell>
          <cell r="Q404">
            <v>20290.226999999999</v>
          </cell>
        </row>
        <row r="405">
          <cell r="M405">
            <v>119936</v>
          </cell>
          <cell r="N405">
            <v>51</v>
          </cell>
          <cell r="O405">
            <v>106052</v>
          </cell>
          <cell r="P405">
            <v>13833</v>
          </cell>
          <cell r="Q405">
            <v>20218.185000000001</v>
          </cell>
        </row>
        <row r="406">
          <cell r="M406">
            <v>125501</v>
          </cell>
          <cell r="N406">
            <v>6990</v>
          </cell>
          <cell r="O406">
            <v>104642</v>
          </cell>
          <cell r="P406">
            <v>13869</v>
          </cell>
          <cell r="Q406">
            <v>20438.848999999998</v>
          </cell>
        </row>
        <row r="407">
          <cell r="M407">
            <v>119349</v>
          </cell>
          <cell r="N407">
            <v>6003</v>
          </cell>
          <cell r="O407">
            <v>99357</v>
          </cell>
          <cell r="P407">
            <v>13989</v>
          </cell>
          <cell r="Q407">
            <v>20586.827000000001</v>
          </cell>
        </row>
        <row r="408">
          <cell r="M408">
            <v>125271</v>
          </cell>
          <cell r="N408">
            <v>6258</v>
          </cell>
          <cell r="O408">
            <v>105051</v>
          </cell>
          <cell r="P408">
            <v>13962</v>
          </cell>
          <cell r="Q408">
            <v>20450.240000000002</v>
          </cell>
        </row>
        <row r="409">
          <cell r="M409">
            <v>124215</v>
          </cell>
          <cell r="N409">
            <v>1575</v>
          </cell>
          <cell r="O409">
            <v>108663</v>
          </cell>
          <cell r="P409">
            <v>13977</v>
          </cell>
          <cell r="Q409">
            <v>20101.138999999999</v>
          </cell>
        </row>
        <row r="410">
          <cell r="M410">
            <v>126401</v>
          </cell>
          <cell r="N410">
            <v>4101</v>
          </cell>
          <cell r="O410">
            <v>108194</v>
          </cell>
          <cell r="P410">
            <v>14106</v>
          </cell>
          <cell r="Q410">
            <v>19635.164000000001</v>
          </cell>
        </row>
        <row r="411">
          <cell r="M411">
            <v>118178</v>
          </cell>
          <cell r="N411">
            <v>4347</v>
          </cell>
          <cell r="O411">
            <v>99647</v>
          </cell>
          <cell r="P411">
            <v>14184</v>
          </cell>
          <cell r="Q411">
            <v>19672.09</v>
          </cell>
        </row>
        <row r="412">
          <cell r="M412">
            <v>112643</v>
          </cell>
          <cell r="N412">
            <v>4053</v>
          </cell>
          <cell r="O412">
            <v>94463</v>
          </cell>
          <cell r="P412">
            <v>14127</v>
          </cell>
          <cell r="Q412">
            <v>19793.982</v>
          </cell>
        </row>
        <row r="413">
          <cell r="M413">
            <v>112996</v>
          </cell>
          <cell r="N413">
            <v>6081</v>
          </cell>
          <cell r="O413">
            <v>92827</v>
          </cell>
          <cell r="P413">
            <v>14088</v>
          </cell>
          <cell r="Q413">
            <v>20086.754000000001</v>
          </cell>
        </row>
        <row r="414">
          <cell r="M414">
            <v>115986</v>
          </cell>
          <cell r="N414">
            <v>3732</v>
          </cell>
          <cell r="O414">
            <v>98244</v>
          </cell>
          <cell r="P414">
            <v>14010</v>
          </cell>
          <cell r="Q414">
            <v>20634.121999999999</v>
          </cell>
        </row>
        <row r="415">
          <cell r="M415">
            <v>115856</v>
          </cell>
          <cell r="N415">
            <v>5928</v>
          </cell>
          <cell r="O415">
            <v>96164</v>
          </cell>
          <cell r="P415">
            <v>13764</v>
          </cell>
          <cell r="Q415">
            <v>21117.981</v>
          </cell>
        </row>
        <row r="416">
          <cell r="M416">
            <v>112927</v>
          </cell>
          <cell r="N416">
            <v>5184</v>
          </cell>
          <cell r="O416">
            <v>94048</v>
          </cell>
          <cell r="P416">
            <v>13695</v>
          </cell>
          <cell r="Q416">
            <v>20792.62</v>
          </cell>
        </row>
        <row r="417">
          <cell r="M417">
            <v>113949</v>
          </cell>
          <cell r="N417">
            <v>4404</v>
          </cell>
          <cell r="O417">
            <v>95529</v>
          </cell>
          <cell r="P417">
            <v>14016</v>
          </cell>
          <cell r="Q417">
            <v>19938.036</v>
          </cell>
        </row>
        <row r="418">
          <cell r="M418">
            <v>97715</v>
          </cell>
          <cell r="N418">
            <v>1986</v>
          </cell>
          <cell r="O418">
            <v>81428</v>
          </cell>
          <cell r="P418">
            <v>14301</v>
          </cell>
          <cell r="Q418">
            <v>19083.642</v>
          </cell>
        </row>
        <row r="419">
          <cell r="M419">
            <v>102202</v>
          </cell>
          <cell r="N419">
            <v>4647</v>
          </cell>
          <cell r="O419">
            <v>83308</v>
          </cell>
          <cell r="P419">
            <v>14247</v>
          </cell>
          <cell r="Q419">
            <v>17850.330000000002</v>
          </cell>
        </row>
        <row r="420">
          <cell r="M420">
            <v>102137</v>
          </cell>
          <cell r="N420">
            <v>4227</v>
          </cell>
          <cell r="O420">
            <v>83477</v>
          </cell>
          <cell r="P420">
            <v>14433</v>
          </cell>
          <cell r="Q420">
            <v>17700.585999999999</v>
          </cell>
        </row>
        <row r="421">
          <cell r="M421">
            <v>110498</v>
          </cell>
          <cell r="N421">
            <v>7431</v>
          </cell>
          <cell r="O421">
            <v>88733</v>
          </cell>
          <cell r="P421">
            <v>14334</v>
          </cell>
          <cell r="Q421">
            <v>17029.425999999999</v>
          </cell>
        </row>
        <row r="422">
          <cell r="M422">
            <v>108945</v>
          </cell>
          <cell r="N422">
            <v>5175</v>
          </cell>
          <cell r="O422">
            <v>89475</v>
          </cell>
          <cell r="P422">
            <v>14295</v>
          </cell>
          <cell r="Q422">
            <v>16938.825000000001</v>
          </cell>
        </row>
        <row r="423">
          <cell r="M423">
            <v>106750</v>
          </cell>
          <cell r="N423">
            <v>4389</v>
          </cell>
          <cell r="O423">
            <v>88024</v>
          </cell>
          <cell r="P423">
            <v>14337</v>
          </cell>
          <cell r="Q423">
            <v>16963.343000000001</v>
          </cell>
        </row>
        <row r="424">
          <cell r="M424">
            <v>107820</v>
          </cell>
          <cell r="N424">
            <v>705</v>
          </cell>
          <cell r="O424">
            <v>92745</v>
          </cell>
          <cell r="P424">
            <v>14370</v>
          </cell>
          <cell r="Q424">
            <v>16906.018</v>
          </cell>
        </row>
        <row r="425">
          <cell r="M425">
            <v>108781</v>
          </cell>
          <cell r="N425">
            <v>1875</v>
          </cell>
          <cell r="O425">
            <v>92488</v>
          </cell>
          <cell r="P425">
            <v>14418</v>
          </cell>
          <cell r="Q425">
            <v>17505.028999999999</v>
          </cell>
        </row>
        <row r="426">
          <cell r="M426">
            <v>101650</v>
          </cell>
          <cell r="N426">
            <v>828</v>
          </cell>
          <cell r="O426">
            <v>86386</v>
          </cell>
          <cell r="P426">
            <v>14436</v>
          </cell>
          <cell r="Q426">
            <v>18795.932000000001</v>
          </cell>
        </row>
        <row r="427">
          <cell r="M427">
            <v>111712</v>
          </cell>
          <cell r="N427">
            <v>8973</v>
          </cell>
          <cell r="O427">
            <v>88456</v>
          </cell>
          <cell r="P427">
            <v>14283</v>
          </cell>
          <cell r="Q427">
            <v>19430.673999999999</v>
          </cell>
        </row>
        <row r="428">
          <cell r="M428">
            <v>99587</v>
          </cell>
          <cell r="N428">
            <v>3990</v>
          </cell>
          <cell r="O428">
            <v>81212</v>
          </cell>
          <cell r="P428">
            <v>14385</v>
          </cell>
          <cell r="Q428">
            <v>20161.325000000001</v>
          </cell>
        </row>
        <row r="429">
          <cell r="M429">
            <v>102526</v>
          </cell>
          <cell r="N429">
            <v>4956</v>
          </cell>
          <cell r="O429">
            <v>83443</v>
          </cell>
          <cell r="P429">
            <v>14127</v>
          </cell>
          <cell r="Q429">
            <v>20619.958999999999</v>
          </cell>
        </row>
        <row r="430">
          <cell r="M430">
            <v>113895</v>
          </cell>
          <cell r="N430">
            <v>8706</v>
          </cell>
          <cell r="O430">
            <v>90873</v>
          </cell>
          <cell r="P430">
            <v>14316</v>
          </cell>
          <cell r="Q430">
            <v>20567.048999999999</v>
          </cell>
        </row>
        <row r="431">
          <cell r="M431">
            <v>108548</v>
          </cell>
          <cell r="N431">
            <v>5964</v>
          </cell>
          <cell r="O431">
            <v>88238</v>
          </cell>
          <cell r="P431">
            <v>14346</v>
          </cell>
          <cell r="Q431">
            <v>20237.752</v>
          </cell>
        </row>
        <row r="432">
          <cell r="M432">
            <v>113848</v>
          </cell>
          <cell r="N432">
            <v>3363</v>
          </cell>
          <cell r="O432">
            <v>96151</v>
          </cell>
          <cell r="P432">
            <v>14334</v>
          </cell>
          <cell r="Q432">
            <v>19777.712</v>
          </cell>
        </row>
        <row r="433">
          <cell r="M433">
            <v>111689</v>
          </cell>
          <cell r="N433">
            <v>2238</v>
          </cell>
          <cell r="O433">
            <v>95114</v>
          </cell>
          <cell r="P433">
            <v>14337</v>
          </cell>
          <cell r="Q433">
            <v>19531.356</v>
          </cell>
        </row>
        <row r="434">
          <cell r="M434">
            <v>108071</v>
          </cell>
          <cell r="N434">
            <v>6360</v>
          </cell>
          <cell r="O434">
            <v>87425</v>
          </cell>
          <cell r="P434">
            <v>14286</v>
          </cell>
          <cell r="Q434">
            <v>19260.323</v>
          </cell>
        </row>
        <row r="435">
          <cell r="M435">
            <v>99498</v>
          </cell>
          <cell r="N435">
            <v>7968</v>
          </cell>
          <cell r="O435">
            <v>77163</v>
          </cell>
          <cell r="P435">
            <v>14367</v>
          </cell>
          <cell r="Q435">
            <v>19005.564999999999</v>
          </cell>
        </row>
        <row r="436">
          <cell r="M436">
            <v>102334</v>
          </cell>
          <cell r="N436">
            <v>9327</v>
          </cell>
          <cell r="O436">
            <v>78661</v>
          </cell>
          <cell r="P436">
            <v>14346</v>
          </cell>
          <cell r="Q436">
            <v>18963.411</v>
          </cell>
        </row>
        <row r="437">
          <cell r="M437">
            <v>94299</v>
          </cell>
          <cell r="N437">
            <v>2826</v>
          </cell>
          <cell r="O437">
            <v>77103</v>
          </cell>
          <cell r="P437">
            <v>14370</v>
          </cell>
          <cell r="Q437">
            <v>19187.91</v>
          </cell>
        </row>
        <row r="438">
          <cell r="M438">
            <v>95277</v>
          </cell>
          <cell r="N438">
            <v>2427</v>
          </cell>
          <cell r="O438">
            <v>78525</v>
          </cell>
          <cell r="P438">
            <v>14325</v>
          </cell>
          <cell r="Q438">
            <v>19990.511999999999</v>
          </cell>
        </row>
        <row r="439">
          <cell r="M439">
            <v>105978</v>
          </cell>
          <cell r="N439">
            <v>3081</v>
          </cell>
          <cell r="O439">
            <v>88644</v>
          </cell>
          <cell r="P439">
            <v>14253</v>
          </cell>
          <cell r="Q439">
            <v>20514.47</v>
          </cell>
        </row>
        <row r="440">
          <cell r="M440">
            <v>105893</v>
          </cell>
          <cell r="N440">
            <v>4338</v>
          </cell>
          <cell r="O440">
            <v>87248</v>
          </cell>
          <cell r="P440">
            <v>14307</v>
          </cell>
          <cell r="Q440">
            <v>20186.61</v>
          </cell>
        </row>
        <row r="441">
          <cell r="M441">
            <v>105860</v>
          </cell>
          <cell r="N441">
            <v>4890</v>
          </cell>
          <cell r="O441">
            <v>86597</v>
          </cell>
          <cell r="P441">
            <v>14373</v>
          </cell>
          <cell r="Q441">
            <v>19325.537</v>
          </cell>
        </row>
        <row r="442">
          <cell r="M442">
            <v>113979</v>
          </cell>
          <cell r="N442">
            <v>4473</v>
          </cell>
          <cell r="O442">
            <v>95322</v>
          </cell>
          <cell r="P442">
            <v>14184</v>
          </cell>
          <cell r="Q442">
            <v>18466.147000000001</v>
          </cell>
        </row>
        <row r="443">
          <cell r="M443">
            <v>109074</v>
          </cell>
          <cell r="N443">
            <v>5289</v>
          </cell>
          <cell r="O443">
            <v>89577</v>
          </cell>
          <cell r="P443">
            <v>14208</v>
          </cell>
          <cell r="Q443">
            <v>18205.328000000001</v>
          </cell>
        </row>
        <row r="444">
          <cell r="M444">
            <v>102716</v>
          </cell>
          <cell r="N444">
            <v>4899</v>
          </cell>
          <cell r="O444">
            <v>83480</v>
          </cell>
          <cell r="P444">
            <v>14337</v>
          </cell>
          <cell r="Q444">
            <v>17095.973000000002</v>
          </cell>
        </row>
        <row r="445">
          <cell r="M445">
            <v>100670</v>
          </cell>
          <cell r="N445">
            <v>3969</v>
          </cell>
          <cell r="O445">
            <v>82190</v>
          </cell>
          <cell r="P445">
            <v>14511</v>
          </cell>
          <cell r="Q445">
            <v>16594.762999999999</v>
          </cell>
        </row>
        <row r="446">
          <cell r="M446">
            <v>96576</v>
          </cell>
          <cell r="N446">
            <v>4632</v>
          </cell>
          <cell r="O446">
            <v>77637</v>
          </cell>
          <cell r="P446">
            <v>14307</v>
          </cell>
          <cell r="Q446">
            <v>16298.964</v>
          </cell>
        </row>
        <row r="447">
          <cell r="M447">
            <v>94161</v>
          </cell>
          <cell r="N447">
            <v>51</v>
          </cell>
          <cell r="O447">
            <v>79938</v>
          </cell>
          <cell r="P447">
            <v>14172</v>
          </cell>
          <cell r="Q447">
            <v>16323.966</v>
          </cell>
        </row>
        <row r="448">
          <cell r="M448">
            <v>91476</v>
          </cell>
          <cell r="N448">
            <v>48</v>
          </cell>
          <cell r="O448">
            <v>77235</v>
          </cell>
          <cell r="P448">
            <v>14193</v>
          </cell>
          <cell r="Q448">
            <v>16271.181</v>
          </cell>
        </row>
        <row r="449">
          <cell r="M449">
            <v>96332</v>
          </cell>
          <cell r="N449">
            <v>5985</v>
          </cell>
          <cell r="O449">
            <v>76103</v>
          </cell>
          <cell r="P449">
            <v>14244</v>
          </cell>
          <cell r="Q449">
            <v>16755.933000000001</v>
          </cell>
        </row>
        <row r="450">
          <cell r="M450">
            <v>97851</v>
          </cell>
          <cell r="N450">
            <v>4899</v>
          </cell>
          <cell r="O450">
            <v>78747</v>
          </cell>
          <cell r="P450">
            <v>14205</v>
          </cell>
          <cell r="Q450">
            <v>17136.429</v>
          </cell>
        </row>
        <row r="451">
          <cell r="M451">
            <v>105456</v>
          </cell>
          <cell r="N451">
            <v>7080</v>
          </cell>
          <cell r="O451">
            <v>84246</v>
          </cell>
          <cell r="P451">
            <v>14130</v>
          </cell>
          <cell r="Q451">
            <v>17865.580000000002</v>
          </cell>
        </row>
        <row r="452">
          <cell r="M452">
            <v>105703</v>
          </cell>
          <cell r="N452">
            <v>10758</v>
          </cell>
          <cell r="O452">
            <v>80806</v>
          </cell>
          <cell r="P452">
            <v>14139</v>
          </cell>
          <cell r="Q452">
            <v>18680.467000000001</v>
          </cell>
        </row>
        <row r="453">
          <cell r="M453">
            <v>102720</v>
          </cell>
          <cell r="N453">
            <v>8667</v>
          </cell>
          <cell r="O453">
            <v>79878</v>
          </cell>
          <cell r="P453">
            <v>14175</v>
          </cell>
          <cell r="Q453">
            <v>18764.475999999999</v>
          </cell>
        </row>
        <row r="454">
          <cell r="M454">
            <v>99174</v>
          </cell>
          <cell r="N454">
            <v>4872</v>
          </cell>
          <cell r="O454">
            <v>80124</v>
          </cell>
          <cell r="P454">
            <v>14178</v>
          </cell>
          <cell r="Q454">
            <v>19076.456999999999</v>
          </cell>
        </row>
        <row r="455">
          <cell r="M455">
            <v>109671</v>
          </cell>
          <cell r="N455">
            <v>5364</v>
          </cell>
          <cell r="O455">
            <v>90117</v>
          </cell>
          <cell r="P455">
            <v>14190</v>
          </cell>
          <cell r="Q455">
            <v>19160.382000000001</v>
          </cell>
        </row>
        <row r="456">
          <cell r="M456">
            <v>108991</v>
          </cell>
          <cell r="N456">
            <v>2610</v>
          </cell>
          <cell r="O456">
            <v>92200</v>
          </cell>
          <cell r="P456">
            <v>14181</v>
          </cell>
          <cell r="Q456">
            <v>18893.772000000001</v>
          </cell>
        </row>
        <row r="457">
          <cell r="M457">
            <v>113849</v>
          </cell>
          <cell r="N457">
            <v>9438</v>
          </cell>
          <cell r="O457">
            <v>90260</v>
          </cell>
          <cell r="P457">
            <v>14151</v>
          </cell>
          <cell r="Q457">
            <v>18222.307000000001</v>
          </cell>
        </row>
        <row r="458">
          <cell r="M458">
            <v>106441</v>
          </cell>
          <cell r="N458">
            <v>2760</v>
          </cell>
          <cell r="O458">
            <v>89629</v>
          </cell>
          <cell r="P458">
            <v>14052</v>
          </cell>
          <cell r="Q458">
            <v>18133.361000000001</v>
          </cell>
        </row>
        <row r="459">
          <cell r="M459">
            <v>106928</v>
          </cell>
          <cell r="N459">
            <v>6966</v>
          </cell>
          <cell r="O459">
            <v>85841</v>
          </cell>
          <cell r="P459">
            <v>14121</v>
          </cell>
          <cell r="Q459">
            <v>17881.904999999999</v>
          </cell>
        </row>
        <row r="460">
          <cell r="M460">
            <v>103447</v>
          </cell>
          <cell r="N460">
            <v>7710</v>
          </cell>
          <cell r="O460">
            <v>81565</v>
          </cell>
          <cell r="P460">
            <v>14172</v>
          </cell>
          <cell r="Q460">
            <v>18216.198</v>
          </cell>
        </row>
        <row r="461">
          <cell r="M461">
            <v>98257</v>
          </cell>
          <cell r="N461">
            <v>5517</v>
          </cell>
          <cell r="O461">
            <v>78586</v>
          </cell>
          <cell r="P461">
            <v>14154</v>
          </cell>
          <cell r="Q461">
            <v>18541.437000000002</v>
          </cell>
        </row>
        <row r="462">
          <cell r="M462">
            <v>98719</v>
          </cell>
          <cell r="N462">
            <v>4629</v>
          </cell>
          <cell r="O462">
            <v>79942</v>
          </cell>
          <cell r="P462">
            <v>14148</v>
          </cell>
          <cell r="Q462">
            <v>19085.794000000002</v>
          </cell>
        </row>
        <row r="463">
          <cell r="M463">
            <v>99878</v>
          </cell>
          <cell r="N463">
            <v>3807</v>
          </cell>
          <cell r="O463">
            <v>81923</v>
          </cell>
          <cell r="P463">
            <v>14148</v>
          </cell>
          <cell r="Q463">
            <v>19621.741999999998</v>
          </cell>
        </row>
        <row r="464">
          <cell r="M464">
            <v>95161</v>
          </cell>
          <cell r="N464">
            <v>48</v>
          </cell>
          <cell r="O464">
            <v>80902</v>
          </cell>
          <cell r="P464">
            <v>14211</v>
          </cell>
          <cell r="Q464">
            <v>19342.873</v>
          </cell>
        </row>
        <row r="465">
          <cell r="M465">
            <v>96273</v>
          </cell>
          <cell r="N465">
            <v>1932</v>
          </cell>
          <cell r="O465">
            <v>80175</v>
          </cell>
          <cell r="P465">
            <v>14166</v>
          </cell>
          <cell r="Q465">
            <v>18834.025000000001</v>
          </cell>
        </row>
        <row r="466">
          <cell r="M466">
            <v>89537</v>
          </cell>
          <cell r="N466">
            <v>5523</v>
          </cell>
          <cell r="O466">
            <v>69659</v>
          </cell>
          <cell r="P466">
            <v>14355</v>
          </cell>
          <cell r="Q466">
            <v>17782.399000000001</v>
          </cell>
        </row>
        <row r="467">
          <cell r="M467">
            <v>98397</v>
          </cell>
          <cell r="N467">
            <v>4701</v>
          </cell>
          <cell r="O467">
            <v>79380</v>
          </cell>
          <cell r="P467">
            <v>14316</v>
          </cell>
          <cell r="Q467">
            <v>17106.539000000001</v>
          </cell>
        </row>
        <row r="468">
          <cell r="M468">
            <v>105794</v>
          </cell>
          <cell r="N468">
            <v>7404</v>
          </cell>
          <cell r="O468">
            <v>84341</v>
          </cell>
          <cell r="P468">
            <v>14049</v>
          </cell>
          <cell r="Q468">
            <v>16348.776</v>
          </cell>
        </row>
        <row r="469">
          <cell r="M469">
            <v>101768</v>
          </cell>
          <cell r="N469">
            <v>5343</v>
          </cell>
          <cell r="O469">
            <v>82262</v>
          </cell>
          <cell r="P469">
            <v>14163</v>
          </cell>
          <cell r="Q469">
            <v>15934.218000000001</v>
          </cell>
        </row>
        <row r="470">
          <cell r="M470">
            <v>106073</v>
          </cell>
          <cell r="N470">
            <v>6594</v>
          </cell>
          <cell r="O470">
            <v>85310</v>
          </cell>
          <cell r="P470">
            <v>14169</v>
          </cell>
          <cell r="Q470">
            <v>15792.734</v>
          </cell>
        </row>
        <row r="471">
          <cell r="M471">
            <v>101447</v>
          </cell>
          <cell r="N471">
            <v>3885</v>
          </cell>
          <cell r="O471">
            <v>83393</v>
          </cell>
          <cell r="P471">
            <v>14169</v>
          </cell>
          <cell r="Q471">
            <v>15570.101000000001</v>
          </cell>
        </row>
        <row r="472">
          <cell r="M472">
            <v>101156</v>
          </cell>
          <cell r="N472">
            <v>3762</v>
          </cell>
          <cell r="O472">
            <v>83186</v>
          </cell>
          <cell r="P472">
            <v>14208</v>
          </cell>
          <cell r="Q472">
            <v>15676.398999999999</v>
          </cell>
        </row>
        <row r="473">
          <cell r="M473">
            <v>94400</v>
          </cell>
          <cell r="N473">
            <v>2706</v>
          </cell>
          <cell r="O473">
            <v>77597</v>
          </cell>
          <cell r="P473">
            <v>14097</v>
          </cell>
          <cell r="Q473">
            <v>16135.953</v>
          </cell>
        </row>
        <row r="474">
          <cell r="M474">
            <v>93860</v>
          </cell>
          <cell r="N474">
            <v>1719</v>
          </cell>
          <cell r="O474">
            <v>77891</v>
          </cell>
          <cell r="P474">
            <v>14250</v>
          </cell>
          <cell r="Q474">
            <v>16406.243999999999</v>
          </cell>
        </row>
        <row r="475">
          <cell r="M475">
            <v>86960</v>
          </cell>
          <cell r="N475">
            <v>1977</v>
          </cell>
          <cell r="O475">
            <v>70733</v>
          </cell>
          <cell r="P475">
            <v>14250</v>
          </cell>
          <cell r="Q475">
            <v>16807.368999999999</v>
          </cell>
        </row>
        <row r="476">
          <cell r="M476">
            <v>89749</v>
          </cell>
          <cell r="N476">
            <v>1482</v>
          </cell>
          <cell r="O476">
            <v>74179</v>
          </cell>
          <cell r="P476">
            <v>14088</v>
          </cell>
          <cell r="Q476">
            <v>17608.612000000001</v>
          </cell>
        </row>
        <row r="477">
          <cell r="M477">
            <v>79476</v>
          </cell>
          <cell r="N477">
            <v>549</v>
          </cell>
          <cell r="O477">
            <v>64866</v>
          </cell>
          <cell r="P477">
            <v>14061</v>
          </cell>
          <cell r="Q477">
            <v>17955.866000000002</v>
          </cell>
        </row>
        <row r="478">
          <cell r="M478">
            <v>74598</v>
          </cell>
          <cell r="N478">
            <v>54</v>
          </cell>
          <cell r="O478">
            <v>60510</v>
          </cell>
          <cell r="P478">
            <v>14034</v>
          </cell>
          <cell r="Q478">
            <v>18300.277999999998</v>
          </cell>
        </row>
        <row r="479">
          <cell r="M479">
            <v>78129</v>
          </cell>
          <cell r="N479">
            <v>1551</v>
          </cell>
          <cell r="O479">
            <v>62436</v>
          </cell>
          <cell r="P479">
            <v>14142</v>
          </cell>
          <cell r="Q479">
            <v>18408.731</v>
          </cell>
        </row>
        <row r="480">
          <cell r="M480">
            <v>77937</v>
          </cell>
          <cell r="N480">
            <v>48</v>
          </cell>
          <cell r="O480">
            <v>63714</v>
          </cell>
          <cell r="P480">
            <v>14175</v>
          </cell>
          <cell r="Q480">
            <v>18417.502</v>
          </cell>
        </row>
        <row r="481">
          <cell r="M481">
            <v>82828</v>
          </cell>
          <cell r="N481">
            <v>48</v>
          </cell>
          <cell r="O481">
            <v>68623</v>
          </cell>
          <cell r="P481">
            <v>14157</v>
          </cell>
          <cell r="Q481">
            <v>18296.723999999998</v>
          </cell>
        </row>
        <row r="482">
          <cell r="M482">
            <v>84471</v>
          </cell>
          <cell r="N482">
            <v>48</v>
          </cell>
          <cell r="O482">
            <v>70206</v>
          </cell>
          <cell r="P482">
            <v>14217</v>
          </cell>
          <cell r="Q482">
            <v>18081.488000000001</v>
          </cell>
        </row>
        <row r="483">
          <cell r="M483">
            <v>79181</v>
          </cell>
          <cell r="N483">
            <v>48</v>
          </cell>
          <cell r="O483">
            <v>64994</v>
          </cell>
          <cell r="P483">
            <v>14139</v>
          </cell>
          <cell r="Q483">
            <v>18244.123</v>
          </cell>
        </row>
        <row r="484">
          <cell r="M484">
            <v>79800</v>
          </cell>
          <cell r="N484">
            <v>5478</v>
          </cell>
          <cell r="O484">
            <v>60168</v>
          </cell>
          <cell r="P484">
            <v>14154</v>
          </cell>
          <cell r="Q484">
            <v>18375.077000000001</v>
          </cell>
        </row>
        <row r="485">
          <cell r="M485">
            <v>81253</v>
          </cell>
          <cell r="N485">
            <v>6648</v>
          </cell>
          <cell r="O485">
            <v>60448</v>
          </cell>
          <cell r="P485">
            <v>14157</v>
          </cell>
          <cell r="Q485">
            <v>18747.562000000002</v>
          </cell>
        </row>
        <row r="486">
          <cell r="M486">
            <v>93177</v>
          </cell>
          <cell r="N486">
            <v>5550</v>
          </cell>
          <cell r="O486">
            <v>73323</v>
          </cell>
          <cell r="P486">
            <v>14304</v>
          </cell>
          <cell r="Q486">
            <v>19009.670999999998</v>
          </cell>
        </row>
        <row r="487">
          <cell r="M487">
            <v>98206</v>
          </cell>
          <cell r="N487">
            <v>5445</v>
          </cell>
          <cell r="O487">
            <v>78346</v>
          </cell>
          <cell r="P487">
            <v>14415</v>
          </cell>
          <cell r="Q487">
            <v>19268.588</v>
          </cell>
        </row>
        <row r="488">
          <cell r="M488">
            <v>97123</v>
          </cell>
          <cell r="N488">
            <v>3168</v>
          </cell>
          <cell r="O488">
            <v>79627</v>
          </cell>
          <cell r="P488">
            <v>14328</v>
          </cell>
          <cell r="Q488">
            <v>19147.300999999999</v>
          </cell>
        </row>
        <row r="489">
          <cell r="M489">
            <v>96298</v>
          </cell>
          <cell r="N489">
            <v>7251</v>
          </cell>
          <cell r="O489">
            <v>75028</v>
          </cell>
          <cell r="P489">
            <v>14019</v>
          </cell>
          <cell r="Q489">
            <v>18320.081999999999</v>
          </cell>
        </row>
        <row r="490">
          <cell r="M490">
            <v>97833</v>
          </cell>
          <cell r="N490">
            <v>2778</v>
          </cell>
          <cell r="O490">
            <v>81093</v>
          </cell>
          <cell r="P490">
            <v>13962</v>
          </cell>
          <cell r="Q490">
            <v>17860.088</v>
          </cell>
        </row>
        <row r="491">
          <cell r="M491">
            <v>93426</v>
          </cell>
          <cell r="N491">
            <v>2277</v>
          </cell>
          <cell r="O491">
            <v>77169</v>
          </cell>
          <cell r="P491">
            <v>13980</v>
          </cell>
          <cell r="Q491">
            <v>17131.848999999998</v>
          </cell>
        </row>
        <row r="492">
          <cell r="M492">
            <v>90102</v>
          </cell>
          <cell r="N492">
            <v>1308</v>
          </cell>
          <cell r="O492">
            <v>74814</v>
          </cell>
          <cell r="P492">
            <v>13980</v>
          </cell>
          <cell r="Q492">
            <v>16110.036</v>
          </cell>
        </row>
        <row r="493">
          <cell r="M493">
            <v>87494</v>
          </cell>
          <cell r="N493">
            <v>3306</v>
          </cell>
          <cell r="O493">
            <v>70271</v>
          </cell>
          <cell r="P493">
            <v>13917</v>
          </cell>
          <cell r="Q493">
            <v>16289.321</v>
          </cell>
        </row>
        <row r="494">
          <cell r="M494">
            <v>84688</v>
          </cell>
          <cell r="N494">
            <v>4107</v>
          </cell>
          <cell r="O494">
            <v>66526</v>
          </cell>
          <cell r="P494">
            <v>14055</v>
          </cell>
          <cell r="Q494">
            <v>16106.611999999999</v>
          </cell>
        </row>
        <row r="495">
          <cell r="M495">
            <v>81699</v>
          </cell>
          <cell r="N495">
            <v>2814</v>
          </cell>
          <cell r="O495">
            <v>64881</v>
          </cell>
          <cell r="P495">
            <v>14004</v>
          </cell>
          <cell r="Q495">
            <v>16153.079</v>
          </cell>
        </row>
        <row r="496">
          <cell r="M496">
            <v>89169</v>
          </cell>
          <cell r="N496">
            <v>1872</v>
          </cell>
          <cell r="O496">
            <v>73257</v>
          </cell>
          <cell r="P496">
            <v>14040</v>
          </cell>
          <cell r="Q496">
            <v>16848.023000000001</v>
          </cell>
        </row>
        <row r="497">
          <cell r="M497">
            <v>92893</v>
          </cell>
          <cell r="N497">
            <v>3315</v>
          </cell>
          <cell r="O497">
            <v>75640</v>
          </cell>
          <cell r="P497">
            <v>13938</v>
          </cell>
          <cell r="Q497">
            <v>16920.455000000002</v>
          </cell>
        </row>
        <row r="498">
          <cell r="M498">
            <v>92374</v>
          </cell>
          <cell r="N498">
            <v>3510</v>
          </cell>
          <cell r="O498">
            <v>74863</v>
          </cell>
          <cell r="P498">
            <v>14001</v>
          </cell>
          <cell r="Q498">
            <v>18164.554</v>
          </cell>
        </row>
        <row r="499">
          <cell r="M499">
            <v>92748</v>
          </cell>
          <cell r="N499">
            <v>1653</v>
          </cell>
          <cell r="O499">
            <v>77100</v>
          </cell>
          <cell r="P499">
            <v>13995</v>
          </cell>
          <cell r="Q499">
            <v>19603.848999999998</v>
          </cell>
        </row>
        <row r="500">
          <cell r="M500">
            <v>95838</v>
          </cell>
          <cell r="N500">
            <v>2436</v>
          </cell>
          <cell r="O500">
            <v>79419</v>
          </cell>
          <cell r="P500">
            <v>13983</v>
          </cell>
          <cell r="Q500">
            <v>20068.286</v>
          </cell>
        </row>
        <row r="501">
          <cell r="M501">
            <v>94198</v>
          </cell>
          <cell r="N501">
            <v>3888</v>
          </cell>
          <cell r="O501">
            <v>76387</v>
          </cell>
          <cell r="P501">
            <v>13923</v>
          </cell>
          <cell r="Q501">
            <v>20047.728999999999</v>
          </cell>
        </row>
        <row r="502">
          <cell r="M502">
            <v>94240</v>
          </cell>
          <cell r="N502">
            <v>2235</v>
          </cell>
          <cell r="O502">
            <v>78133</v>
          </cell>
          <cell r="P502">
            <v>13872</v>
          </cell>
          <cell r="Q502">
            <v>19785.606</v>
          </cell>
        </row>
        <row r="503">
          <cell r="M503">
            <v>94886</v>
          </cell>
          <cell r="N503">
            <v>5235</v>
          </cell>
          <cell r="O503">
            <v>75677</v>
          </cell>
          <cell r="P503">
            <v>13974</v>
          </cell>
          <cell r="Q503">
            <v>19670.440999999999</v>
          </cell>
        </row>
        <row r="504">
          <cell r="M504">
            <v>102221</v>
          </cell>
          <cell r="N504">
            <v>8184</v>
          </cell>
          <cell r="O504">
            <v>80102</v>
          </cell>
          <cell r="P504">
            <v>13935</v>
          </cell>
          <cell r="Q504">
            <v>19521.05</v>
          </cell>
        </row>
        <row r="505">
          <cell r="M505">
            <v>104351</v>
          </cell>
          <cell r="N505">
            <v>6993</v>
          </cell>
          <cell r="O505">
            <v>83420</v>
          </cell>
          <cell r="P505">
            <v>13938</v>
          </cell>
          <cell r="Q505">
            <v>19501.323</v>
          </cell>
        </row>
        <row r="506">
          <cell r="M506">
            <v>102586</v>
          </cell>
          <cell r="N506">
            <v>2103</v>
          </cell>
          <cell r="O506">
            <v>86446</v>
          </cell>
          <cell r="P506">
            <v>14037</v>
          </cell>
          <cell r="Q506">
            <v>19471.960999999999</v>
          </cell>
        </row>
        <row r="507">
          <cell r="M507">
            <v>93368</v>
          </cell>
          <cell r="N507">
            <v>51</v>
          </cell>
          <cell r="O507">
            <v>79430</v>
          </cell>
          <cell r="P507">
            <v>13887</v>
          </cell>
          <cell r="Q507">
            <v>19207.764999999999</v>
          </cell>
        </row>
        <row r="508">
          <cell r="M508">
            <v>87634</v>
          </cell>
          <cell r="N508">
            <v>48</v>
          </cell>
          <cell r="O508">
            <v>73603</v>
          </cell>
          <cell r="P508">
            <v>13983</v>
          </cell>
          <cell r="Q508">
            <v>19660.231</v>
          </cell>
        </row>
        <row r="509">
          <cell r="M509">
            <v>85093</v>
          </cell>
          <cell r="N509">
            <v>48</v>
          </cell>
          <cell r="O509">
            <v>71029</v>
          </cell>
          <cell r="P509">
            <v>14016</v>
          </cell>
          <cell r="Q509">
            <v>19848.554</v>
          </cell>
        </row>
        <row r="510">
          <cell r="M510">
            <v>84985</v>
          </cell>
          <cell r="N510">
            <v>48</v>
          </cell>
          <cell r="O510">
            <v>70993</v>
          </cell>
          <cell r="P510">
            <v>13944</v>
          </cell>
          <cell r="Q510">
            <v>20258.666000000001</v>
          </cell>
        </row>
        <row r="511">
          <cell r="M511">
            <v>91337</v>
          </cell>
          <cell r="N511">
            <v>48</v>
          </cell>
          <cell r="O511">
            <v>77354</v>
          </cell>
          <cell r="P511">
            <v>13935</v>
          </cell>
          <cell r="Q511">
            <v>20763.25</v>
          </cell>
        </row>
        <row r="512">
          <cell r="M512">
            <v>97370</v>
          </cell>
          <cell r="N512">
            <v>48</v>
          </cell>
          <cell r="O512">
            <v>83435</v>
          </cell>
          <cell r="P512">
            <v>13887</v>
          </cell>
          <cell r="Q512">
            <v>20626.274000000001</v>
          </cell>
        </row>
        <row r="513">
          <cell r="M513">
            <v>105322</v>
          </cell>
          <cell r="N513">
            <v>4428</v>
          </cell>
          <cell r="O513">
            <v>86914</v>
          </cell>
          <cell r="P513">
            <v>13980</v>
          </cell>
          <cell r="Q513">
            <v>20088.881000000001</v>
          </cell>
        </row>
        <row r="514">
          <cell r="M514">
            <v>107191</v>
          </cell>
          <cell r="N514">
            <v>10527</v>
          </cell>
          <cell r="O514">
            <v>82675</v>
          </cell>
          <cell r="P514">
            <v>13989</v>
          </cell>
          <cell r="Q514">
            <v>18887.276999999998</v>
          </cell>
        </row>
        <row r="515">
          <cell r="M515">
            <v>102395</v>
          </cell>
          <cell r="N515">
            <v>3708</v>
          </cell>
          <cell r="O515">
            <v>84722</v>
          </cell>
          <cell r="P515">
            <v>13965</v>
          </cell>
          <cell r="Q515">
            <v>17688.48</v>
          </cell>
        </row>
        <row r="516">
          <cell r="M516">
            <v>105666</v>
          </cell>
          <cell r="N516">
            <v>1980</v>
          </cell>
          <cell r="O516">
            <v>89670</v>
          </cell>
          <cell r="P516">
            <v>14016</v>
          </cell>
          <cell r="Q516">
            <v>16897.212</v>
          </cell>
        </row>
        <row r="517">
          <cell r="M517">
            <v>101843</v>
          </cell>
          <cell r="N517">
            <v>51</v>
          </cell>
          <cell r="O517">
            <v>87743</v>
          </cell>
          <cell r="P517">
            <v>14049</v>
          </cell>
          <cell r="Q517">
            <v>16627.469000000001</v>
          </cell>
        </row>
        <row r="518">
          <cell r="M518">
            <v>107746</v>
          </cell>
          <cell r="N518">
            <v>4743</v>
          </cell>
          <cell r="O518">
            <v>89029</v>
          </cell>
          <cell r="P518">
            <v>13974</v>
          </cell>
          <cell r="Q518">
            <v>16292.638000000001</v>
          </cell>
        </row>
        <row r="519">
          <cell r="M519">
            <v>109705</v>
          </cell>
          <cell r="N519">
            <v>8247</v>
          </cell>
          <cell r="O519">
            <v>87298</v>
          </cell>
          <cell r="P519">
            <v>14160</v>
          </cell>
          <cell r="Q519">
            <v>16314.627</v>
          </cell>
        </row>
        <row r="520">
          <cell r="M520">
            <v>103458</v>
          </cell>
          <cell r="N520">
            <v>3684</v>
          </cell>
          <cell r="O520">
            <v>85785</v>
          </cell>
          <cell r="P520">
            <v>13989</v>
          </cell>
          <cell r="Q520">
            <v>16580.866999999998</v>
          </cell>
        </row>
        <row r="521">
          <cell r="M521">
            <v>103787</v>
          </cell>
          <cell r="N521">
            <v>3456</v>
          </cell>
          <cell r="O521">
            <v>86339</v>
          </cell>
          <cell r="P521">
            <v>13992</v>
          </cell>
          <cell r="Q521">
            <v>17401.466</v>
          </cell>
        </row>
        <row r="522">
          <cell r="M522">
            <v>98741</v>
          </cell>
          <cell r="N522">
            <v>51</v>
          </cell>
          <cell r="O522">
            <v>84809</v>
          </cell>
          <cell r="P522">
            <v>13881</v>
          </cell>
          <cell r="Q522">
            <v>18447.554</v>
          </cell>
        </row>
        <row r="523">
          <cell r="M523">
            <v>97494</v>
          </cell>
          <cell r="N523">
            <v>51</v>
          </cell>
          <cell r="O523">
            <v>83538</v>
          </cell>
          <cell r="P523">
            <v>13905</v>
          </cell>
          <cell r="Q523">
            <v>19683.556</v>
          </cell>
        </row>
        <row r="524">
          <cell r="M524">
            <v>98541</v>
          </cell>
          <cell r="N524">
            <v>2112</v>
          </cell>
          <cell r="O524">
            <v>82230</v>
          </cell>
          <cell r="P524">
            <v>14199</v>
          </cell>
          <cell r="Q524">
            <v>19825.858</v>
          </cell>
        </row>
        <row r="525">
          <cell r="M525">
            <v>98453</v>
          </cell>
          <cell r="N525">
            <v>7011</v>
          </cell>
          <cell r="O525">
            <v>77135</v>
          </cell>
          <cell r="P525">
            <v>14307</v>
          </cell>
          <cell r="Q525">
            <v>19968.351999999999</v>
          </cell>
        </row>
        <row r="526">
          <cell r="M526">
            <v>109506</v>
          </cell>
          <cell r="N526">
            <v>11238</v>
          </cell>
          <cell r="O526">
            <v>84306</v>
          </cell>
          <cell r="P526">
            <v>13962</v>
          </cell>
          <cell r="Q526">
            <v>19571.240000000002</v>
          </cell>
        </row>
        <row r="527">
          <cell r="M527">
            <v>114119</v>
          </cell>
          <cell r="N527">
            <v>5085</v>
          </cell>
          <cell r="O527">
            <v>95132</v>
          </cell>
          <cell r="P527">
            <v>13902</v>
          </cell>
          <cell r="Q527">
            <v>19536.424999999999</v>
          </cell>
        </row>
        <row r="528">
          <cell r="M528">
            <v>113525</v>
          </cell>
          <cell r="N528">
            <v>5532</v>
          </cell>
          <cell r="O528">
            <v>93947</v>
          </cell>
          <cell r="P528">
            <v>14046</v>
          </cell>
          <cell r="Q528">
            <v>19431.274000000001</v>
          </cell>
        </row>
        <row r="529">
          <cell r="M529">
            <v>104298</v>
          </cell>
          <cell r="N529">
            <v>2424</v>
          </cell>
          <cell r="O529">
            <v>87810</v>
          </cell>
          <cell r="P529">
            <v>14064</v>
          </cell>
          <cell r="Q529">
            <v>19488.427</v>
          </cell>
        </row>
        <row r="530">
          <cell r="M530">
            <v>98873</v>
          </cell>
          <cell r="N530">
            <v>48</v>
          </cell>
          <cell r="O530">
            <v>84887</v>
          </cell>
          <cell r="P530">
            <v>13938</v>
          </cell>
          <cell r="Q530">
            <v>19301.240000000002</v>
          </cell>
        </row>
        <row r="531">
          <cell r="M531">
            <v>91269</v>
          </cell>
          <cell r="N531">
            <v>48</v>
          </cell>
          <cell r="O531">
            <v>77229</v>
          </cell>
          <cell r="P531">
            <v>13992</v>
          </cell>
          <cell r="Q531">
            <v>19237.879000000001</v>
          </cell>
        </row>
        <row r="532">
          <cell r="M532">
            <v>91229</v>
          </cell>
          <cell r="N532">
            <v>2646</v>
          </cell>
          <cell r="O532">
            <v>74645</v>
          </cell>
          <cell r="P532">
            <v>13938</v>
          </cell>
          <cell r="Q532">
            <v>19731.398000000001</v>
          </cell>
        </row>
        <row r="533">
          <cell r="M533">
            <v>97745</v>
          </cell>
          <cell r="N533">
            <v>8262</v>
          </cell>
          <cell r="O533">
            <v>75581</v>
          </cell>
          <cell r="P533">
            <v>13902</v>
          </cell>
          <cell r="Q533">
            <v>19922.616999999998</v>
          </cell>
        </row>
        <row r="534">
          <cell r="M534">
            <v>98555</v>
          </cell>
          <cell r="N534">
            <v>4923</v>
          </cell>
          <cell r="O534">
            <v>79721</v>
          </cell>
          <cell r="P534">
            <v>13911</v>
          </cell>
          <cell r="Q534">
            <v>19988.36</v>
          </cell>
        </row>
        <row r="535">
          <cell r="M535">
            <v>113965</v>
          </cell>
          <cell r="N535">
            <v>8508</v>
          </cell>
          <cell r="O535">
            <v>91477</v>
          </cell>
          <cell r="P535">
            <v>13980</v>
          </cell>
          <cell r="Q535">
            <v>20536.106</v>
          </cell>
        </row>
        <row r="536">
          <cell r="M536">
            <v>113109</v>
          </cell>
          <cell r="N536">
            <v>8016</v>
          </cell>
          <cell r="O536">
            <v>91200</v>
          </cell>
          <cell r="P536">
            <v>13893</v>
          </cell>
          <cell r="Q536">
            <v>20427.337</v>
          </cell>
        </row>
        <row r="537">
          <cell r="M537">
            <v>107730</v>
          </cell>
          <cell r="N537">
            <v>5652</v>
          </cell>
          <cell r="O537">
            <v>88161</v>
          </cell>
          <cell r="P537">
            <v>13917</v>
          </cell>
          <cell r="Q537">
            <v>19801.598999999998</v>
          </cell>
        </row>
        <row r="538">
          <cell r="M538">
            <v>109085</v>
          </cell>
          <cell r="N538">
            <v>2952</v>
          </cell>
          <cell r="O538">
            <v>92252</v>
          </cell>
          <cell r="P538">
            <v>13881</v>
          </cell>
          <cell r="Q538">
            <v>18634.02</v>
          </cell>
        </row>
        <row r="539">
          <cell r="M539">
            <v>112955</v>
          </cell>
          <cell r="N539">
            <v>5727</v>
          </cell>
          <cell r="O539">
            <v>93341</v>
          </cell>
          <cell r="P539">
            <v>13887</v>
          </cell>
          <cell r="Q539">
            <v>17871.117999999999</v>
          </cell>
        </row>
        <row r="540">
          <cell r="M540">
            <v>113300</v>
          </cell>
          <cell r="N540">
            <v>2982</v>
          </cell>
          <cell r="O540">
            <v>96407</v>
          </cell>
          <cell r="P540">
            <v>13911</v>
          </cell>
          <cell r="Q540">
            <v>17261.16</v>
          </cell>
        </row>
        <row r="541">
          <cell r="M541">
            <v>117345</v>
          </cell>
          <cell r="N541">
            <v>4674</v>
          </cell>
          <cell r="O541">
            <v>98472</v>
          </cell>
          <cell r="P541">
            <v>14199</v>
          </cell>
          <cell r="Q541">
            <v>16469.276000000002</v>
          </cell>
        </row>
        <row r="542">
          <cell r="M542">
            <v>111360</v>
          </cell>
          <cell r="N542">
            <v>4797</v>
          </cell>
          <cell r="O542">
            <v>92064</v>
          </cell>
          <cell r="P542">
            <v>14499</v>
          </cell>
          <cell r="Q542">
            <v>16160.843000000001</v>
          </cell>
        </row>
        <row r="543">
          <cell r="M543">
            <v>101536</v>
          </cell>
          <cell r="N543">
            <v>4134</v>
          </cell>
          <cell r="O543">
            <v>83023</v>
          </cell>
          <cell r="P543">
            <v>14379</v>
          </cell>
          <cell r="Q543">
            <v>16160.338</v>
          </cell>
        </row>
        <row r="544">
          <cell r="M544">
            <v>101950</v>
          </cell>
          <cell r="N544">
            <v>6792</v>
          </cell>
          <cell r="O544">
            <v>81208</v>
          </cell>
          <cell r="P544">
            <v>13950</v>
          </cell>
          <cell r="Q544">
            <v>16570.932000000001</v>
          </cell>
        </row>
        <row r="545">
          <cell r="M545">
            <v>107230</v>
          </cell>
          <cell r="N545">
            <v>10344</v>
          </cell>
          <cell r="O545">
            <v>82912</v>
          </cell>
          <cell r="P545">
            <v>13974</v>
          </cell>
          <cell r="Q545">
            <v>17338.849999999999</v>
          </cell>
        </row>
        <row r="546">
          <cell r="M546">
            <v>107151</v>
          </cell>
          <cell r="N546">
            <v>5376</v>
          </cell>
          <cell r="O546">
            <v>87828</v>
          </cell>
          <cell r="P546">
            <v>13947</v>
          </cell>
          <cell r="Q546">
            <v>18288.261999999999</v>
          </cell>
        </row>
        <row r="547">
          <cell r="M547">
            <v>120800</v>
          </cell>
          <cell r="N547">
            <v>4779</v>
          </cell>
          <cell r="O547">
            <v>101957</v>
          </cell>
          <cell r="P547">
            <v>14064</v>
          </cell>
          <cell r="Q547">
            <v>19474.233</v>
          </cell>
        </row>
        <row r="548">
          <cell r="M548">
            <v>115260</v>
          </cell>
          <cell r="N548">
            <v>5511</v>
          </cell>
          <cell r="O548">
            <v>95478</v>
          </cell>
          <cell r="P548">
            <v>14271</v>
          </cell>
          <cell r="Q548">
            <v>20114.692999999999</v>
          </cell>
        </row>
        <row r="549">
          <cell r="M549">
            <v>106473</v>
          </cell>
          <cell r="N549">
            <v>48</v>
          </cell>
          <cell r="O549">
            <v>92226</v>
          </cell>
          <cell r="P549">
            <v>14199</v>
          </cell>
          <cell r="Q549">
            <v>20164.156999999999</v>
          </cell>
        </row>
        <row r="550">
          <cell r="M550">
            <v>122169</v>
          </cell>
          <cell r="N550">
            <v>3918</v>
          </cell>
          <cell r="O550">
            <v>104001</v>
          </cell>
          <cell r="P550">
            <v>14250</v>
          </cell>
          <cell r="Q550">
            <v>20147.404999999999</v>
          </cell>
        </row>
        <row r="551">
          <cell r="M551">
            <v>114044</v>
          </cell>
          <cell r="N551">
            <v>2964</v>
          </cell>
          <cell r="O551">
            <v>96833</v>
          </cell>
          <cell r="P551">
            <v>14247</v>
          </cell>
          <cell r="Q551">
            <v>20132.876</v>
          </cell>
        </row>
        <row r="552">
          <cell r="M552">
            <v>111796</v>
          </cell>
          <cell r="N552">
            <v>2370</v>
          </cell>
          <cell r="O552">
            <v>95122</v>
          </cell>
          <cell r="P552">
            <v>14304</v>
          </cell>
          <cell r="Q552">
            <v>20197.332999999999</v>
          </cell>
        </row>
        <row r="553">
          <cell r="M553">
            <v>116830</v>
          </cell>
          <cell r="N553">
            <v>3918</v>
          </cell>
          <cell r="O553">
            <v>98707</v>
          </cell>
          <cell r="P553">
            <v>14205</v>
          </cell>
          <cell r="Q553">
            <v>20062.271000000001</v>
          </cell>
        </row>
        <row r="554">
          <cell r="M554">
            <v>124112</v>
          </cell>
          <cell r="N554">
            <v>2136</v>
          </cell>
          <cell r="O554">
            <v>107798</v>
          </cell>
          <cell r="P554">
            <v>14178</v>
          </cell>
          <cell r="Q554">
            <v>19909.425999999999</v>
          </cell>
        </row>
        <row r="555">
          <cell r="M555">
            <v>126275</v>
          </cell>
          <cell r="N555">
            <v>2196</v>
          </cell>
          <cell r="O555">
            <v>109859</v>
          </cell>
          <cell r="P555">
            <v>14220</v>
          </cell>
          <cell r="Q555">
            <v>19977.428</v>
          </cell>
        </row>
        <row r="556">
          <cell r="M556">
            <v>123266</v>
          </cell>
          <cell r="N556">
            <v>48</v>
          </cell>
          <cell r="O556">
            <v>109094</v>
          </cell>
          <cell r="P556">
            <v>14124</v>
          </cell>
          <cell r="Q556">
            <v>20419.039000000001</v>
          </cell>
        </row>
        <row r="557">
          <cell r="M557">
            <v>113146</v>
          </cell>
          <cell r="N557">
            <v>48</v>
          </cell>
          <cell r="O557">
            <v>98857</v>
          </cell>
          <cell r="P557">
            <v>14241</v>
          </cell>
          <cell r="Q557">
            <v>20641.025000000001</v>
          </cell>
        </row>
        <row r="558">
          <cell r="M558">
            <v>112050</v>
          </cell>
          <cell r="N558">
            <v>5496</v>
          </cell>
          <cell r="O558">
            <v>92184</v>
          </cell>
          <cell r="P558">
            <v>14370</v>
          </cell>
          <cell r="Q558">
            <v>20980.468000000001</v>
          </cell>
        </row>
        <row r="559">
          <cell r="M559">
            <v>114790</v>
          </cell>
          <cell r="N559">
            <v>5475</v>
          </cell>
          <cell r="O559">
            <v>94867</v>
          </cell>
          <cell r="P559">
            <v>14448</v>
          </cell>
          <cell r="Q559">
            <v>21259.575000000001</v>
          </cell>
        </row>
        <row r="560">
          <cell r="M560">
            <v>113946</v>
          </cell>
          <cell r="N560">
            <v>4302</v>
          </cell>
          <cell r="O560">
            <v>95184</v>
          </cell>
          <cell r="P560">
            <v>14460</v>
          </cell>
          <cell r="Q560">
            <v>20886.327000000001</v>
          </cell>
        </row>
        <row r="561">
          <cell r="M561">
            <v>116308</v>
          </cell>
          <cell r="N561">
            <v>3738</v>
          </cell>
          <cell r="O561">
            <v>98197</v>
          </cell>
          <cell r="P561">
            <v>14373</v>
          </cell>
          <cell r="Q561">
            <v>20234.373</v>
          </cell>
        </row>
        <row r="562">
          <cell r="M562">
            <v>115379</v>
          </cell>
          <cell r="N562">
            <v>3216</v>
          </cell>
          <cell r="O562">
            <v>97757</v>
          </cell>
          <cell r="P562">
            <v>14406</v>
          </cell>
          <cell r="Q562">
            <v>19182.745999999999</v>
          </cell>
        </row>
        <row r="563">
          <cell r="M563">
            <v>116984</v>
          </cell>
          <cell r="N563">
            <v>3894</v>
          </cell>
          <cell r="O563">
            <v>98744</v>
          </cell>
          <cell r="P563">
            <v>14346</v>
          </cell>
          <cell r="Q563">
            <v>18193.404999999999</v>
          </cell>
        </row>
        <row r="564">
          <cell r="M564">
            <v>115801</v>
          </cell>
          <cell r="N564">
            <v>3678</v>
          </cell>
          <cell r="O564">
            <v>97972</v>
          </cell>
          <cell r="P564">
            <v>14151</v>
          </cell>
          <cell r="Q564">
            <v>17822.181</v>
          </cell>
        </row>
        <row r="565">
          <cell r="M565">
            <v>115065</v>
          </cell>
          <cell r="N565">
            <v>4683</v>
          </cell>
          <cell r="O565">
            <v>96687</v>
          </cell>
          <cell r="P565">
            <v>13695</v>
          </cell>
          <cell r="Q565">
            <v>17385.64</v>
          </cell>
        </row>
        <row r="566">
          <cell r="M566">
            <v>118656</v>
          </cell>
          <cell r="N566">
            <v>5784</v>
          </cell>
          <cell r="O566">
            <v>98715</v>
          </cell>
          <cell r="P566">
            <v>14157</v>
          </cell>
          <cell r="Q566">
            <v>17314.764999999999</v>
          </cell>
        </row>
        <row r="567">
          <cell r="M567">
            <v>116521</v>
          </cell>
          <cell r="N567">
            <v>2490</v>
          </cell>
          <cell r="O567">
            <v>99697</v>
          </cell>
          <cell r="P567">
            <v>14334</v>
          </cell>
          <cell r="Q567">
            <v>17040.048999999999</v>
          </cell>
        </row>
        <row r="568">
          <cell r="M568">
            <v>114365</v>
          </cell>
          <cell r="N568">
            <v>4392</v>
          </cell>
          <cell r="O568">
            <v>96260</v>
          </cell>
          <cell r="P568">
            <v>13713</v>
          </cell>
          <cell r="Q568">
            <v>17094.151000000002</v>
          </cell>
        </row>
        <row r="569">
          <cell r="M569">
            <v>121790</v>
          </cell>
          <cell r="N569">
            <v>7257</v>
          </cell>
          <cell r="O569">
            <v>100649</v>
          </cell>
          <cell r="P569">
            <v>13884</v>
          </cell>
          <cell r="Q569">
            <v>17479.601999999999</v>
          </cell>
        </row>
        <row r="570">
          <cell r="M570">
            <v>117869</v>
          </cell>
          <cell r="N570">
            <v>2091</v>
          </cell>
          <cell r="O570">
            <v>101324</v>
          </cell>
          <cell r="P570">
            <v>14454</v>
          </cell>
          <cell r="Q570">
            <v>18484.646000000001</v>
          </cell>
        </row>
        <row r="571">
          <cell r="M571">
            <v>122530</v>
          </cell>
          <cell r="N571">
            <v>7686</v>
          </cell>
          <cell r="O571">
            <v>100423</v>
          </cell>
          <cell r="P571">
            <v>14421</v>
          </cell>
          <cell r="Q571">
            <v>19805.510999999999</v>
          </cell>
        </row>
        <row r="572">
          <cell r="M572">
            <v>100784</v>
          </cell>
          <cell r="N572">
            <v>411</v>
          </cell>
          <cell r="O572">
            <v>86087</v>
          </cell>
          <cell r="P572">
            <v>14286</v>
          </cell>
          <cell r="Q572">
            <v>20400.252</v>
          </cell>
        </row>
        <row r="573">
          <cell r="M573">
            <v>116750</v>
          </cell>
          <cell r="N573">
            <v>51</v>
          </cell>
          <cell r="O573">
            <v>102737</v>
          </cell>
          <cell r="P573">
            <v>13962</v>
          </cell>
          <cell r="Q573">
            <v>20430.668000000001</v>
          </cell>
        </row>
        <row r="574">
          <cell r="M574">
            <v>104823</v>
          </cell>
          <cell r="N574">
            <v>48</v>
          </cell>
          <cell r="O574">
            <v>90510</v>
          </cell>
          <cell r="P574">
            <v>14265</v>
          </cell>
          <cell r="Q574">
            <v>20355.861000000001</v>
          </cell>
        </row>
        <row r="575">
          <cell r="M575">
            <v>104027</v>
          </cell>
          <cell r="N575">
            <v>2637</v>
          </cell>
          <cell r="O575">
            <v>87089</v>
          </cell>
          <cell r="P575">
            <v>14301</v>
          </cell>
          <cell r="Q575">
            <v>20209.539000000001</v>
          </cell>
        </row>
        <row r="576">
          <cell r="M576">
            <v>108585</v>
          </cell>
          <cell r="N576">
            <v>6396</v>
          </cell>
          <cell r="O576">
            <v>87708</v>
          </cell>
          <cell r="P576">
            <v>14481</v>
          </cell>
          <cell r="Q576">
            <v>19921.508999999998</v>
          </cell>
        </row>
        <row r="577">
          <cell r="M577">
            <v>122814</v>
          </cell>
          <cell r="N577">
            <v>5124</v>
          </cell>
          <cell r="O577">
            <v>103224</v>
          </cell>
          <cell r="P577">
            <v>14466</v>
          </cell>
          <cell r="Q577">
            <v>19801.649000000001</v>
          </cell>
        </row>
        <row r="578">
          <cell r="M578">
            <v>121584</v>
          </cell>
          <cell r="N578">
            <v>2115</v>
          </cell>
          <cell r="O578">
            <v>105012</v>
          </cell>
          <cell r="P578">
            <v>14457</v>
          </cell>
          <cell r="Q578">
            <v>19579.960999999999</v>
          </cell>
        </row>
        <row r="579">
          <cell r="M579">
            <v>135187</v>
          </cell>
          <cell r="N579">
            <v>3999</v>
          </cell>
          <cell r="O579">
            <v>116674</v>
          </cell>
          <cell r="P579">
            <v>14514</v>
          </cell>
          <cell r="Q579">
            <v>19435.798999999999</v>
          </cell>
        </row>
        <row r="580">
          <cell r="M580">
            <v>138675</v>
          </cell>
          <cell r="N580">
            <v>9453</v>
          </cell>
          <cell r="O580">
            <v>114729</v>
          </cell>
          <cell r="P580">
            <v>14493</v>
          </cell>
          <cell r="Q580">
            <v>19567.927</v>
          </cell>
        </row>
        <row r="581">
          <cell r="M581">
            <v>132486</v>
          </cell>
          <cell r="N581">
            <v>3387</v>
          </cell>
          <cell r="O581">
            <v>114558</v>
          </cell>
          <cell r="P581">
            <v>14541</v>
          </cell>
          <cell r="Q581">
            <v>19605.879000000001</v>
          </cell>
        </row>
        <row r="582">
          <cell r="M582">
            <v>130154</v>
          </cell>
          <cell r="N582">
            <v>4251</v>
          </cell>
          <cell r="O582">
            <v>111359</v>
          </cell>
          <cell r="P582">
            <v>14544</v>
          </cell>
          <cell r="Q582">
            <v>20153.342000000001</v>
          </cell>
        </row>
        <row r="583">
          <cell r="M583">
            <v>113633</v>
          </cell>
          <cell r="N583">
            <v>2934</v>
          </cell>
          <cell r="O583">
            <v>96119</v>
          </cell>
          <cell r="P583">
            <v>14580</v>
          </cell>
          <cell r="Q583">
            <v>20526.848000000002</v>
          </cell>
        </row>
        <row r="584">
          <cell r="M584">
            <v>117453</v>
          </cell>
          <cell r="N584">
            <v>1008</v>
          </cell>
          <cell r="O584">
            <v>101901</v>
          </cell>
          <cell r="P584">
            <v>14544</v>
          </cell>
          <cell r="Q584">
            <v>20072.548999999999</v>
          </cell>
        </row>
        <row r="585">
          <cell r="M585">
            <v>116540</v>
          </cell>
          <cell r="N585">
            <v>1980</v>
          </cell>
          <cell r="O585">
            <v>100091</v>
          </cell>
          <cell r="P585">
            <v>14469</v>
          </cell>
          <cell r="Q585">
            <v>19561.986000000001</v>
          </cell>
        </row>
        <row r="586">
          <cell r="M586">
            <v>110808</v>
          </cell>
          <cell r="N586">
            <v>6642</v>
          </cell>
          <cell r="O586">
            <v>89664</v>
          </cell>
          <cell r="P586">
            <v>14502</v>
          </cell>
          <cell r="Q586">
            <v>18349.704000000002</v>
          </cell>
        </row>
        <row r="587">
          <cell r="M587">
            <v>102363</v>
          </cell>
          <cell r="N587">
            <v>3927</v>
          </cell>
          <cell r="O587">
            <v>83934</v>
          </cell>
          <cell r="P587">
            <v>14502</v>
          </cell>
          <cell r="Q587">
            <v>17126.331999999999</v>
          </cell>
        </row>
        <row r="588">
          <cell r="M588">
            <v>129285</v>
          </cell>
          <cell r="N588">
            <v>9957</v>
          </cell>
          <cell r="O588">
            <v>104859</v>
          </cell>
          <cell r="P588">
            <v>14469</v>
          </cell>
          <cell r="Q588">
            <v>16756.108</v>
          </cell>
        </row>
        <row r="589">
          <cell r="M589">
            <v>127175</v>
          </cell>
          <cell r="N589">
            <v>7902</v>
          </cell>
          <cell r="O589">
            <v>104747</v>
          </cell>
          <cell r="P589">
            <v>14526</v>
          </cell>
          <cell r="Q589">
            <v>15662.245999999999</v>
          </cell>
        </row>
        <row r="590">
          <cell r="M590">
            <v>121691</v>
          </cell>
          <cell r="N590">
            <v>7119</v>
          </cell>
          <cell r="O590">
            <v>100133</v>
          </cell>
          <cell r="P590">
            <v>14439</v>
          </cell>
          <cell r="Q590">
            <v>15544.239</v>
          </cell>
        </row>
        <row r="591">
          <cell r="M591">
            <v>115052</v>
          </cell>
          <cell r="N591">
            <v>8967</v>
          </cell>
          <cell r="O591">
            <v>91577</v>
          </cell>
          <cell r="P591">
            <v>14508</v>
          </cell>
          <cell r="Q591">
            <v>15442.316999999999</v>
          </cell>
        </row>
        <row r="592">
          <cell r="M592">
            <v>99528</v>
          </cell>
          <cell r="N592">
            <v>5532</v>
          </cell>
          <cell r="O592">
            <v>79536</v>
          </cell>
          <cell r="P592">
            <v>14460</v>
          </cell>
          <cell r="Q592">
            <v>15525.245999999999</v>
          </cell>
        </row>
        <row r="593">
          <cell r="M593">
            <v>100634</v>
          </cell>
          <cell r="N593">
            <v>4458</v>
          </cell>
          <cell r="O593">
            <v>81698</v>
          </cell>
          <cell r="P593">
            <v>14478</v>
          </cell>
          <cell r="Q593">
            <v>16108.962</v>
          </cell>
        </row>
        <row r="594">
          <cell r="M594">
            <v>95255</v>
          </cell>
          <cell r="N594">
            <v>3330</v>
          </cell>
          <cell r="O594">
            <v>77390</v>
          </cell>
          <cell r="P594">
            <v>14535</v>
          </cell>
          <cell r="Q594">
            <v>16081.602000000001</v>
          </cell>
        </row>
        <row r="595">
          <cell r="M595">
            <v>93850</v>
          </cell>
          <cell r="N595">
            <v>3564</v>
          </cell>
          <cell r="O595">
            <v>75883</v>
          </cell>
          <cell r="P595">
            <v>14403</v>
          </cell>
          <cell r="Q595">
            <v>15972.745999999999</v>
          </cell>
        </row>
        <row r="596">
          <cell r="M596">
            <v>91475</v>
          </cell>
          <cell r="N596">
            <v>6291</v>
          </cell>
          <cell r="O596">
            <v>70718</v>
          </cell>
          <cell r="P596">
            <v>14466</v>
          </cell>
          <cell r="Q596">
            <v>16660.661</v>
          </cell>
        </row>
        <row r="597">
          <cell r="M597">
            <v>99596</v>
          </cell>
          <cell r="N597">
            <v>5574</v>
          </cell>
          <cell r="O597">
            <v>79640</v>
          </cell>
          <cell r="P597">
            <v>14382</v>
          </cell>
          <cell r="Q597">
            <v>17236.913</v>
          </cell>
        </row>
        <row r="598">
          <cell r="M598">
            <v>103453</v>
          </cell>
          <cell r="N598">
            <v>3441</v>
          </cell>
          <cell r="O598">
            <v>85621</v>
          </cell>
          <cell r="P598">
            <v>14391</v>
          </cell>
          <cell r="Q598">
            <v>17764.142</v>
          </cell>
        </row>
        <row r="599">
          <cell r="M599">
            <v>98506</v>
          </cell>
          <cell r="N599">
            <v>1308</v>
          </cell>
          <cell r="O599">
            <v>82708</v>
          </cell>
          <cell r="P599">
            <v>14490</v>
          </cell>
          <cell r="Q599">
            <v>17997.058000000001</v>
          </cell>
        </row>
        <row r="600">
          <cell r="M600">
            <v>97316</v>
          </cell>
          <cell r="N600">
            <v>4089</v>
          </cell>
          <cell r="O600">
            <v>78839</v>
          </cell>
          <cell r="P600">
            <v>14388</v>
          </cell>
          <cell r="Q600">
            <v>17675.399000000001</v>
          </cell>
        </row>
        <row r="601">
          <cell r="M601">
            <v>104379</v>
          </cell>
          <cell r="N601">
            <v>6582</v>
          </cell>
          <cell r="O601">
            <v>83304</v>
          </cell>
          <cell r="P601">
            <v>14493</v>
          </cell>
          <cell r="Q601">
            <v>17342.261999999999</v>
          </cell>
        </row>
        <row r="602">
          <cell r="M602">
            <v>99221</v>
          </cell>
          <cell r="N602">
            <v>3453</v>
          </cell>
          <cell r="O602">
            <v>81278</v>
          </cell>
          <cell r="P602">
            <v>14490</v>
          </cell>
          <cell r="Q602">
            <v>17083.645</v>
          </cell>
        </row>
        <row r="603">
          <cell r="M603">
            <v>103582</v>
          </cell>
          <cell r="N603">
            <v>5097</v>
          </cell>
          <cell r="O603">
            <v>83995</v>
          </cell>
          <cell r="P603">
            <v>14490</v>
          </cell>
          <cell r="Q603">
            <v>16835.151999999998</v>
          </cell>
        </row>
        <row r="604">
          <cell r="M604">
            <v>104790</v>
          </cell>
          <cell r="N604">
            <v>4512</v>
          </cell>
          <cell r="O604">
            <v>85815</v>
          </cell>
          <cell r="P604">
            <v>14463</v>
          </cell>
          <cell r="Q604">
            <v>16837.384999999998</v>
          </cell>
        </row>
        <row r="605">
          <cell r="M605">
            <v>95157</v>
          </cell>
          <cell r="N605">
            <v>585</v>
          </cell>
          <cell r="O605">
            <v>80139</v>
          </cell>
          <cell r="P605">
            <v>14433</v>
          </cell>
          <cell r="Q605">
            <v>17277.363000000001</v>
          </cell>
        </row>
        <row r="606">
          <cell r="M606">
            <v>94836</v>
          </cell>
          <cell r="N606">
            <v>48</v>
          </cell>
          <cell r="O606">
            <v>80313</v>
          </cell>
          <cell r="P606">
            <v>14475</v>
          </cell>
          <cell r="Q606">
            <v>17752.422999999999</v>
          </cell>
        </row>
        <row r="607">
          <cell r="M607">
            <v>92771</v>
          </cell>
          <cell r="N607">
            <v>5196</v>
          </cell>
          <cell r="O607">
            <v>73046</v>
          </cell>
          <cell r="P607">
            <v>14529</v>
          </cell>
          <cell r="Q607">
            <v>18740.796999999999</v>
          </cell>
        </row>
        <row r="608">
          <cell r="M608">
            <v>90487</v>
          </cell>
          <cell r="N608">
            <v>4548</v>
          </cell>
          <cell r="O608">
            <v>71452</v>
          </cell>
          <cell r="P608">
            <v>14487</v>
          </cell>
          <cell r="Q608">
            <v>18331.888999999999</v>
          </cell>
        </row>
        <row r="609">
          <cell r="M609">
            <v>103220</v>
          </cell>
          <cell r="N609">
            <v>9132</v>
          </cell>
          <cell r="O609">
            <v>79499</v>
          </cell>
          <cell r="P609">
            <v>14589</v>
          </cell>
          <cell r="Q609">
            <v>17830.041000000001</v>
          </cell>
        </row>
        <row r="610">
          <cell r="M610">
            <v>107630</v>
          </cell>
          <cell r="N610">
            <v>5811</v>
          </cell>
          <cell r="O610">
            <v>87326</v>
          </cell>
          <cell r="P610">
            <v>14493</v>
          </cell>
          <cell r="Q610">
            <v>17265.431</v>
          </cell>
        </row>
        <row r="611">
          <cell r="M611">
            <v>110882</v>
          </cell>
          <cell r="N611">
            <v>9552</v>
          </cell>
          <cell r="O611">
            <v>86717</v>
          </cell>
          <cell r="P611">
            <v>14613</v>
          </cell>
          <cell r="Q611">
            <v>16499.695</v>
          </cell>
        </row>
        <row r="612">
          <cell r="M612">
            <v>103015</v>
          </cell>
          <cell r="N612">
            <v>6321</v>
          </cell>
          <cell r="O612">
            <v>82126</v>
          </cell>
          <cell r="P612">
            <v>14568</v>
          </cell>
          <cell r="Q612">
            <v>16603.82</v>
          </cell>
        </row>
        <row r="613">
          <cell r="M613">
            <v>100205</v>
          </cell>
          <cell r="N613">
            <v>5262</v>
          </cell>
          <cell r="O613">
            <v>80348</v>
          </cell>
          <cell r="P613">
            <v>14595</v>
          </cell>
          <cell r="Q613">
            <v>16291.956</v>
          </cell>
        </row>
        <row r="614">
          <cell r="M614">
            <v>98769</v>
          </cell>
          <cell r="N614">
            <v>5262</v>
          </cell>
          <cell r="O614">
            <v>79029</v>
          </cell>
          <cell r="P614">
            <v>14478</v>
          </cell>
          <cell r="Q614">
            <v>15704.026</v>
          </cell>
        </row>
        <row r="615">
          <cell r="M615">
            <v>98221</v>
          </cell>
          <cell r="N615">
            <v>2634</v>
          </cell>
          <cell r="O615">
            <v>81067</v>
          </cell>
          <cell r="P615">
            <v>14520</v>
          </cell>
          <cell r="Q615">
            <v>15636.763999999999</v>
          </cell>
        </row>
        <row r="616">
          <cell r="M616">
            <v>94570</v>
          </cell>
          <cell r="N616">
            <v>51</v>
          </cell>
          <cell r="O616">
            <v>80026</v>
          </cell>
          <cell r="P616">
            <v>14493</v>
          </cell>
          <cell r="Q616">
            <v>15452.844999999999</v>
          </cell>
        </row>
        <row r="617">
          <cell r="M617">
            <v>96296</v>
          </cell>
          <cell r="N617">
            <v>5649</v>
          </cell>
          <cell r="O617">
            <v>76172</v>
          </cell>
          <cell r="P617">
            <v>14475</v>
          </cell>
          <cell r="Q617">
            <v>15739.062</v>
          </cell>
        </row>
        <row r="618">
          <cell r="M618">
            <v>89879</v>
          </cell>
          <cell r="N618">
            <v>2655</v>
          </cell>
          <cell r="O618">
            <v>72713</v>
          </cell>
          <cell r="P618">
            <v>14511</v>
          </cell>
          <cell r="Q618">
            <v>15975.458000000001</v>
          </cell>
        </row>
        <row r="619">
          <cell r="M619">
            <v>96990</v>
          </cell>
          <cell r="N619">
            <v>7011</v>
          </cell>
          <cell r="O619">
            <v>75531</v>
          </cell>
          <cell r="P619">
            <v>14448</v>
          </cell>
          <cell r="Q619">
            <v>16257.641</v>
          </cell>
        </row>
        <row r="620">
          <cell r="M620">
            <v>101271</v>
          </cell>
          <cell r="N620">
            <v>5040</v>
          </cell>
          <cell r="O620">
            <v>81789</v>
          </cell>
          <cell r="P620">
            <v>14442</v>
          </cell>
          <cell r="Q620">
            <v>17276.713</v>
          </cell>
        </row>
        <row r="621">
          <cell r="M621">
            <v>106662</v>
          </cell>
          <cell r="N621">
            <v>7917</v>
          </cell>
          <cell r="O621">
            <v>84282</v>
          </cell>
          <cell r="P621">
            <v>14463</v>
          </cell>
          <cell r="Q621">
            <v>17928.370999999999</v>
          </cell>
        </row>
        <row r="622">
          <cell r="M622">
            <v>103897</v>
          </cell>
          <cell r="N622">
            <v>7710</v>
          </cell>
          <cell r="O622">
            <v>81793</v>
          </cell>
          <cell r="P622">
            <v>14394</v>
          </cell>
          <cell r="Q622">
            <v>18052.32</v>
          </cell>
        </row>
        <row r="623">
          <cell r="M623">
            <v>101899</v>
          </cell>
          <cell r="N623">
            <v>3537</v>
          </cell>
          <cell r="O623">
            <v>84010</v>
          </cell>
          <cell r="P623">
            <v>14352</v>
          </cell>
          <cell r="Q623">
            <v>18066.59</v>
          </cell>
        </row>
        <row r="624">
          <cell r="M624">
            <v>97588</v>
          </cell>
          <cell r="N624">
            <v>5193</v>
          </cell>
          <cell r="O624">
            <v>78010</v>
          </cell>
          <cell r="P624">
            <v>14385</v>
          </cell>
          <cell r="Q624">
            <v>17787.751</v>
          </cell>
        </row>
        <row r="625">
          <cell r="M625">
            <v>94948</v>
          </cell>
          <cell r="N625">
            <v>5274</v>
          </cell>
          <cell r="O625">
            <v>75124</v>
          </cell>
          <cell r="P625">
            <v>14550</v>
          </cell>
          <cell r="Q625">
            <v>17268.605</v>
          </cell>
        </row>
        <row r="626">
          <cell r="M626">
            <v>94436</v>
          </cell>
          <cell r="N626">
            <v>3957</v>
          </cell>
          <cell r="O626">
            <v>75965</v>
          </cell>
          <cell r="P626">
            <v>14514</v>
          </cell>
          <cell r="Q626">
            <v>16856.777999999998</v>
          </cell>
        </row>
        <row r="627">
          <cell r="M627">
            <v>92747</v>
          </cell>
          <cell r="N627">
            <v>2160</v>
          </cell>
          <cell r="O627">
            <v>76226</v>
          </cell>
          <cell r="P627">
            <v>14361</v>
          </cell>
          <cell r="Q627">
            <v>16437.625</v>
          </cell>
        </row>
        <row r="628">
          <cell r="M628">
            <v>85871</v>
          </cell>
          <cell r="N628">
            <v>48</v>
          </cell>
          <cell r="O628">
            <v>71378</v>
          </cell>
          <cell r="P628">
            <v>14445</v>
          </cell>
          <cell r="Q628">
            <v>16770.22</v>
          </cell>
        </row>
        <row r="629">
          <cell r="M629">
            <v>87915</v>
          </cell>
          <cell r="N629">
            <v>5532</v>
          </cell>
          <cell r="O629">
            <v>67953</v>
          </cell>
          <cell r="P629">
            <v>14430</v>
          </cell>
          <cell r="Q629">
            <v>17047.587</v>
          </cell>
        </row>
        <row r="630">
          <cell r="M630">
            <v>84991</v>
          </cell>
          <cell r="N630">
            <v>6117</v>
          </cell>
          <cell r="O630">
            <v>64417</v>
          </cell>
          <cell r="P630">
            <v>14457</v>
          </cell>
          <cell r="Q630">
            <v>17431.608</v>
          </cell>
        </row>
        <row r="631">
          <cell r="M631">
            <v>92585</v>
          </cell>
          <cell r="N631">
            <v>8271</v>
          </cell>
          <cell r="O631">
            <v>69824</v>
          </cell>
          <cell r="P631">
            <v>14490</v>
          </cell>
          <cell r="Q631">
            <v>18094.292000000001</v>
          </cell>
        </row>
        <row r="632">
          <cell r="M632">
            <v>94800</v>
          </cell>
          <cell r="N632">
            <v>6912</v>
          </cell>
          <cell r="O632">
            <v>73350</v>
          </cell>
          <cell r="P632">
            <v>14538</v>
          </cell>
          <cell r="Q632">
            <v>17817.079000000002</v>
          </cell>
        </row>
        <row r="633">
          <cell r="M633">
            <v>93573</v>
          </cell>
          <cell r="N633">
            <v>5292</v>
          </cell>
          <cell r="O633">
            <v>73698</v>
          </cell>
          <cell r="P633">
            <v>14583</v>
          </cell>
          <cell r="Q633">
            <v>17266.383999999998</v>
          </cell>
        </row>
        <row r="634">
          <cell r="M634">
            <v>97138</v>
          </cell>
          <cell r="N634">
            <v>6648</v>
          </cell>
          <cell r="O634">
            <v>76069</v>
          </cell>
          <cell r="P634">
            <v>14421</v>
          </cell>
          <cell r="Q634">
            <v>16921.034</v>
          </cell>
        </row>
        <row r="635">
          <cell r="M635">
            <v>95347</v>
          </cell>
          <cell r="N635">
            <v>2583</v>
          </cell>
          <cell r="O635">
            <v>78226</v>
          </cell>
          <cell r="P635">
            <v>14538</v>
          </cell>
          <cell r="Q635">
            <v>16564.501</v>
          </cell>
        </row>
        <row r="636">
          <cell r="M636">
            <v>97832</v>
          </cell>
          <cell r="N636">
            <v>2598</v>
          </cell>
          <cell r="O636">
            <v>80723</v>
          </cell>
          <cell r="P636">
            <v>14511</v>
          </cell>
          <cell r="Q636">
            <v>16207.43</v>
          </cell>
        </row>
        <row r="637">
          <cell r="M637">
            <v>93015</v>
          </cell>
          <cell r="N637">
            <v>5082</v>
          </cell>
          <cell r="O637">
            <v>73410</v>
          </cell>
          <cell r="P637">
            <v>14523</v>
          </cell>
          <cell r="Q637">
            <v>15744.696</v>
          </cell>
        </row>
        <row r="638">
          <cell r="M638">
            <v>90649</v>
          </cell>
          <cell r="N638">
            <v>4542</v>
          </cell>
          <cell r="O638">
            <v>71611</v>
          </cell>
          <cell r="P638">
            <v>14496</v>
          </cell>
          <cell r="Q638">
            <v>15400.757</v>
          </cell>
        </row>
        <row r="639">
          <cell r="M639">
            <v>87613</v>
          </cell>
          <cell r="N639">
            <v>7689</v>
          </cell>
          <cell r="O639">
            <v>65497</v>
          </cell>
          <cell r="P639">
            <v>14427</v>
          </cell>
          <cell r="Q639">
            <v>15149.037</v>
          </cell>
        </row>
        <row r="640">
          <cell r="M640">
            <v>91743</v>
          </cell>
          <cell r="N640">
            <v>5466</v>
          </cell>
          <cell r="O640">
            <v>71790</v>
          </cell>
          <cell r="P640">
            <v>14487</v>
          </cell>
          <cell r="Q640">
            <v>15326.27</v>
          </cell>
        </row>
        <row r="641">
          <cell r="M641">
            <v>89710</v>
          </cell>
          <cell r="N641">
            <v>4437</v>
          </cell>
          <cell r="O641">
            <v>70744</v>
          </cell>
          <cell r="P641">
            <v>14529</v>
          </cell>
          <cell r="Q641">
            <v>15471.242</v>
          </cell>
        </row>
        <row r="642">
          <cell r="M642">
            <v>87442</v>
          </cell>
          <cell r="N642">
            <v>2856</v>
          </cell>
          <cell r="O642">
            <v>70033</v>
          </cell>
          <cell r="P642">
            <v>14553</v>
          </cell>
          <cell r="Q642">
            <v>15467.268</v>
          </cell>
        </row>
        <row r="643">
          <cell r="M643">
            <v>92763</v>
          </cell>
          <cell r="N643">
            <v>7614</v>
          </cell>
          <cell r="O643">
            <v>70623</v>
          </cell>
          <cell r="P643">
            <v>14526</v>
          </cell>
          <cell r="Q643">
            <v>15448.842000000001</v>
          </cell>
        </row>
        <row r="644">
          <cell r="M644">
            <v>93094</v>
          </cell>
          <cell r="N644">
            <v>8376</v>
          </cell>
          <cell r="O644">
            <v>70216</v>
          </cell>
          <cell r="P644">
            <v>14502</v>
          </cell>
          <cell r="Q644">
            <v>16018.175999999999</v>
          </cell>
        </row>
        <row r="645">
          <cell r="M645">
            <v>89763</v>
          </cell>
          <cell r="N645">
            <v>4827</v>
          </cell>
          <cell r="O645">
            <v>70413</v>
          </cell>
          <cell r="P645">
            <v>14523</v>
          </cell>
          <cell r="Q645">
            <v>16391.600999999999</v>
          </cell>
        </row>
        <row r="646">
          <cell r="M646">
            <v>91477</v>
          </cell>
          <cell r="N646">
            <v>5091</v>
          </cell>
          <cell r="O646">
            <v>71824</v>
          </cell>
          <cell r="P646">
            <v>14562</v>
          </cell>
          <cell r="Q646">
            <v>16726.608</v>
          </cell>
        </row>
        <row r="647">
          <cell r="M647">
            <v>90413</v>
          </cell>
          <cell r="N647">
            <v>6204</v>
          </cell>
          <cell r="O647">
            <v>69653</v>
          </cell>
          <cell r="P647">
            <v>14556</v>
          </cell>
          <cell r="Q647">
            <v>16597.062999999998</v>
          </cell>
        </row>
        <row r="648">
          <cell r="M648">
            <v>88095</v>
          </cell>
          <cell r="N648">
            <v>2802</v>
          </cell>
          <cell r="O648">
            <v>70749</v>
          </cell>
          <cell r="P648">
            <v>14544</v>
          </cell>
          <cell r="Q648">
            <v>16483.147000000001</v>
          </cell>
        </row>
        <row r="649">
          <cell r="M649">
            <v>86656</v>
          </cell>
          <cell r="N649">
            <v>48</v>
          </cell>
          <cell r="O649">
            <v>72124</v>
          </cell>
          <cell r="P649">
            <v>14484</v>
          </cell>
          <cell r="Q649">
            <v>16291.646000000001</v>
          </cell>
        </row>
        <row r="650">
          <cell r="M650">
            <v>83345</v>
          </cell>
          <cell r="N650">
            <v>4926</v>
          </cell>
          <cell r="O650">
            <v>63839</v>
          </cell>
          <cell r="P650">
            <v>14580</v>
          </cell>
          <cell r="Q650">
            <v>16198.67</v>
          </cell>
        </row>
        <row r="651">
          <cell r="M651">
            <v>80663</v>
          </cell>
          <cell r="N651">
            <v>4260</v>
          </cell>
          <cell r="O651">
            <v>61883</v>
          </cell>
          <cell r="P651">
            <v>14520</v>
          </cell>
          <cell r="Q651">
            <v>16209.388999999999</v>
          </cell>
        </row>
        <row r="652">
          <cell r="M652">
            <v>91095</v>
          </cell>
          <cell r="N652">
            <v>4797</v>
          </cell>
          <cell r="O652">
            <v>71733</v>
          </cell>
          <cell r="P652">
            <v>14565</v>
          </cell>
          <cell r="Q652">
            <v>16212.794</v>
          </cell>
        </row>
        <row r="653">
          <cell r="M653">
            <v>91629</v>
          </cell>
          <cell r="N653">
            <v>4632</v>
          </cell>
          <cell r="O653">
            <v>72495</v>
          </cell>
          <cell r="P653">
            <v>14502</v>
          </cell>
          <cell r="Q653">
            <v>16331.924999999999</v>
          </cell>
        </row>
        <row r="654">
          <cell r="M654">
            <v>90661</v>
          </cell>
          <cell r="N654">
            <v>9360</v>
          </cell>
          <cell r="O654">
            <v>66808</v>
          </cell>
          <cell r="P654">
            <v>14493</v>
          </cell>
          <cell r="Q654">
            <v>16654.36</v>
          </cell>
        </row>
        <row r="655">
          <cell r="M655">
            <v>89359</v>
          </cell>
          <cell r="N655">
            <v>12675</v>
          </cell>
          <cell r="O655">
            <v>62131</v>
          </cell>
          <cell r="P655">
            <v>14553</v>
          </cell>
          <cell r="Q655">
            <v>17329.737000000001</v>
          </cell>
        </row>
        <row r="656">
          <cell r="M656">
            <v>86957</v>
          </cell>
          <cell r="N656">
            <v>9579</v>
          </cell>
          <cell r="O656">
            <v>62843</v>
          </cell>
          <cell r="P656">
            <v>14535</v>
          </cell>
          <cell r="Q656">
            <v>17367.845000000001</v>
          </cell>
        </row>
        <row r="657">
          <cell r="M657">
            <v>83436</v>
          </cell>
          <cell r="N657">
            <v>5619</v>
          </cell>
          <cell r="O657">
            <v>63303</v>
          </cell>
          <cell r="P657">
            <v>14514</v>
          </cell>
          <cell r="Q657">
            <v>16965.499</v>
          </cell>
        </row>
        <row r="658">
          <cell r="M658">
            <v>88237</v>
          </cell>
          <cell r="N658">
            <v>10299</v>
          </cell>
          <cell r="O658">
            <v>63397</v>
          </cell>
          <cell r="P658">
            <v>14541</v>
          </cell>
          <cell r="Q658">
            <v>16618.881000000001</v>
          </cell>
        </row>
        <row r="659">
          <cell r="M659">
            <v>85918</v>
          </cell>
          <cell r="N659">
            <v>4119</v>
          </cell>
          <cell r="O659">
            <v>67288</v>
          </cell>
          <cell r="P659">
            <v>14511</v>
          </cell>
          <cell r="Q659">
            <v>15828.454</v>
          </cell>
        </row>
        <row r="660">
          <cell r="M660">
            <v>93655</v>
          </cell>
          <cell r="N660">
            <v>4611</v>
          </cell>
          <cell r="O660">
            <v>74545</v>
          </cell>
          <cell r="P660">
            <v>14499</v>
          </cell>
          <cell r="Q660">
            <v>15475.21</v>
          </cell>
        </row>
        <row r="661">
          <cell r="M661">
            <v>96306</v>
          </cell>
          <cell r="N661">
            <v>4494</v>
          </cell>
          <cell r="O661">
            <v>77325</v>
          </cell>
          <cell r="P661">
            <v>14487</v>
          </cell>
          <cell r="Q661">
            <v>15176.682000000001</v>
          </cell>
        </row>
        <row r="662">
          <cell r="M662">
            <v>94906</v>
          </cell>
          <cell r="N662">
            <v>1617</v>
          </cell>
          <cell r="O662">
            <v>78730</v>
          </cell>
          <cell r="P662">
            <v>14559</v>
          </cell>
          <cell r="Q662">
            <v>15102.351000000001</v>
          </cell>
        </row>
        <row r="663">
          <cell r="M663">
            <v>100914</v>
          </cell>
          <cell r="N663">
            <v>4110</v>
          </cell>
          <cell r="O663">
            <v>82353</v>
          </cell>
          <cell r="P663">
            <v>14451</v>
          </cell>
          <cell r="Q663">
            <v>15080.671</v>
          </cell>
        </row>
        <row r="664">
          <cell r="M664">
            <v>97802</v>
          </cell>
          <cell r="N664">
            <v>3249</v>
          </cell>
          <cell r="O664">
            <v>80009</v>
          </cell>
          <cell r="P664">
            <v>14544</v>
          </cell>
          <cell r="Q664">
            <v>15277.356</v>
          </cell>
        </row>
        <row r="665">
          <cell r="M665">
            <v>99695</v>
          </cell>
          <cell r="N665">
            <v>4116</v>
          </cell>
          <cell r="O665">
            <v>81023</v>
          </cell>
          <cell r="P665">
            <v>14556</v>
          </cell>
          <cell r="Q665">
            <v>15680.554</v>
          </cell>
        </row>
        <row r="666">
          <cell r="M666">
            <v>95476</v>
          </cell>
          <cell r="N666">
            <v>48</v>
          </cell>
          <cell r="O666">
            <v>80917</v>
          </cell>
          <cell r="P666">
            <v>14511</v>
          </cell>
          <cell r="Q666">
            <v>16484.152999999998</v>
          </cell>
        </row>
        <row r="667">
          <cell r="M667">
            <v>90355</v>
          </cell>
          <cell r="N667">
            <v>1980</v>
          </cell>
          <cell r="O667">
            <v>73864</v>
          </cell>
          <cell r="P667">
            <v>14511</v>
          </cell>
          <cell r="Q667">
            <v>17305.511999999999</v>
          </cell>
        </row>
        <row r="668">
          <cell r="M668">
            <v>91945</v>
          </cell>
          <cell r="N668">
            <v>5148</v>
          </cell>
          <cell r="O668">
            <v>72382</v>
          </cell>
          <cell r="P668">
            <v>14415</v>
          </cell>
          <cell r="Q668">
            <v>18425.807000000001</v>
          </cell>
        </row>
        <row r="669">
          <cell r="M669">
            <v>97046</v>
          </cell>
          <cell r="N669">
            <v>2973</v>
          </cell>
          <cell r="O669">
            <v>79544</v>
          </cell>
          <cell r="P669">
            <v>14529</v>
          </cell>
          <cell r="Q669">
            <v>19075.441999999999</v>
          </cell>
        </row>
        <row r="670">
          <cell r="M670">
            <v>107386</v>
          </cell>
          <cell r="N670">
            <v>3435</v>
          </cell>
          <cell r="O670">
            <v>89467</v>
          </cell>
          <cell r="P670">
            <v>14484</v>
          </cell>
          <cell r="Q670">
            <v>19429.998</v>
          </cell>
        </row>
        <row r="671">
          <cell r="M671">
            <v>105277</v>
          </cell>
          <cell r="N671">
            <v>5910</v>
          </cell>
          <cell r="O671">
            <v>84844</v>
          </cell>
          <cell r="P671">
            <v>14523</v>
          </cell>
          <cell r="Q671">
            <v>19452.319</v>
          </cell>
        </row>
        <row r="672">
          <cell r="M672">
            <v>105938</v>
          </cell>
          <cell r="N672">
            <v>3537</v>
          </cell>
          <cell r="O672">
            <v>87770</v>
          </cell>
          <cell r="P672">
            <v>14631</v>
          </cell>
          <cell r="Q672">
            <v>19405.816999999999</v>
          </cell>
        </row>
        <row r="673">
          <cell r="M673">
            <v>107548</v>
          </cell>
          <cell r="N673">
            <v>4704</v>
          </cell>
          <cell r="O673">
            <v>88360</v>
          </cell>
          <cell r="P673">
            <v>14484</v>
          </cell>
          <cell r="Q673">
            <v>18976.47</v>
          </cell>
        </row>
        <row r="674">
          <cell r="M674">
            <v>110220</v>
          </cell>
          <cell r="N674">
            <v>7662</v>
          </cell>
          <cell r="O674">
            <v>87960</v>
          </cell>
          <cell r="P674">
            <v>14598</v>
          </cell>
          <cell r="Q674">
            <v>18944.419999999998</v>
          </cell>
        </row>
        <row r="675">
          <cell r="M675">
            <v>105779</v>
          </cell>
          <cell r="N675">
            <v>6990</v>
          </cell>
          <cell r="O675">
            <v>84260</v>
          </cell>
          <cell r="P675">
            <v>14529</v>
          </cell>
          <cell r="Q675">
            <v>18859.467000000001</v>
          </cell>
        </row>
        <row r="676">
          <cell r="M676">
            <v>105567</v>
          </cell>
          <cell r="N676">
            <v>6882</v>
          </cell>
          <cell r="O676">
            <v>84144</v>
          </cell>
          <cell r="P676">
            <v>14541</v>
          </cell>
          <cell r="Q676">
            <v>19128.222000000002</v>
          </cell>
        </row>
        <row r="677">
          <cell r="M677">
            <v>104314</v>
          </cell>
          <cell r="N677">
            <v>6990</v>
          </cell>
          <cell r="O677">
            <v>82741</v>
          </cell>
          <cell r="P677">
            <v>14583</v>
          </cell>
          <cell r="Q677">
            <v>19327.453000000001</v>
          </cell>
        </row>
        <row r="678">
          <cell r="M678">
            <v>100799</v>
          </cell>
          <cell r="N678">
            <v>48</v>
          </cell>
          <cell r="O678">
            <v>86321</v>
          </cell>
          <cell r="P678">
            <v>14430</v>
          </cell>
          <cell r="Q678">
            <v>19566.113000000001</v>
          </cell>
        </row>
        <row r="679">
          <cell r="M679">
            <v>100232</v>
          </cell>
          <cell r="N679">
            <v>1977</v>
          </cell>
          <cell r="O679">
            <v>83660</v>
          </cell>
          <cell r="P679">
            <v>14595</v>
          </cell>
          <cell r="Q679">
            <v>19873.936000000002</v>
          </cell>
        </row>
        <row r="680">
          <cell r="M680">
            <v>98270</v>
          </cell>
          <cell r="N680">
            <v>4077</v>
          </cell>
          <cell r="O680">
            <v>79601</v>
          </cell>
          <cell r="P680">
            <v>14592</v>
          </cell>
          <cell r="Q680">
            <v>19813.221000000001</v>
          </cell>
        </row>
        <row r="681">
          <cell r="M681">
            <v>107323</v>
          </cell>
          <cell r="N681">
            <v>4635</v>
          </cell>
          <cell r="O681">
            <v>88132</v>
          </cell>
          <cell r="P681">
            <v>14556</v>
          </cell>
          <cell r="Q681">
            <v>19032.845000000001</v>
          </cell>
        </row>
        <row r="682">
          <cell r="M682">
            <v>110443</v>
          </cell>
          <cell r="N682">
            <v>3249</v>
          </cell>
          <cell r="O682">
            <v>92617</v>
          </cell>
          <cell r="P682">
            <v>14577</v>
          </cell>
          <cell r="Q682">
            <v>18024.542000000001</v>
          </cell>
        </row>
        <row r="683">
          <cell r="M683">
            <v>111007</v>
          </cell>
          <cell r="N683">
            <v>4179</v>
          </cell>
          <cell r="O683">
            <v>92338</v>
          </cell>
          <cell r="P683">
            <v>14490</v>
          </cell>
          <cell r="Q683">
            <v>17219.465</v>
          </cell>
        </row>
        <row r="684">
          <cell r="M684">
            <v>108912</v>
          </cell>
          <cell r="N684">
            <v>3351</v>
          </cell>
          <cell r="O684">
            <v>91017</v>
          </cell>
          <cell r="P684">
            <v>14544</v>
          </cell>
          <cell r="Q684">
            <v>16372.799000000001</v>
          </cell>
        </row>
        <row r="685">
          <cell r="M685">
            <v>115771</v>
          </cell>
          <cell r="N685">
            <v>2856</v>
          </cell>
          <cell r="O685">
            <v>98401</v>
          </cell>
          <cell r="P685">
            <v>14514</v>
          </cell>
          <cell r="Q685">
            <v>16006.736000000001</v>
          </cell>
        </row>
        <row r="686">
          <cell r="M686">
            <v>118038</v>
          </cell>
          <cell r="N686">
            <v>4716</v>
          </cell>
          <cell r="O686">
            <v>98820</v>
          </cell>
          <cell r="P686">
            <v>14502</v>
          </cell>
          <cell r="Q686">
            <v>15940.862999999999</v>
          </cell>
        </row>
        <row r="687">
          <cell r="M687">
            <v>113999</v>
          </cell>
          <cell r="N687">
            <v>4440</v>
          </cell>
          <cell r="O687">
            <v>95015</v>
          </cell>
          <cell r="P687">
            <v>14544</v>
          </cell>
          <cell r="Q687">
            <v>15866.977999999999</v>
          </cell>
        </row>
        <row r="688">
          <cell r="M688">
            <v>117277</v>
          </cell>
          <cell r="N688">
            <v>5298</v>
          </cell>
          <cell r="O688">
            <v>97522</v>
          </cell>
          <cell r="P688">
            <v>14457</v>
          </cell>
          <cell r="Q688">
            <v>15801.875</v>
          </cell>
        </row>
        <row r="689">
          <cell r="M689">
            <v>108193</v>
          </cell>
          <cell r="N689">
            <v>1074</v>
          </cell>
          <cell r="O689">
            <v>92581</v>
          </cell>
          <cell r="P689">
            <v>14538</v>
          </cell>
          <cell r="Q689">
            <v>16447.023000000001</v>
          </cell>
        </row>
        <row r="690">
          <cell r="M690">
            <v>105993</v>
          </cell>
          <cell r="N690">
            <v>1971</v>
          </cell>
          <cell r="O690">
            <v>89511</v>
          </cell>
          <cell r="P690">
            <v>14511</v>
          </cell>
          <cell r="Q690">
            <v>17541.893</v>
          </cell>
        </row>
        <row r="691">
          <cell r="M691">
            <v>102983</v>
          </cell>
          <cell r="N691">
            <v>5214</v>
          </cell>
          <cell r="O691">
            <v>83240</v>
          </cell>
          <cell r="P691">
            <v>14529</v>
          </cell>
          <cell r="Q691">
            <v>18230.322</v>
          </cell>
        </row>
        <row r="692">
          <cell r="M692">
            <v>98062</v>
          </cell>
          <cell r="N692">
            <v>939</v>
          </cell>
          <cell r="O692">
            <v>82615</v>
          </cell>
          <cell r="P692">
            <v>14508</v>
          </cell>
          <cell r="Q692">
            <v>18881.2</v>
          </cell>
        </row>
        <row r="693">
          <cell r="M693">
            <v>96946</v>
          </cell>
          <cell r="N693">
            <v>5307</v>
          </cell>
          <cell r="O693">
            <v>77143</v>
          </cell>
          <cell r="P693">
            <v>14496</v>
          </cell>
          <cell r="Q693">
            <v>18935.766</v>
          </cell>
        </row>
        <row r="694">
          <cell r="M694">
            <v>99562</v>
          </cell>
          <cell r="N694">
            <v>5253</v>
          </cell>
          <cell r="O694">
            <v>79786</v>
          </cell>
          <cell r="P694">
            <v>14523</v>
          </cell>
          <cell r="Q694">
            <v>18947.003000000001</v>
          </cell>
        </row>
        <row r="695">
          <cell r="M695">
            <v>110219</v>
          </cell>
          <cell r="N695">
            <v>9243</v>
          </cell>
          <cell r="O695">
            <v>86462</v>
          </cell>
          <cell r="P695">
            <v>14514</v>
          </cell>
          <cell r="Q695">
            <v>19108.584999999999</v>
          </cell>
        </row>
        <row r="696">
          <cell r="M696">
            <v>108561</v>
          </cell>
          <cell r="N696">
            <v>5283</v>
          </cell>
          <cell r="O696">
            <v>88797</v>
          </cell>
          <cell r="P696">
            <v>14481</v>
          </cell>
          <cell r="Q696">
            <v>18684.063999999998</v>
          </cell>
        </row>
        <row r="697">
          <cell r="M697">
            <v>108475</v>
          </cell>
          <cell r="N697">
            <v>4533</v>
          </cell>
          <cell r="O697">
            <v>89380</v>
          </cell>
          <cell r="P697">
            <v>14562</v>
          </cell>
          <cell r="Q697">
            <v>18538.111000000001</v>
          </cell>
        </row>
        <row r="698">
          <cell r="M698">
            <v>105785</v>
          </cell>
          <cell r="N698">
            <v>5724</v>
          </cell>
          <cell r="O698">
            <v>85538</v>
          </cell>
          <cell r="P698">
            <v>14523</v>
          </cell>
          <cell r="Q698">
            <v>18371.826000000001</v>
          </cell>
        </row>
        <row r="699">
          <cell r="M699">
            <v>106207</v>
          </cell>
          <cell r="N699">
            <v>5472</v>
          </cell>
          <cell r="O699">
            <v>86182</v>
          </cell>
          <cell r="P699">
            <v>14553</v>
          </cell>
          <cell r="Q699">
            <v>18329.862000000001</v>
          </cell>
        </row>
        <row r="700">
          <cell r="M700">
            <v>109085</v>
          </cell>
          <cell r="N700">
            <v>5592</v>
          </cell>
          <cell r="O700">
            <v>88868</v>
          </cell>
          <cell r="P700">
            <v>14625</v>
          </cell>
          <cell r="Q700">
            <v>18532.411</v>
          </cell>
        </row>
        <row r="701">
          <cell r="M701">
            <v>103811</v>
          </cell>
          <cell r="N701">
            <v>4281</v>
          </cell>
          <cell r="O701">
            <v>84929</v>
          </cell>
          <cell r="P701">
            <v>14601</v>
          </cell>
          <cell r="Q701">
            <v>18694.856</v>
          </cell>
        </row>
        <row r="702">
          <cell r="M702">
            <v>118819</v>
          </cell>
          <cell r="N702">
            <v>8910</v>
          </cell>
          <cell r="O702">
            <v>95398</v>
          </cell>
          <cell r="P702">
            <v>14511</v>
          </cell>
          <cell r="Q702">
            <v>19308.938999999998</v>
          </cell>
        </row>
        <row r="703">
          <cell r="M703">
            <v>116371</v>
          </cell>
          <cell r="N703">
            <v>3465</v>
          </cell>
          <cell r="O703">
            <v>98323</v>
          </cell>
          <cell r="P703">
            <v>14583</v>
          </cell>
          <cell r="Q703">
            <v>19956.724999999999</v>
          </cell>
        </row>
        <row r="704">
          <cell r="M704">
            <v>113442</v>
          </cell>
          <cell r="N704">
            <v>2136</v>
          </cell>
          <cell r="O704">
            <v>96714</v>
          </cell>
          <cell r="P704">
            <v>14592</v>
          </cell>
          <cell r="Q704">
            <v>19576.955000000002</v>
          </cell>
        </row>
        <row r="705">
          <cell r="M705">
            <v>110277</v>
          </cell>
          <cell r="N705">
            <v>3699</v>
          </cell>
          <cell r="O705">
            <v>91980</v>
          </cell>
          <cell r="P705">
            <v>14598</v>
          </cell>
          <cell r="Q705">
            <v>18988.258999999998</v>
          </cell>
        </row>
        <row r="706">
          <cell r="M706">
            <v>113703</v>
          </cell>
          <cell r="N706">
            <v>1632</v>
          </cell>
          <cell r="O706">
            <v>97437</v>
          </cell>
          <cell r="P706">
            <v>14634</v>
          </cell>
          <cell r="Q706">
            <v>17609.116000000002</v>
          </cell>
        </row>
        <row r="707">
          <cell r="M707">
            <v>114455</v>
          </cell>
          <cell r="N707">
            <v>3309</v>
          </cell>
          <cell r="O707">
            <v>96557</v>
          </cell>
          <cell r="P707">
            <v>14589</v>
          </cell>
          <cell r="Q707">
            <v>16835.333999999999</v>
          </cell>
        </row>
        <row r="708">
          <cell r="M708">
            <v>112551</v>
          </cell>
          <cell r="N708">
            <v>1206</v>
          </cell>
          <cell r="O708">
            <v>96762</v>
          </cell>
          <cell r="P708">
            <v>14583</v>
          </cell>
          <cell r="Q708">
            <v>15956.487999999999</v>
          </cell>
        </row>
        <row r="709">
          <cell r="M709">
            <v>109942</v>
          </cell>
          <cell r="N709">
            <v>5472</v>
          </cell>
          <cell r="O709">
            <v>89884</v>
          </cell>
          <cell r="P709">
            <v>14586</v>
          </cell>
          <cell r="Q709">
            <v>15835.406000000001</v>
          </cell>
        </row>
        <row r="710">
          <cell r="M710">
            <v>105885</v>
          </cell>
          <cell r="N710">
            <v>3555</v>
          </cell>
          <cell r="O710">
            <v>87720</v>
          </cell>
          <cell r="P710">
            <v>14610</v>
          </cell>
          <cell r="Q710">
            <v>15462.897000000001</v>
          </cell>
        </row>
        <row r="711">
          <cell r="M711">
            <v>112688</v>
          </cell>
          <cell r="N711">
            <v>7215</v>
          </cell>
          <cell r="O711">
            <v>90815</v>
          </cell>
          <cell r="P711">
            <v>14658</v>
          </cell>
          <cell r="Q711">
            <v>15365.772999999999</v>
          </cell>
        </row>
        <row r="712">
          <cell r="M712">
            <v>113896</v>
          </cell>
          <cell r="N712">
            <v>7680</v>
          </cell>
          <cell r="O712">
            <v>91762</v>
          </cell>
          <cell r="P712">
            <v>14454</v>
          </cell>
          <cell r="Q712">
            <v>15500.155000000001</v>
          </cell>
        </row>
        <row r="713">
          <cell r="M713">
            <v>111105</v>
          </cell>
          <cell r="N713">
            <v>1146</v>
          </cell>
          <cell r="O713">
            <v>95376</v>
          </cell>
          <cell r="P713">
            <v>14583</v>
          </cell>
          <cell r="Q713">
            <v>16242.852999999999</v>
          </cell>
        </row>
        <row r="714">
          <cell r="M714">
            <v>107408</v>
          </cell>
          <cell r="N714">
            <v>1101</v>
          </cell>
          <cell r="O714">
            <v>91727</v>
          </cell>
          <cell r="P714">
            <v>14580</v>
          </cell>
          <cell r="Q714">
            <v>17146.706999999999</v>
          </cell>
        </row>
        <row r="715">
          <cell r="M715">
            <v>110569</v>
          </cell>
          <cell r="N715">
            <v>3642</v>
          </cell>
          <cell r="O715">
            <v>92407</v>
          </cell>
          <cell r="P715">
            <v>14520</v>
          </cell>
          <cell r="Q715">
            <v>18051.471000000001</v>
          </cell>
        </row>
        <row r="716">
          <cell r="M716">
            <v>93294</v>
          </cell>
          <cell r="N716">
            <v>48</v>
          </cell>
          <cell r="O716">
            <v>78753</v>
          </cell>
          <cell r="P716">
            <v>14493</v>
          </cell>
          <cell r="Q716">
            <v>18874.690999999999</v>
          </cell>
        </row>
        <row r="717">
          <cell r="M717">
            <v>91134</v>
          </cell>
          <cell r="N717">
            <v>48</v>
          </cell>
          <cell r="O717">
            <v>76713</v>
          </cell>
          <cell r="P717">
            <v>14373</v>
          </cell>
          <cell r="Q717">
            <v>18950.916000000001</v>
          </cell>
        </row>
        <row r="718">
          <cell r="M718">
            <v>95634</v>
          </cell>
          <cell r="N718">
            <v>48</v>
          </cell>
          <cell r="O718">
            <v>81117</v>
          </cell>
          <cell r="P718">
            <v>14469</v>
          </cell>
          <cell r="Q718">
            <v>19230.775000000001</v>
          </cell>
        </row>
        <row r="719">
          <cell r="M719">
            <v>102038</v>
          </cell>
          <cell r="N719">
            <v>4716</v>
          </cell>
          <cell r="O719">
            <v>82853</v>
          </cell>
          <cell r="P719">
            <v>14469</v>
          </cell>
          <cell r="Q719">
            <v>18923.916000000001</v>
          </cell>
        </row>
        <row r="720">
          <cell r="M720">
            <v>105607</v>
          </cell>
          <cell r="N720">
            <v>7620</v>
          </cell>
          <cell r="O720">
            <v>83539</v>
          </cell>
          <cell r="P720">
            <v>14448</v>
          </cell>
          <cell r="Q720">
            <v>18786.449000000001</v>
          </cell>
        </row>
        <row r="721">
          <cell r="M721">
            <v>115450</v>
          </cell>
          <cell r="N721">
            <v>11634</v>
          </cell>
          <cell r="O721">
            <v>89353</v>
          </cell>
          <cell r="P721">
            <v>14463</v>
          </cell>
          <cell r="Q721">
            <v>18689.419000000002</v>
          </cell>
        </row>
        <row r="722">
          <cell r="M722">
            <v>108141</v>
          </cell>
          <cell r="N722">
            <v>5028</v>
          </cell>
          <cell r="O722">
            <v>88722</v>
          </cell>
          <cell r="P722">
            <v>14391</v>
          </cell>
          <cell r="Q722">
            <v>18381.724999999999</v>
          </cell>
        </row>
        <row r="723">
          <cell r="M723">
            <v>118644</v>
          </cell>
          <cell r="N723">
            <v>8985</v>
          </cell>
          <cell r="O723">
            <v>95142</v>
          </cell>
          <cell r="P723">
            <v>14517</v>
          </cell>
          <cell r="Q723">
            <v>18454.585999999999</v>
          </cell>
        </row>
        <row r="724">
          <cell r="M724">
            <v>127454</v>
          </cell>
          <cell r="N724">
            <v>10992</v>
          </cell>
          <cell r="O724">
            <v>102026</v>
          </cell>
          <cell r="P724">
            <v>14436</v>
          </cell>
          <cell r="Q724">
            <v>18741.416000000001</v>
          </cell>
        </row>
        <row r="725">
          <cell r="M725">
            <v>124242</v>
          </cell>
          <cell r="N725">
            <v>10011</v>
          </cell>
          <cell r="O725">
            <v>99822</v>
          </cell>
          <cell r="P725">
            <v>14409</v>
          </cell>
          <cell r="Q725">
            <v>19042.77</v>
          </cell>
        </row>
        <row r="726">
          <cell r="M726">
            <v>113385</v>
          </cell>
          <cell r="N726">
            <v>5820</v>
          </cell>
          <cell r="O726">
            <v>93108</v>
          </cell>
          <cell r="P726">
            <v>14457</v>
          </cell>
          <cell r="Q726">
            <v>19134.493999999999</v>
          </cell>
        </row>
        <row r="727">
          <cell r="M727">
            <v>113209</v>
          </cell>
          <cell r="N727">
            <v>6441</v>
          </cell>
          <cell r="O727">
            <v>92236</v>
          </cell>
          <cell r="P727">
            <v>14532</v>
          </cell>
          <cell r="Q727">
            <v>19693.205000000002</v>
          </cell>
        </row>
        <row r="728">
          <cell r="M728">
            <v>119908</v>
          </cell>
          <cell r="N728">
            <v>3573</v>
          </cell>
          <cell r="O728">
            <v>101653</v>
          </cell>
          <cell r="P728">
            <v>14682</v>
          </cell>
          <cell r="Q728">
            <v>19405.937000000002</v>
          </cell>
        </row>
        <row r="729">
          <cell r="M729">
            <v>113840</v>
          </cell>
          <cell r="N729">
            <v>48</v>
          </cell>
          <cell r="O729">
            <v>99107</v>
          </cell>
          <cell r="P729">
            <v>14685</v>
          </cell>
          <cell r="Q729">
            <v>18690.524000000001</v>
          </cell>
        </row>
        <row r="730">
          <cell r="M730">
            <v>118061</v>
          </cell>
          <cell r="N730">
            <v>3627</v>
          </cell>
          <cell r="O730">
            <v>99887</v>
          </cell>
          <cell r="P730">
            <v>14547</v>
          </cell>
          <cell r="Q730">
            <v>17517.02</v>
          </cell>
        </row>
        <row r="731">
          <cell r="M731">
            <v>116451</v>
          </cell>
          <cell r="N731">
            <v>10128</v>
          </cell>
          <cell r="O731">
            <v>91917</v>
          </cell>
          <cell r="P731">
            <v>14406</v>
          </cell>
          <cell r="Q731">
            <v>17025.113000000001</v>
          </cell>
        </row>
        <row r="732">
          <cell r="M732">
            <v>108874</v>
          </cell>
          <cell r="N732">
            <v>4470</v>
          </cell>
          <cell r="O732">
            <v>90004</v>
          </cell>
          <cell r="P732">
            <v>14400</v>
          </cell>
          <cell r="Q732">
            <v>15949.525</v>
          </cell>
        </row>
        <row r="733">
          <cell r="M733">
            <v>125479</v>
          </cell>
          <cell r="N733">
            <v>4695</v>
          </cell>
          <cell r="O733">
            <v>106255</v>
          </cell>
          <cell r="P733">
            <v>14529</v>
          </cell>
          <cell r="Q733">
            <v>15601.768</v>
          </cell>
        </row>
        <row r="734">
          <cell r="M734">
            <v>129739</v>
          </cell>
          <cell r="N734">
            <v>3894</v>
          </cell>
          <cell r="O734">
            <v>111367</v>
          </cell>
          <cell r="P734">
            <v>14478</v>
          </cell>
          <cell r="Q734">
            <v>15280.553</v>
          </cell>
        </row>
        <row r="735">
          <cell r="M735">
            <v>112914</v>
          </cell>
          <cell r="N735">
            <v>7152</v>
          </cell>
          <cell r="O735">
            <v>91353</v>
          </cell>
          <cell r="P735">
            <v>14409</v>
          </cell>
          <cell r="Q735">
            <v>15070.31</v>
          </cell>
        </row>
        <row r="736">
          <cell r="M736">
            <v>114636</v>
          </cell>
          <cell r="N736">
            <v>9618</v>
          </cell>
          <cell r="O736">
            <v>90432</v>
          </cell>
          <cell r="P736">
            <v>14586</v>
          </cell>
          <cell r="Q736">
            <v>15281.076999999999</v>
          </cell>
        </row>
        <row r="737">
          <cell r="M737">
            <v>119045</v>
          </cell>
          <cell r="N737">
            <v>7785</v>
          </cell>
          <cell r="O737">
            <v>96608</v>
          </cell>
          <cell r="P737">
            <v>14652</v>
          </cell>
          <cell r="Q737">
            <v>15765.887000000001</v>
          </cell>
        </row>
        <row r="738">
          <cell r="M738">
            <v>118609</v>
          </cell>
          <cell r="N738">
            <v>6066</v>
          </cell>
          <cell r="O738">
            <v>97930</v>
          </cell>
          <cell r="P738">
            <v>14613</v>
          </cell>
          <cell r="Q738">
            <v>16995.831999999999</v>
          </cell>
        </row>
        <row r="739">
          <cell r="M739">
            <v>128722</v>
          </cell>
          <cell r="N739">
            <v>132</v>
          </cell>
          <cell r="O739">
            <v>113974</v>
          </cell>
          <cell r="P739">
            <v>14616</v>
          </cell>
          <cell r="Q739">
            <v>18156.677</v>
          </cell>
        </row>
        <row r="740">
          <cell r="M740">
            <v>123253</v>
          </cell>
          <cell r="N740">
            <v>48</v>
          </cell>
          <cell r="O740">
            <v>108514</v>
          </cell>
          <cell r="P740">
            <v>14691</v>
          </cell>
          <cell r="Q740">
            <v>18809.512999999999</v>
          </cell>
        </row>
        <row r="741">
          <cell r="M741">
            <v>116210</v>
          </cell>
          <cell r="N741">
            <v>3618</v>
          </cell>
          <cell r="O741">
            <v>97997</v>
          </cell>
          <cell r="P741">
            <v>14595</v>
          </cell>
          <cell r="Q741">
            <v>18582.763999999999</v>
          </cell>
        </row>
        <row r="742">
          <cell r="M742">
            <v>121082</v>
          </cell>
          <cell r="N742">
            <v>11094</v>
          </cell>
          <cell r="O742">
            <v>95360</v>
          </cell>
          <cell r="P742">
            <v>14628</v>
          </cell>
          <cell r="Q742">
            <v>18627.858</v>
          </cell>
        </row>
        <row r="743">
          <cell r="M743">
            <v>116445</v>
          </cell>
          <cell r="N743">
            <v>7377</v>
          </cell>
          <cell r="O743">
            <v>94467</v>
          </cell>
          <cell r="P743">
            <v>14601</v>
          </cell>
          <cell r="Q743">
            <v>18758.566999999999</v>
          </cell>
        </row>
        <row r="744">
          <cell r="M744">
            <v>116551</v>
          </cell>
          <cell r="N744">
            <v>6894</v>
          </cell>
          <cell r="O744">
            <v>95053</v>
          </cell>
          <cell r="P744">
            <v>14604</v>
          </cell>
          <cell r="Q744">
            <v>18802.66</v>
          </cell>
        </row>
        <row r="745">
          <cell r="M745">
            <v>129970</v>
          </cell>
          <cell r="N745">
            <v>4512</v>
          </cell>
          <cell r="O745">
            <v>110830</v>
          </cell>
          <cell r="P745">
            <v>14628</v>
          </cell>
          <cell r="Q745">
            <v>19010.990000000002</v>
          </cell>
        </row>
        <row r="746">
          <cell r="M746">
            <v>133512</v>
          </cell>
          <cell r="N746">
            <v>2748</v>
          </cell>
          <cell r="O746">
            <v>116241</v>
          </cell>
          <cell r="P746">
            <v>14523</v>
          </cell>
          <cell r="Q746">
            <v>18760.671999999999</v>
          </cell>
        </row>
        <row r="747">
          <cell r="M747">
            <v>116921</v>
          </cell>
          <cell r="N747">
            <v>1977</v>
          </cell>
          <cell r="O747">
            <v>100451</v>
          </cell>
          <cell r="P747">
            <v>14493</v>
          </cell>
          <cell r="Q747">
            <v>18860.135999999999</v>
          </cell>
        </row>
        <row r="748">
          <cell r="M748">
            <v>124810</v>
          </cell>
          <cell r="N748">
            <v>3336</v>
          </cell>
          <cell r="O748">
            <v>106924</v>
          </cell>
          <cell r="P748">
            <v>14550</v>
          </cell>
          <cell r="Q748">
            <v>19032.573</v>
          </cell>
        </row>
        <row r="749">
          <cell r="M749">
            <v>132832</v>
          </cell>
          <cell r="N749">
            <v>3603</v>
          </cell>
          <cell r="O749">
            <v>114670</v>
          </cell>
          <cell r="P749">
            <v>14559</v>
          </cell>
          <cell r="Q749">
            <v>18987.306</v>
          </cell>
        </row>
        <row r="750">
          <cell r="M750">
            <v>128281</v>
          </cell>
          <cell r="N750">
            <v>5412</v>
          </cell>
          <cell r="O750">
            <v>108199</v>
          </cell>
          <cell r="P750">
            <v>14670</v>
          </cell>
          <cell r="Q750">
            <v>19130.933000000001</v>
          </cell>
        </row>
        <row r="751">
          <cell r="M751">
            <v>129667</v>
          </cell>
          <cell r="N751">
            <v>5280</v>
          </cell>
          <cell r="O751">
            <v>109864</v>
          </cell>
          <cell r="P751">
            <v>14523</v>
          </cell>
          <cell r="Q751">
            <v>19695.366000000002</v>
          </cell>
        </row>
        <row r="752">
          <cell r="M752">
            <v>126362</v>
          </cell>
          <cell r="N752">
            <v>4884</v>
          </cell>
          <cell r="O752">
            <v>106817</v>
          </cell>
          <cell r="P752">
            <v>14661</v>
          </cell>
          <cell r="Q752">
            <v>19400.767</v>
          </cell>
        </row>
        <row r="753">
          <cell r="M753">
            <v>131657</v>
          </cell>
          <cell r="N753">
            <v>7818</v>
          </cell>
          <cell r="O753">
            <v>109211</v>
          </cell>
          <cell r="P753">
            <v>14628</v>
          </cell>
          <cell r="Q753">
            <v>18676.473000000002</v>
          </cell>
        </row>
        <row r="754">
          <cell r="M754">
            <v>125597</v>
          </cell>
          <cell r="N754">
            <v>6093</v>
          </cell>
          <cell r="O754">
            <v>104879</v>
          </cell>
          <cell r="P754">
            <v>14625</v>
          </cell>
          <cell r="Q754">
            <v>17619.702000000001</v>
          </cell>
        </row>
        <row r="755">
          <cell r="M755">
            <v>107988</v>
          </cell>
          <cell r="N755">
            <v>1089</v>
          </cell>
          <cell r="O755">
            <v>92205</v>
          </cell>
          <cell r="P755">
            <v>14694</v>
          </cell>
          <cell r="Q755">
            <v>16953.562999999998</v>
          </cell>
        </row>
      </sheetData>
      <sheetData sheetId="2" refreshError="1"/>
      <sheetData sheetId="3">
        <row r="12">
          <cell r="L12">
            <v>0.94942824931550973</v>
          </cell>
        </row>
      </sheetData>
      <sheetData sheetId="4"/>
      <sheetData sheetId="5">
        <row r="11">
          <cell r="L11">
            <v>101</v>
          </cell>
          <cell r="M11">
            <v>0</v>
          </cell>
          <cell r="N11">
            <v>0</v>
          </cell>
          <cell r="O11" t="str">
            <v>This</v>
          </cell>
          <cell r="P11">
            <v>0</v>
          </cell>
        </row>
        <row r="12">
          <cell r="L12">
            <v>112</v>
          </cell>
          <cell r="M12">
            <v>0</v>
          </cell>
          <cell r="N12">
            <v>0</v>
          </cell>
          <cell r="O12" t="str">
            <v>This</v>
          </cell>
          <cell r="P12">
            <v>0</v>
          </cell>
        </row>
        <row r="13">
          <cell r="L13">
            <v>118</v>
          </cell>
          <cell r="M13">
            <v>0</v>
          </cell>
          <cell r="N13">
            <v>0</v>
          </cell>
          <cell r="O13" t="str">
            <v>This</v>
          </cell>
          <cell r="P13">
            <v>0</v>
          </cell>
        </row>
        <row r="14">
          <cell r="L14">
            <v>146</v>
          </cell>
          <cell r="M14">
            <v>158114.34</v>
          </cell>
          <cell r="N14">
            <v>187587.84</v>
          </cell>
          <cell r="O14" t="str">
            <v>This</v>
          </cell>
          <cell r="P14">
            <v>158114.34</v>
          </cell>
        </row>
        <row r="15">
          <cell r="L15">
            <v>150</v>
          </cell>
          <cell r="M15">
            <v>44.09</v>
          </cell>
          <cell r="N15">
            <v>-4234.93</v>
          </cell>
          <cell r="O15" t="str">
            <v>This</v>
          </cell>
          <cell r="P15">
            <v>44.09</v>
          </cell>
        </row>
        <row r="16">
          <cell r="L16">
            <v>155</v>
          </cell>
          <cell r="M16">
            <v>-10143.299999999999</v>
          </cell>
          <cell r="N16">
            <v>-15812.36</v>
          </cell>
          <cell r="O16" t="str">
            <v>This</v>
          </cell>
          <cell r="P16">
            <v>-10143.299999999999</v>
          </cell>
        </row>
        <row r="17">
          <cell r="L17">
            <v>163</v>
          </cell>
          <cell r="M17">
            <v>0</v>
          </cell>
          <cell r="N17">
            <v>-0.18</v>
          </cell>
          <cell r="O17" t="str">
            <v>This</v>
          </cell>
          <cell r="P17">
            <v>0</v>
          </cell>
        </row>
        <row r="18">
          <cell r="L18">
            <v>164</v>
          </cell>
          <cell r="M18">
            <v>0</v>
          </cell>
          <cell r="N18">
            <v>0</v>
          </cell>
          <cell r="O18" t="str">
            <v>This</v>
          </cell>
          <cell r="P18">
            <v>0</v>
          </cell>
        </row>
        <row r="19">
          <cell r="L19">
            <v>167</v>
          </cell>
          <cell r="M19">
            <v>0</v>
          </cell>
          <cell r="N19">
            <v>-0.99</v>
          </cell>
          <cell r="O19" t="str">
            <v>This</v>
          </cell>
          <cell r="P19">
            <v>0</v>
          </cell>
        </row>
        <row r="20">
          <cell r="L20">
            <v>169</v>
          </cell>
          <cell r="M20">
            <v>1445.82</v>
          </cell>
          <cell r="N20">
            <v>2267.73</v>
          </cell>
          <cell r="O20" t="str">
            <v>This</v>
          </cell>
          <cell r="P20">
            <v>1445.82</v>
          </cell>
        </row>
        <row r="21">
          <cell r="L21">
            <v>170</v>
          </cell>
          <cell r="M21">
            <v>-1848.23</v>
          </cell>
          <cell r="N21">
            <v>-3878.08</v>
          </cell>
          <cell r="O21" t="str">
            <v>This</v>
          </cell>
          <cell r="P21">
            <v>-1848.23</v>
          </cell>
        </row>
        <row r="22">
          <cell r="L22">
            <v>182</v>
          </cell>
          <cell r="M22">
            <v>0</v>
          </cell>
          <cell r="N22">
            <v>0</v>
          </cell>
          <cell r="O22" t="str">
            <v>This</v>
          </cell>
          <cell r="P22">
            <v>0</v>
          </cell>
        </row>
        <row r="23">
          <cell r="L23">
            <v>183</v>
          </cell>
          <cell r="M23">
            <v>16412.5</v>
          </cell>
          <cell r="N23">
            <v>12783.52</v>
          </cell>
          <cell r="O23" t="str">
            <v>This</v>
          </cell>
          <cell r="P23">
            <v>16412.5</v>
          </cell>
        </row>
        <row r="24">
          <cell r="L24">
            <v>250</v>
          </cell>
          <cell r="M24">
            <v>-52.59</v>
          </cell>
          <cell r="N24">
            <v>-59.2</v>
          </cell>
          <cell r="O24" t="str">
            <v>This</v>
          </cell>
          <cell r="P24">
            <v>-52.59</v>
          </cell>
        </row>
        <row r="25">
          <cell r="L25">
            <v>252</v>
          </cell>
          <cell r="M25">
            <v>3.16</v>
          </cell>
          <cell r="N25">
            <v>-0.4</v>
          </cell>
          <cell r="O25" t="str">
            <v>This</v>
          </cell>
          <cell r="P25">
            <v>3.16</v>
          </cell>
        </row>
        <row r="26">
          <cell r="L26">
            <v>254</v>
          </cell>
          <cell r="M26">
            <v>0.14000000000000001</v>
          </cell>
          <cell r="N26">
            <v>-0.24</v>
          </cell>
          <cell r="O26" t="str">
            <v>This</v>
          </cell>
          <cell r="P26">
            <v>0.14000000000000001</v>
          </cell>
        </row>
        <row r="27">
          <cell r="L27">
            <v>450</v>
          </cell>
          <cell r="M27">
            <v>1068.99</v>
          </cell>
          <cell r="N27">
            <v>963.91</v>
          </cell>
          <cell r="O27" t="str">
            <v>This</v>
          </cell>
          <cell r="P27">
            <v>1068.99</v>
          </cell>
        </row>
        <row r="28">
          <cell r="L28">
            <v>452</v>
          </cell>
          <cell r="M28">
            <v>7623.46</v>
          </cell>
          <cell r="N28">
            <v>6028.33</v>
          </cell>
          <cell r="O28" t="str">
            <v>This</v>
          </cell>
          <cell r="P28">
            <v>7623.46</v>
          </cell>
        </row>
        <row r="29">
          <cell r="L29">
            <v>454</v>
          </cell>
          <cell r="M29">
            <v>14984.74</v>
          </cell>
          <cell r="N29">
            <v>13703.75</v>
          </cell>
          <cell r="O29" t="str">
            <v>This</v>
          </cell>
          <cell r="P29">
            <v>14984.74</v>
          </cell>
        </row>
        <row r="30">
          <cell r="L30">
            <v>650</v>
          </cell>
          <cell r="M30">
            <v>0</v>
          </cell>
          <cell r="N30">
            <v>0</v>
          </cell>
          <cell r="O30" t="str">
            <v>This</v>
          </cell>
          <cell r="P30">
            <v>0</v>
          </cell>
        </row>
        <row r="31">
          <cell r="L31">
            <v>651</v>
          </cell>
          <cell r="M31">
            <v>0</v>
          </cell>
          <cell r="N31">
            <v>0</v>
          </cell>
          <cell r="O31" t="str">
            <v>This</v>
          </cell>
          <cell r="P31">
            <v>0</v>
          </cell>
        </row>
        <row r="32">
          <cell r="L32">
            <v>652</v>
          </cell>
          <cell r="M32">
            <v>0</v>
          </cell>
          <cell r="N32">
            <v>0</v>
          </cell>
          <cell r="O32" t="str">
            <v>This</v>
          </cell>
          <cell r="P32">
            <v>0</v>
          </cell>
        </row>
        <row r="33">
          <cell r="L33">
            <v>752</v>
          </cell>
          <cell r="M33">
            <v>0</v>
          </cell>
          <cell r="N33">
            <v>0</v>
          </cell>
          <cell r="O33" t="str">
            <v>This</v>
          </cell>
          <cell r="P33">
            <v>0</v>
          </cell>
        </row>
        <row r="34">
          <cell r="L34">
            <v>753</v>
          </cell>
          <cell r="M34">
            <v>0</v>
          </cell>
          <cell r="N34">
            <v>0</v>
          </cell>
          <cell r="O34" t="str">
            <v>This</v>
          </cell>
          <cell r="P34">
            <v>0</v>
          </cell>
        </row>
        <row r="35">
          <cell r="L35">
            <v>900</v>
          </cell>
          <cell r="M35">
            <v>0</v>
          </cell>
          <cell r="N35">
            <v>0</v>
          </cell>
          <cell r="O35" t="str">
            <v>This</v>
          </cell>
          <cell r="P35">
            <v>0</v>
          </cell>
        </row>
        <row r="36">
          <cell r="L36">
            <v>950</v>
          </cell>
          <cell r="M36">
            <v>0</v>
          </cell>
          <cell r="N36">
            <v>0</v>
          </cell>
          <cell r="O36" t="str">
            <v>This</v>
          </cell>
          <cell r="P36">
            <v>0</v>
          </cell>
        </row>
        <row r="37">
          <cell r="L37">
            <v>9990</v>
          </cell>
          <cell r="M37">
            <v>0</v>
          </cell>
          <cell r="N37">
            <v>0</v>
          </cell>
          <cell r="O37" t="str">
            <v>This</v>
          </cell>
          <cell r="P37">
            <v>0</v>
          </cell>
        </row>
      </sheetData>
      <sheetData sheetId="6"/>
      <sheetData sheetId="7"/>
      <sheetData sheetId="8"/>
      <sheetData sheetId="9"/>
      <sheetData sheetId="10"/>
      <sheetData sheetId="11"/>
      <sheetData sheetId="12"/>
      <sheetData sheetId="13" refreshError="1"/>
      <sheetData sheetId="14" refreshError="1">
        <row r="12">
          <cell r="E12">
            <v>40.090000000000003</v>
          </cell>
          <cell r="I12">
            <v>0</v>
          </cell>
        </row>
        <row r="13">
          <cell r="E13">
            <v>39.409999999999997</v>
          </cell>
          <cell r="I13">
            <v>0</v>
          </cell>
        </row>
        <row r="14">
          <cell r="E14">
            <v>39.82</v>
          </cell>
          <cell r="I14">
            <v>0</v>
          </cell>
        </row>
        <row r="15">
          <cell r="E15">
            <v>38.68</v>
          </cell>
          <cell r="I15">
            <v>0</v>
          </cell>
        </row>
        <row r="16">
          <cell r="E16">
            <v>39.22</v>
          </cell>
          <cell r="I16">
            <v>0</v>
          </cell>
        </row>
        <row r="17">
          <cell r="E17">
            <v>44.36</v>
          </cell>
          <cell r="I17">
            <v>0</v>
          </cell>
        </row>
        <row r="18">
          <cell r="E18">
            <v>51.17</v>
          </cell>
          <cell r="I18">
            <v>0</v>
          </cell>
        </row>
        <row r="19">
          <cell r="E19">
            <v>57.28</v>
          </cell>
          <cell r="I19">
            <v>0</v>
          </cell>
        </row>
        <row r="20">
          <cell r="E20">
            <v>57.39</v>
          </cell>
          <cell r="I20">
            <v>0</v>
          </cell>
        </row>
        <row r="21">
          <cell r="E21">
            <v>57.45</v>
          </cell>
          <cell r="I21">
            <v>0</v>
          </cell>
        </row>
        <row r="22">
          <cell r="E22">
            <v>57.23</v>
          </cell>
          <cell r="I22">
            <v>0</v>
          </cell>
        </row>
        <row r="23">
          <cell r="E23">
            <v>54.39</v>
          </cell>
          <cell r="I23">
            <v>0</v>
          </cell>
        </row>
        <row r="24">
          <cell r="E24">
            <v>55.09</v>
          </cell>
          <cell r="I24">
            <v>0</v>
          </cell>
        </row>
        <row r="25">
          <cell r="E25">
            <v>56.31</v>
          </cell>
          <cell r="I25">
            <v>0</v>
          </cell>
        </row>
        <row r="26">
          <cell r="E26">
            <v>54.48</v>
          </cell>
          <cell r="I26">
            <v>0</v>
          </cell>
        </row>
        <row r="27">
          <cell r="E27">
            <v>55.71</v>
          </cell>
          <cell r="I27">
            <v>0</v>
          </cell>
        </row>
        <row r="28">
          <cell r="E28">
            <v>53.12</v>
          </cell>
          <cell r="I28">
            <v>0</v>
          </cell>
        </row>
        <row r="29">
          <cell r="E29">
            <v>55.44</v>
          </cell>
          <cell r="I29">
            <v>0</v>
          </cell>
        </row>
        <row r="30">
          <cell r="E30">
            <v>89.07</v>
          </cell>
          <cell r="I30">
            <v>0</v>
          </cell>
        </row>
        <row r="31">
          <cell r="E31">
            <v>89.4</v>
          </cell>
          <cell r="I31">
            <v>0</v>
          </cell>
        </row>
        <row r="32">
          <cell r="E32">
            <v>96.37</v>
          </cell>
          <cell r="I32">
            <v>0</v>
          </cell>
        </row>
        <row r="33">
          <cell r="E33">
            <v>75.62</v>
          </cell>
          <cell r="I33">
            <v>0</v>
          </cell>
        </row>
        <row r="34">
          <cell r="E34">
            <v>49.23</v>
          </cell>
          <cell r="I34">
            <v>0</v>
          </cell>
        </row>
        <row r="35">
          <cell r="E35">
            <v>48.59</v>
          </cell>
          <cell r="I35">
            <v>0</v>
          </cell>
        </row>
        <row r="36">
          <cell r="E36">
            <v>51.56</v>
          </cell>
          <cell r="I36">
            <v>0</v>
          </cell>
        </row>
        <row r="37">
          <cell r="E37">
            <v>42.3</v>
          </cell>
          <cell r="I37">
            <v>0</v>
          </cell>
        </row>
        <row r="38">
          <cell r="E38">
            <v>41.56</v>
          </cell>
          <cell r="I38">
            <v>0</v>
          </cell>
        </row>
        <row r="39">
          <cell r="E39">
            <v>40.909999999999997</v>
          </cell>
          <cell r="I39">
            <v>0</v>
          </cell>
        </row>
        <row r="40">
          <cell r="E40">
            <v>41.66</v>
          </cell>
          <cell r="I40">
            <v>0</v>
          </cell>
        </row>
        <row r="41">
          <cell r="E41">
            <v>42.69</v>
          </cell>
          <cell r="I41">
            <v>0</v>
          </cell>
        </row>
        <row r="42">
          <cell r="E42">
            <v>41.4</v>
          </cell>
          <cell r="I42">
            <v>0</v>
          </cell>
        </row>
        <row r="43">
          <cell r="E43">
            <v>58</v>
          </cell>
          <cell r="I43">
            <v>0</v>
          </cell>
        </row>
        <row r="44">
          <cell r="E44">
            <v>62.26</v>
          </cell>
          <cell r="I44">
            <v>0</v>
          </cell>
        </row>
        <row r="45">
          <cell r="E45">
            <v>61.77</v>
          </cell>
          <cell r="I45">
            <v>0</v>
          </cell>
        </row>
        <row r="46">
          <cell r="E46">
            <v>64.37</v>
          </cell>
          <cell r="I46">
            <v>0</v>
          </cell>
        </row>
        <row r="47">
          <cell r="E47">
            <v>58.93</v>
          </cell>
          <cell r="I47">
            <v>0</v>
          </cell>
        </row>
        <row r="48">
          <cell r="E48">
            <v>42.54</v>
          </cell>
          <cell r="I48">
            <v>0</v>
          </cell>
        </row>
        <row r="49">
          <cell r="E49">
            <v>54.14</v>
          </cell>
          <cell r="I49">
            <v>0</v>
          </cell>
        </row>
        <row r="50">
          <cell r="E50">
            <v>41.37</v>
          </cell>
          <cell r="I50">
            <v>0</v>
          </cell>
        </row>
        <row r="51">
          <cell r="E51">
            <v>46.19</v>
          </cell>
          <cell r="I51">
            <v>0</v>
          </cell>
        </row>
        <row r="52">
          <cell r="E52">
            <v>54.74</v>
          </cell>
          <cell r="I52">
            <v>0</v>
          </cell>
        </row>
        <row r="53">
          <cell r="E53">
            <v>49.6</v>
          </cell>
          <cell r="I53">
            <v>0</v>
          </cell>
        </row>
        <row r="54">
          <cell r="E54">
            <v>123.62</v>
          </cell>
          <cell r="I54">
            <v>0</v>
          </cell>
        </row>
        <row r="55">
          <cell r="E55">
            <v>95.62</v>
          </cell>
          <cell r="I55">
            <v>0</v>
          </cell>
        </row>
        <row r="56">
          <cell r="E56">
            <v>83.84</v>
          </cell>
          <cell r="I56">
            <v>0</v>
          </cell>
        </row>
        <row r="57">
          <cell r="E57">
            <v>66.31</v>
          </cell>
          <cell r="I57">
            <v>0</v>
          </cell>
        </row>
        <row r="58">
          <cell r="E58">
            <v>51.61</v>
          </cell>
          <cell r="I58">
            <v>0</v>
          </cell>
        </row>
        <row r="59">
          <cell r="E59">
            <v>47.18</v>
          </cell>
          <cell r="I59">
            <v>0</v>
          </cell>
        </row>
        <row r="60">
          <cell r="E60">
            <v>61.82</v>
          </cell>
          <cell r="I60">
            <v>0</v>
          </cell>
        </row>
        <row r="61">
          <cell r="E61">
            <v>40.409999999999997</v>
          </cell>
          <cell r="I61">
            <v>0</v>
          </cell>
        </row>
        <row r="62">
          <cell r="E62">
            <v>41.1</v>
          </cell>
          <cell r="I62">
            <v>0</v>
          </cell>
        </row>
        <row r="63">
          <cell r="E63">
            <v>40.86</v>
          </cell>
          <cell r="I63">
            <v>0</v>
          </cell>
        </row>
        <row r="64">
          <cell r="E64">
            <v>43.49</v>
          </cell>
          <cell r="I64">
            <v>0</v>
          </cell>
        </row>
        <row r="65">
          <cell r="E65">
            <v>54.7</v>
          </cell>
          <cell r="I65">
            <v>0</v>
          </cell>
        </row>
        <row r="66">
          <cell r="E66">
            <v>57.63</v>
          </cell>
          <cell r="I66">
            <v>0</v>
          </cell>
        </row>
        <row r="67">
          <cell r="E67">
            <v>50.12</v>
          </cell>
          <cell r="I67">
            <v>0</v>
          </cell>
        </row>
        <row r="68">
          <cell r="E68">
            <v>55.69</v>
          </cell>
          <cell r="I68">
            <v>0</v>
          </cell>
        </row>
        <row r="69">
          <cell r="E69">
            <v>53.66</v>
          </cell>
          <cell r="I69">
            <v>0</v>
          </cell>
        </row>
        <row r="70">
          <cell r="E70">
            <v>63.24</v>
          </cell>
          <cell r="I70">
            <v>0</v>
          </cell>
        </row>
        <row r="71">
          <cell r="E71">
            <v>57.45</v>
          </cell>
          <cell r="I71">
            <v>0</v>
          </cell>
        </row>
        <row r="72">
          <cell r="E72">
            <v>56.24</v>
          </cell>
          <cell r="I72">
            <v>0</v>
          </cell>
        </row>
        <row r="73">
          <cell r="E73">
            <v>53.7</v>
          </cell>
          <cell r="I73">
            <v>0</v>
          </cell>
        </row>
        <row r="74">
          <cell r="E74">
            <v>51.56</v>
          </cell>
          <cell r="I74">
            <v>0</v>
          </cell>
        </row>
        <row r="75">
          <cell r="E75">
            <v>42.54</v>
          </cell>
          <cell r="I75">
            <v>0</v>
          </cell>
        </row>
        <row r="76">
          <cell r="E76">
            <v>40.94</v>
          </cell>
          <cell r="I76">
            <v>0</v>
          </cell>
        </row>
        <row r="77">
          <cell r="E77">
            <v>40.43</v>
          </cell>
          <cell r="I77">
            <v>0</v>
          </cell>
        </row>
        <row r="78">
          <cell r="E78">
            <v>93.82</v>
          </cell>
          <cell r="I78">
            <v>0</v>
          </cell>
        </row>
        <row r="79">
          <cell r="E79">
            <v>75.13</v>
          </cell>
          <cell r="I79">
            <v>0</v>
          </cell>
        </row>
        <row r="80">
          <cell r="E80">
            <v>61.49</v>
          </cell>
          <cell r="I80">
            <v>0</v>
          </cell>
        </row>
        <row r="81">
          <cell r="E81">
            <v>51.35</v>
          </cell>
          <cell r="I81">
            <v>0</v>
          </cell>
        </row>
        <row r="82">
          <cell r="E82">
            <v>50.77</v>
          </cell>
          <cell r="I82">
            <v>0</v>
          </cell>
        </row>
        <row r="83">
          <cell r="E83">
            <v>44.56</v>
          </cell>
          <cell r="I83">
            <v>0</v>
          </cell>
        </row>
        <row r="84">
          <cell r="E84">
            <v>48.59</v>
          </cell>
          <cell r="I84">
            <v>0</v>
          </cell>
        </row>
        <row r="85">
          <cell r="E85">
            <v>43.34</v>
          </cell>
          <cell r="I85">
            <v>0</v>
          </cell>
        </row>
        <row r="86">
          <cell r="E86">
            <v>41.45</v>
          </cell>
          <cell r="I86">
            <v>0</v>
          </cell>
        </row>
        <row r="87">
          <cell r="E87">
            <v>41.55</v>
          </cell>
          <cell r="I87">
            <v>0</v>
          </cell>
        </row>
        <row r="88">
          <cell r="E88">
            <v>41.47</v>
          </cell>
          <cell r="I88">
            <v>0</v>
          </cell>
        </row>
        <row r="89">
          <cell r="E89">
            <v>48.65</v>
          </cell>
          <cell r="I89">
            <v>0</v>
          </cell>
        </row>
        <row r="90">
          <cell r="E90">
            <v>51.47</v>
          </cell>
          <cell r="I90">
            <v>0</v>
          </cell>
        </row>
        <row r="91">
          <cell r="E91">
            <v>56.24</v>
          </cell>
          <cell r="I91">
            <v>0</v>
          </cell>
        </row>
        <row r="92">
          <cell r="E92">
            <v>56.89</v>
          </cell>
          <cell r="I92">
            <v>0</v>
          </cell>
        </row>
        <row r="93">
          <cell r="E93">
            <v>60.22</v>
          </cell>
          <cell r="I93">
            <v>0</v>
          </cell>
        </row>
        <row r="94">
          <cell r="E94">
            <v>78.349999999999994</v>
          </cell>
          <cell r="I94">
            <v>0</v>
          </cell>
        </row>
        <row r="95">
          <cell r="E95">
            <v>70.42</v>
          </cell>
          <cell r="I95">
            <v>0</v>
          </cell>
        </row>
        <row r="96">
          <cell r="E96">
            <v>43.61</v>
          </cell>
          <cell r="I96">
            <v>0</v>
          </cell>
        </row>
        <row r="97">
          <cell r="E97">
            <v>39.81</v>
          </cell>
          <cell r="I97">
            <v>0</v>
          </cell>
        </row>
        <row r="98">
          <cell r="E98">
            <v>40.81</v>
          </cell>
          <cell r="I98">
            <v>0</v>
          </cell>
        </row>
        <row r="99">
          <cell r="E99">
            <v>39.32</v>
          </cell>
          <cell r="I99">
            <v>0</v>
          </cell>
        </row>
        <row r="100">
          <cell r="E100">
            <v>40.119999999999997</v>
          </cell>
          <cell r="I100">
            <v>0</v>
          </cell>
        </row>
        <row r="101">
          <cell r="E101">
            <v>38.770000000000003</v>
          </cell>
          <cell r="I101">
            <v>0</v>
          </cell>
        </row>
        <row r="102">
          <cell r="E102">
            <v>39.46</v>
          </cell>
          <cell r="I102">
            <v>0</v>
          </cell>
        </row>
        <row r="103">
          <cell r="E103">
            <v>63.4</v>
          </cell>
          <cell r="I103">
            <v>0</v>
          </cell>
        </row>
        <row r="104">
          <cell r="E104">
            <v>59.06</v>
          </cell>
          <cell r="I104">
            <v>0</v>
          </cell>
        </row>
        <row r="105">
          <cell r="E105">
            <v>55.53</v>
          </cell>
          <cell r="I105">
            <v>0</v>
          </cell>
        </row>
        <row r="106">
          <cell r="E106">
            <v>48.11</v>
          </cell>
          <cell r="I106">
            <v>0</v>
          </cell>
        </row>
        <row r="107">
          <cell r="E107">
            <v>48.49</v>
          </cell>
          <cell r="I107">
            <v>0</v>
          </cell>
        </row>
        <row r="108">
          <cell r="E108">
            <v>42.44</v>
          </cell>
          <cell r="I108">
            <v>0</v>
          </cell>
        </row>
        <row r="109">
          <cell r="E109">
            <v>50.07</v>
          </cell>
          <cell r="I109">
            <v>0</v>
          </cell>
        </row>
        <row r="110">
          <cell r="E110">
            <v>42.31</v>
          </cell>
          <cell r="I110">
            <v>0</v>
          </cell>
        </row>
        <row r="111">
          <cell r="E111">
            <v>44.37</v>
          </cell>
          <cell r="I111">
            <v>0</v>
          </cell>
        </row>
        <row r="112">
          <cell r="E112">
            <v>46.67</v>
          </cell>
          <cell r="I112">
            <v>0</v>
          </cell>
        </row>
        <row r="113">
          <cell r="E113">
            <v>46.12</v>
          </cell>
          <cell r="I113">
            <v>0</v>
          </cell>
        </row>
        <row r="114">
          <cell r="E114">
            <v>41.64</v>
          </cell>
          <cell r="I114">
            <v>0</v>
          </cell>
        </row>
        <row r="115">
          <cell r="E115">
            <v>51.01</v>
          </cell>
          <cell r="I115">
            <v>0</v>
          </cell>
        </row>
        <row r="116">
          <cell r="E116">
            <v>59.33</v>
          </cell>
          <cell r="I116">
            <v>0</v>
          </cell>
        </row>
        <row r="117">
          <cell r="E117">
            <v>59.12</v>
          </cell>
          <cell r="I117">
            <v>0</v>
          </cell>
        </row>
        <row r="118">
          <cell r="E118">
            <v>62.97</v>
          </cell>
          <cell r="I118">
            <v>0</v>
          </cell>
        </row>
        <row r="119">
          <cell r="E119">
            <v>65.17</v>
          </cell>
          <cell r="I119">
            <v>0</v>
          </cell>
        </row>
        <row r="120">
          <cell r="E120">
            <v>60.88</v>
          </cell>
          <cell r="I120">
            <v>0</v>
          </cell>
        </row>
        <row r="121">
          <cell r="E121">
            <v>56.56</v>
          </cell>
          <cell r="I121">
            <v>0</v>
          </cell>
        </row>
        <row r="122">
          <cell r="E122">
            <v>56.21</v>
          </cell>
          <cell r="I122">
            <v>0</v>
          </cell>
        </row>
        <row r="123">
          <cell r="E123">
            <v>56.99</v>
          </cell>
          <cell r="I123">
            <v>0</v>
          </cell>
        </row>
        <row r="124">
          <cell r="E124">
            <v>60.45</v>
          </cell>
          <cell r="I124">
            <v>0</v>
          </cell>
        </row>
        <row r="125">
          <cell r="E125">
            <v>54.59</v>
          </cell>
          <cell r="I125">
            <v>0</v>
          </cell>
        </row>
        <row r="126">
          <cell r="E126">
            <v>394.11</v>
          </cell>
          <cell r="I126">
            <v>0</v>
          </cell>
        </row>
        <row r="127">
          <cell r="E127">
            <v>55.07</v>
          </cell>
          <cell r="I127">
            <v>0</v>
          </cell>
        </row>
        <row r="128">
          <cell r="E128">
            <v>49.39</v>
          </cell>
          <cell r="I128">
            <v>0</v>
          </cell>
        </row>
        <row r="129">
          <cell r="E129">
            <v>57.57</v>
          </cell>
          <cell r="I129">
            <v>0</v>
          </cell>
        </row>
        <row r="130">
          <cell r="E130">
            <v>56.32</v>
          </cell>
          <cell r="I130">
            <v>0</v>
          </cell>
        </row>
        <row r="131">
          <cell r="E131">
            <v>43.14</v>
          </cell>
          <cell r="I131">
            <v>0</v>
          </cell>
        </row>
        <row r="132">
          <cell r="E132">
            <v>46.39</v>
          </cell>
          <cell r="I132">
            <v>0</v>
          </cell>
        </row>
        <row r="133">
          <cell r="E133">
            <v>40.22</v>
          </cell>
          <cell r="I133">
            <v>0</v>
          </cell>
        </row>
        <row r="134">
          <cell r="E134">
            <v>36.36</v>
          </cell>
          <cell r="I134">
            <v>0</v>
          </cell>
        </row>
        <row r="135">
          <cell r="E135">
            <v>36.619999999999997</v>
          </cell>
          <cell r="I135">
            <v>0</v>
          </cell>
        </row>
        <row r="136">
          <cell r="E136">
            <v>38.83</v>
          </cell>
          <cell r="I136">
            <v>0</v>
          </cell>
        </row>
        <row r="137">
          <cell r="E137">
            <v>36.9</v>
          </cell>
          <cell r="I137">
            <v>0</v>
          </cell>
        </row>
        <row r="138">
          <cell r="E138">
            <v>36.54</v>
          </cell>
          <cell r="I138">
            <v>0</v>
          </cell>
        </row>
        <row r="139">
          <cell r="E139">
            <v>37.6</v>
          </cell>
          <cell r="I139">
            <v>0</v>
          </cell>
        </row>
        <row r="140">
          <cell r="E140">
            <v>44.36</v>
          </cell>
          <cell r="I140">
            <v>0</v>
          </cell>
        </row>
        <row r="141">
          <cell r="E141">
            <v>57.84</v>
          </cell>
          <cell r="I141">
            <v>0</v>
          </cell>
        </row>
        <row r="142">
          <cell r="E142">
            <v>60.27</v>
          </cell>
          <cell r="I142">
            <v>0</v>
          </cell>
        </row>
        <row r="143">
          <cell r="E143">
            <v>50.29</v>
          </cell>
          <cell r="I143">
            <v>0</v>
          </cell>
        </row>
        <row r="144">
          <cell r="E144">
            <v>43.47</v>
          </cell>
          <cell r="I144">
            <v>0</v>
          </cell>
        </row>
        <row r="145">
          <cell r="E145">
            <v>40.880000000000003</v>
          </cell>
          <cell r="I145">
            <v>0</v>
          </cell>
        </row>
        <row r="146">
          <cell r="E146">
            <v>40.94</v>
          </cell>
          <cell r="I146">
            <v>0</v>
          </cell>
        </row>
        <row r="147">
          <cell r="E147">
            <v>48.98</v>
          </cell>
          <cell r="I147">
            <v>0</v>
          </cell>
        </row>
        <row r="148">
          <cell r="E148">
            <v>55.09</v>
          </cell>
          <cell r="I148">
            <v>0</v>
          </cell>
        </row>
        <row r="149">
          <cell r="E149">
            <v>55.06</v>
          </cell>
          <cell r="I149">
            <v>0</v>
          </cell>
        </row>
        <row r="150">
          <cell r="E150">
            <v>66.540000000000006</v>
          </cell>
          <cell r="I150">
            <v>0</v>
          </cell>
        </row>
        <row r="151">
          <cell r="E151">
            <v>78.81</v>
          </cell>
          <cell r="I151">
            <v>0</v>
          </cell>
        </row>
        <row r="152">
          <cell r="E152">
            <v>58.83</v>
          </cell>
          <cell r="I152">
            <v>0</v>
          </cell>
        </row>
        <row r="153">
          <cell r="E153">
            <v>52.46</v>
          </cell>
          <cell r="I153">
            <v>0</v>
          </cell>
        </row>
        <row r="154">
          <cell r="E154">
            <v>42.61</v>
          </cell>
          <cell r="I154">
            <v>0</v>
          </cell>
        </row>
        <row r="155">
          <cell r="E155">
            <v>39.15</v>
          </cell>
          <cell r="I155">
            <v>0</v>
          </cell>
        </row>
        <row r="156">
          <cell r="E156">
            <v>40.54</v>
          </cell>
          <cell r="I156">
            <v>0</v>
          </cell>
        </row>
        <row r="157">
          <cell r="E157">
            <v>36.479999999999997</v>
          </cell>
          <cell r="I157">
            <v>0</v>
          </cell>
        </row>
        <row r="158">
          <cell r="E158">
            <v>36.76</v>
          </cell>
          <cell r="I158">
            <v>0</v>
          </cell>
        </row>
        <row r="159">
          <cell r="E159">
            <v>38.81</v>
          </cell>
          <cell r="I159">
            <v>0</v>
          </cell>
        </row>
        <row r="160">
          <cell r="E160">
            <v>39.520000000000003</v>
          </cell>
          <cell r="I160">
            <v>0</v>
          </cell>
        </row>
        <row r="161">
          <cell r="E161">
            <v>41.76</v>
          </cell>
          <cell r="I161">
            <v>0</v>
          </cell>
        </row>
        <row r="162">
          <cell r="E162">
            <v>63.59</v>
          </cell>
          <cell r="I162">
            <v>0</v>
          </cell>
        </row>
        <row r="163">
          <cell r="E163">
            <v>61.81</v>
          </cell>
          <cell r="I163">
            <v>0</v>
          </cell>
        </row>
        <row r="164">
          <cell r="E164">
            <v>93.06</v>
          </cell>
          <cell r="I164">
            <v>0</v>
          </cell>
        </row>
        <row r="165">
          <cell r="E165">
            <v>59.59</v>
          </cell>
          <cell r="I165">
            <v>0</v>
          </cell>
        </row>
        <row r="166">
          <cell r="E166">
            <v>88.54</v>
          </cell>
          <cell r="I166">
            <v>0</v>
          </cell>
        </row>
        <row r="167">
          <cell r="E167">
            <v>83.1</v>
          </cell>
          <cell r="I167">
            <v>0</v>
          </cell>
        </row>
        <row r="168">
          <cell r="E168">
            <v>69.959999999999994</v>
          </cell>
          <cell r="I168">
            <v>0</v>
          </cell>
        </row>
        <row r="169">
          <cell r="E169">
            <v>64.09</v>
          </cell>
          <cell r="I169">
            <v>0</v>
          </cell>
        </row>
        <row r="170">
          <cell r="E170">
            <v>60.24</v>
          </cell>
          <cell r="I170">
            <v>0</v>
          </cell>
        </row>
        <row r="171">
          <cell r="E171">
            <v>68.150000000000006</v>
          </cell>
          <cell r="I171">
            <v>0</v>
          </cell>
        </row>
        <row r="172">
          <cell r="E172">
            <v>70.739999999999995</v>
          </cell>
          <cell r="I172">
            <v>0</v>
          </cell>
        </row>
        <row r="173">
          <cell r="E173">
            <v>60.8</v>
          </cell>
          <cell r="I173">
            <v>0</v>
          </cell>
        </row>
        <row r="174">
          <cell r="E174">
            <v>88.98</v>
          </cell>
          <cell r="I174">
            <v>0</v>
          </cell>
        </row>
        <row r="175">
          <cell r="E175">
            <v>85.41</v>
          </cell>
          <cell r="I175">
            <v>0</v>
          </cell>
        </row>
        <row r="176">
          <cell r="E176">
            <v>70.38</v>
          </cell>
          <cell r="I176">
            <v>0</v>
          </cell>
        </row>
        <row r="177">
          <cell r="E177">
            <v>67.94</v>
          </cell>
          <cell r="I177">
            <v>0</v>
          </cell>
        </row>
        <row r="178">
          <cell r="E178">
            <v>57.77</v>
          </cell>
          <cell r="I178">
            <v>0</v>
          </cell>
        </row>
        <row r="179">
          <cell r="E179">
            <v>55.05</v>
          </cell>
          <cell r="I179">
            <v>0</v>
          </cell>
        </row>
        <row r="180">
          <cell r="E180">
            <v>51.31</v>
          </cell>
          <cell r="I180">
            <v>0</v>
          </cell>
        </row>
        <row r="181">
          <cell r="E181">
            <v>53.64</v>
          </cell>
          <cell r="I181">
            <v>0</v>
          </cell>
        </row>
        <row r="182">
          <cell r="E182">
            <v>53.74</v>
          </cell>
          <cell r="I182">
            <v>0</v>
          </cell>
        </row>
        <row r="183">
          <cell r="E183">
            <v>49.42</v>
          </cell>
          <cell r="I183">
            <v>0</v>
          </cell>
        </row>
        <row r="184">
          <cell r="E184">
            <v>56.8</v>
          </cell>
          <cell r="I184">
            <v>0</v>
          </cell>
        </row>
        <row r="185">
          <cell r="E185">
            <v>59.08</v>
          </cell>
          <cell r="I185">
            <v>0</v>
          </cell>
        </row>
        <row r="186">
          <cell r="E186">
            <v>64.81</v>
          </cell>
          <cell r="I186">
            <v>0</v>
          </cell>
        </row>
        <row r="187">
          <cell r="E187">
            <v>97.33</v>
          </cell>
          <cell r="I187">
            <v>0</v>
          </cell>
        </row>
        <row r="188">
          <cell r="E188">
            <v>89.06</v>
          </cell>
          <cell r="I188">
            <v>0</v>
          </cell>
        </row>
        <row r="189">
          <cell r="E189">
            <v>93.04</v>
          </cell>
          <cell r="I189">
            <v>0</v>
          </cell>
        </row>
        <row r="190">
          <cell r="E190">
            <v>61.45</v>
          </cell>
          <cell r="I190">
            <v>0</v>
          </cell>
        </row>
        <row r="191">
          <cell r="E191">
            <v>105.35</v>
          </cell>
          <cell r="I191">
            <v>0</v>
          </cell>
        </row>
        <row r="192">
          <cell r="E192">
            <v>145.16999999999999</v>
          </cell>
          <cell r="I192">
            <v>0</v>
          </cell>
        </row>
        <row r="193">
          <cell r="E193">
            <v>120.33</v>
          </cell>
          <cell r="I193">
            <v>0</v>
          </cell>
        </row>
        <row r="194">
          <cell r="E194">
            <v>99.72</v>
          </cell>
          <cell r="I194">
            <v>0</v>
          </cell>
        </row>
        <row r="195">
          <cell r="E195">
            <v>82.26</v>
          </cell>
          <cell r="I195">
            <v>0</v>
          </cell>
        </row>
        <row r="196">
          <cell r="E196">
            <v>125.28</v>
          </cell>
          <cell r="I196">
            <v>0</v>
          </cell>
        </row>
        <row r="197">
          <cell r="E197">
            <v>110.23</v>
          </cell>
          <cell r="I197">
            <v>0</v>
          </cell>
        </row>
        <row r="198">
          <cell r="E198">
            <v>144.94</v>
          </cell>
          <cell r="I198">
            <v>0</v>
          </cell>
        </row>
        <row r="199">
          <cell r="E199">
            <v>126.97</v>
          </cell>
          <cell r="I199">
            <v>0</v>
          </cell>
        </row>
        <row r="200">
          <cell r="E200">
            <v>101.56</v>
          </cell>
          <cell r="I200">
            <v>0</v>
          </cell>
        </row>
        <row r="201">
          <cell r="E201">
            <v>90.64</v>
          </cell>
          <cell r="I201">
            <v>0</v>
          </cell>
        </row>
        <row r="202">
          <cell r="E202">
            <v>68.81</v>
          </cell>
          <cell r="I202">
            <v>0</v>
          </cell>
        </row>
        <row r="203">
          <cell r="E203">
            <v>59.34</v>
          </cell>
          <cell r="I203">
            <v>0</v>
          </cell>
        </row>
        <row r="204">
          <cell r="E204">
            <v>50.22</v>
          </cell>
          <cell r="I204">
            <v>0</v>
          </cell>
        </row>
        <row r="205">
          <cell r="E205">
            <v>54.24</v>
          </cell>
          <cell r="I205">
            <v>0</v>
          </cell>
        </row>
        <row r="206">
          <cell r="E206">
            <v>60.14</v>
          </cell>
          <cell r="I206">
            <v>0</v>
          </cell>
        </row>
        <row r="207">
          <cell r="E207">
            <v>60.4</v>
          </cell>
          <cell r="I207">
            <v>0</v>
          </cell>
        </row>
        <row r="208">
          <cell r="E208">
            <v>60.98</v>
          </cell>
          <cell r="I208">
            <v>0</v>
          </cell>
        </row>
        <row r="209">
          <cell r="E209">
            <v>65.069999999999993</v>
          </cell>
          <cell r="I209">
            <v>0</v>
          </cell>
        </row>
        <row r="210">
          <cell r="E210">
            <v>52.24</v>
          </cell>
          <cell r="I210">
            <v>0</v>
          </cell>
        </row>
        <row r="211">
          <cell r="E211">
            <v>78.56</v>
          </cell>
          <cell r="I211">
            <v>0</v>
          </cell>
        </row>
        <row r="212">
          <cell r="E212">
            <v>97.61</v>
          </cell>
          <cell r="I212">
            <v>0</v>
          </cell>
        </row>
        <row r="213">
          <cell r="E213">
            <v>68.31</v>
          </cell>
          <cell r="I213">
            <v>0</v>
          </cell>
        </row>
        <row r="214">
          <cell r="E214">
            <v>91.6</v>
          </cell>
          <cell r="I214">
            <v>0</v>
          </cell>
        </row>
        <row r="215">
          <cell r="E215">
            <v>68.09</v>
          </cell>
          <cell r="I215">
            <v>0</v>
          </cell>
        </row>
        <row r="216">
          <cell r="E216">
            <v>94.04</v>
          </cell>
          <cell r="I216">
            <v>0</v>
          </cell>
        </row>
        <row r="217">
          <cell r="E217">
            <v>87.75</v>
          </cell>
          <cell r="I217">
            <v>0</v>
          </cell>
        </row>
        <row r="218">
          <cell r="E218">
            <v>79.95</v>
          </cell>
          <cell r="I218">
            <v>0</v>
          </cell>
        </row>
        <row r="219">
          <cell r="E219">
            <v>65.78</v>
          </cell>
          <cell r="I219">
            <v>0</v>
          </cell>
        </row>
        <row r="220">
          <cell r="E220">
            <v>78.63</v>
          </cell>
          <cell r="I220">
            <v>0</v>
          </cell>
        </row>
        <row r="221">
          <cell r="E221">
            <v>83.33</v>
          </cell>
          <cell r="I221">
            <v>0</v>
          </cell>
        </row>
        <row r="222">
          <cell r="E222">
            <v>110.51</v>
          </cell>
          <cell r="I222">
            <v>0</v>
          </cell>
        </row>
        <row r="223">
          <cell r="E223">
            <v>80.17</v>
          </cell>
          <cell r="I223">
            <v>0</v>
          </cell>
        </row>
        <row r="224">
          <cell r="E224">
            <v>90.98</v>
          </cell>
          <cell r="I224">
            <v>0</v>
          </cell>
        </row>
        <row r="225">
          <cell r="E225">
            <v>71.88</v>
          </cell>
          <cell r="I225">
            <v>0</v>
          </cell>
        </row>
        <row r="226">
          <cell r="E226">
            <v>43.63</v>
          </cell>
          <cell r="I226">
            <v>0</v>
          </cell>
        </row>
        <row r="227">
          <cell r="E227">
            <v>40.71</v>
          </cell>
          <cell r="I227">
            <v>0</v>
          </cell>
        </row>
        <row r="228">
          <cell r="E228">
            <v>54.37</v>
          </cell>
          <cell r="I228">
            <v>0</v>
          </cell>
        </row>
        <row r="229">
          <cell r="E229">
            <v>41.8</v>
          </cell>
          <cell r="I229">
            <v>0</v>
          </cell>
        </row>
        <row r="230">
          <cell r="E230">
            <v>50.08</v>
          </cell>
          <cell r="I230">
            <v>0</v>
          </cell>
        </row>
        <row r="231">
          <cell r="E231">
            <v>56.26</v>
          </cell>
          <cell r="I231">
            <v>0</v>
          </cell>
        </row>
        <row r="232">
          <cell r="E232">
            <v>41.91</v>
          </cell>
          <cell r="I232">
            <v>0</v>
          </cell>
        </row>
        <row r="233">
          <cell r="E233">
            <v>60.91</v>
          </cell>
          <cell r="I233">
            <v>0</v>
          </cell>
        </row>
        <row r="234">
          <cell r="E234">
            <v>77.849999999999994</v>
          </cell>
          <cell r="I234">
            <v>0</v>
          </cell>
        </row>
        <row r="235">
          <cell r="E235">
            <v>75.63</v>
          </cell>
          <cell r="I235">
            <v>0</v>
          </cell>
        </row>
        <row r="236">
          <cell r="E236">
            <v>61.62</v>
          </cell>
          <cell r="I236">
            <v>0</v>
          </cell>
        </row>
        <row r="237">
          <cell r="E237">
            <v>60.04</v>
          </cell>
          <cell r="I237">
            <v>0</v>
          </cell>
        </row>
        <row r="238">
          <cell r="E238">
            <v>50.56</v>
          </cell>
          <cell r="I238">
            <v>0</v>
          </cell>
        </row>
        <row r="239">
          <cell r="E239">
            <v>61.93</v>
          </cell>
          <cell r="I239">
            <v>0</v>
          </cell>
        </row>
        <row r="240">
          <cell r="E240">
            <v>53.66</v>
          </cell>
          <cell r="I240">
            <v>0</v>
          </cell>
        </row>
        <row r="241">
          <cell r="E241">
            <v>56.84</v>
          </cell>
          <cell r="I241">
            <v>0</v>
          </cell>
        </row>
        <row r="242">
          <cell r="E242">
            <v>66.959999999999994</v>
          </cell>
          <cell r="I242">
            <v>0</v>
          </cell>
        </row>
        <row r="243">
          <cell r="E243">
            <v>55.37</v>
          </cell>
          <cell r="I243">
            <v>0</v>
          </cell>
        </row>
        <row r="244">
          <cell r="E244">
            <v>58.04</v>
          </cell>
          <cell r="I244">
            <v>0</v>
          </cell>
        </row>
        <row r="245">
          <cell r="E245">
            <v>57.91</v>
          </cell>
          <cell r="I245">
            <v>0</v>
          </cell>
        </row>
        <row r="246">
          <cell r="E246">
            <v>96.82</v>
          </cell>
          <cell r="I246">
            <v>0</v>
          </cell>
        </row>
        <row r="247">
          <cell r="E247">
            <v>90.55</v>
          </cell>
          <cell r="I247">
            <v>0</v>
          </cell>
        </row>
        <row r="248">
          <cell r="E248">
            <v>89.15</v>
          </cell>
          <cell r="I248">
            <v>0</v>
          </cell>
        </row>
        <row r="249">
          <cell r="E249">
            <v>64.73</v>
          </cell>
          <cell r="I249">
            <v>0</v>
          </cell>
        </row>
        <row r="250">
          <cell r="E250">
            <v>53.92</v>
          </cell>
          <cell r="I250">
            <v>0</v>
          </cell>
        </row>
        <row r="251">
          <cell r="E251">
            <v>60.74</v>
          </cell>
          <cell r="I251">
            <v>0</v>
          </cell>
        </row>
        <row r="252">
          <cell r="E252">
            <v>50.38</v>
          </cell>
          <cell r="I252">
            <v>0</v>
          </cell>
        </row>
        <row r="253">
          <cell r="E253">
            <v>42.74</v>
          </cell>
          <cell r="I253">
            <v>0</v>
          </cell>
        </row>
        <row r="254">
          <cell r="E254">
            <v>39.979999999999997</v>
          </cell>
          <cell r="I254">
            <v>0</v>
          </cell>
        </row>
        <row r="255">
          <cell r="E255">
            <v>41.09</v>
          </cell>
          <cell r="I255">
            <v>0</v>
          </cell>
        </row>
        <row r="256">
          <cell r="E256">
            <v>50.92</v>
          </cell>
          <cell r="I256">
            <v>0</v>
          </cell>
        </row>
        <row r="257">
          <cell r="E257">
            <v>62.04</v>
          </cell>
          <cell r="I257">
            <v>0</v>
          </cell>
        </row>
        <row r="258">
          <cell r="E258">
            <v>51.66</v>
          </cell>
          <cell r="I258">
            <v>0</v>
          </cell>
        </row>
        <row r="259">
          <cell r="E259">
            <v>58.42</v>
          </cell>
          <cell r="I259">
            <v>0</v>
          </cell>
        </row>
        <row r="260">
          <cell r="E260">
            <v>65.38</v>
          </cell>
          <cell r="I260">
            <v>0</v>
          </cell>
        </row>
        <row r="261">
          <cell r="E261">
            <v>62.51</v>
          </cell>
          <cell r="I261">
            <v>0</v>
          </cell>
        </row>
        <row r="262">
          <cell r="E262">
            <v>60</v>
          </cell>
          <cell r="I262">
            <v>0</v>
          </cell>
        </row>
        <row r="263">
          <cell r="E263">
            <v>69.89</v>
          </cell>
          <cell r="I263">
            <v>0</v>
          </cell>
        </row>
        <row r="264">
          <cell r="E264">
            <v>67.19</v>
          </cell>
          <cell r="I264">
            <v>0</v>
          </cell>
        </row>
        <row r="265">
          <cell r="E265">
            <v>60</v>
          </cell>
          <cell r="I265">
            <v>0</v>
          </cell>
        </row>
        <row r="266">
          <cell r="E266">
            <v>87.51</v>
          </cell>
          <cell r="I266">
            <v>0</v>
          </cell>
        </row>
        <row r="267">
          <cell r="E267">
            <v>68.11</v>
          </cell>
          <cell r="I267">
            <v>0</v>
          </cell>
        </row>
        <row r="268">
          <cell r="E268">
            <v>60.84</v>
          </cell>
          <cell r="I268">
            <v>0</v>
          </cell>
        </row>
        <row r="269">
          <cell r="E269">
            <v>44.85</v>
          </cell>
          <cell r="I269">
            <v>0</v>
          </cell>
        </row>
        <row r="270">
          <cell r="E270">
            <v>78.47</v>
          </cell>
          <cell r="I270">
            <v>0</v>
          </cell>
        </row>
        <row r="271">
          <cell r="E271">
            <v>59.88</v>
          </cell>
          <cell r="I271">
            <v>0</v>
          </cell>
        </row>
        <row r="272">
          <cell r="E272">
            <v>60.46</v>
          </cell>
          <cell r="I272">
            <v>0</v>
          </cell>
        </row>
        <row r="273">
          <cell r="E273">
            <v>53.01</v>
          </cell>
          <cell r="I273">
            <v>0</v>
          </cell>
        </row>
        <row r="274">
          <cell r="E274">
            <v>53.06</v>
          </cell>
          <cell r="I274">
            <v>0</v>
          </cell>
        </row>
        <row r="275">
          <cell r="E275">
            <v>45.28</v>
          </cell>
          <cell r="I275">
            <v>0</v>
          </cell>
        </row>
        <row r="276">
          <cell r="E276">
            <v>46.22</v>
          </cell>
          <cell r="I276">
            <v>0</v>
          </cell>
        </row>
        <row r="277">
          <cell r="E277">
            <v>60.13</v>
          </cell>
          <cell r="I277">
            <v>0</v>
          </cell>
        </row>
        <row r="278">
          <cell r="E278">
            <v>58.54</v>
          </cell>
          <cell r="I278">
            <v>0</v>
          </cell>
        </row>
        <row r="279">
          <cell r="E279">
            <v>56.95</v>
          </cell>
          <cell r="I279">
            <v>0</v>
          </cell>
        </row>
        <row r="280">
          <cell r="E280">
            <v>52.53</v>
          </cell>
          <cell r="I280">
            <v>0</v>
          </cell>
        </row>
        <row r="281">
          <cell r="E281">
            <v>67.92</v>
          </cell>
          <cell r="I281">
            <v>0</v>
          </cell>
        </row>
        <row r="282">
          <cell r="E282">
            <v>68.37</v>
          </cell>
          <cell r="I282">
            <v>0</v>
          </cell>
        </row>
        <row r="283">
          <cell r="E283">
            <v>49.08</v>
          </cell>
          <cell r="I283">
            <v>0</v>
          </cell>
        </row>
        <row r="284">
          <cell r="E284">
            <v>61.21</v>
          </cell>
          <cell r="I284">
            <v>0</v>
          </cell>
        </row>
        <row r="285">
          <cell r="E285">
            <v>105.29</v>
          </cell>
          <cell r="I285">
            <v>0</v>
          </cell>
        </row>
        <row r="286">
          <cell r="E286">
            <v>126.53</v>
          </cell>
          <cell r="I286">
            <v>0</v>
          </cell>
        </row>
        <row r="287">
          <cell r="E287">
            <v>81.81</v>
          </cell>
          <cell r="I287">
            <v>0</v>
          </cell>
        </row>
        <row r="288">
          <cell r="E288">
            <v>82.92</v>
          </cell>
          <cell r="I288">
            <v>0</v>
          </cell>
        </row>
        <row r="289">
          <cell r="E289">
            <v>102.6</v>
          </cell>
          <cell r="I289">
            <v>0</v>
          </cell>
        </row>
        <row r="290">
          <cell r="E290">
            <v>43.01</v>
          </cell>
          <cell r="I290">
            <v>0</v>
          </cell>
        </row>
        <row r="291">
          <cell r="E291">
            <v>41.06</v>
          </cell>
          <cell r="I291">
            <v>0</v>
          </cell>
        </row>
        <row r="292">
          <cell r="E292">
            <v>56.01</v>
          </cell>
          <cell r="I292">
            <v>0</v>
          </cell>
        </row>
        <row r="293">
          <cell r="E293">
            <v>48.56</v>
          </cell>
          <cell r="I293">
            <v>0</v>
          </cell>
        </row>
        <row r="294">
          <cell r="E294">
            <v>62.56</v>
          </cell>
          <cell r="I294">
            <v>0</v>
          </cell>
        </row>
        <row r="295">
          <cell r="E295">
            <v>63.88</v>
          </cell>
          <cell r="I295">
            <v>0</v>
          </cell>
        </row>
        <row r="296">
          <cell r="E296">
            <v>69.02</v>
          </cell>
          <cell r="I296">
            <v>0</v>
          </cell>
        </row>
        <row r="297">
          <cell r="E297">
            <v>64.72</v>
          </cell>
          <cell r="I297">
            <v>0</v>
          </cell>
        </row>
        <row r="298">
          <cell r="E298">
            <v>56.63</v>
          </cell>
          <cell r="I298">
            <v>0</v>
          </cell>
        </row>
        <row r="299">
          <cell r="E299">
            <v>63.13</v>
          </cell>
          <cell r="I299">
            <v>0</v>
          </cell>
        </row>
        <row r="300">
          <cell r="E300">
            <v>63.55</v>
          </cell>
          <cell r="I300">
            <v>0</v>
          </cell>
        </row>
        <row r="301">
          <cell r="E301">
            <v>64.150000000000006</v>
          </cell>
          <cell r="I301">
            <v>0</v>
          </cell>
        </row>
        <row r="302">
          <cell r="E302">
            <v>56.55</v>
          </cell>
          <cell r="I302">
            <v>0</v>
          </cell>
        </row>
        <row r="303">
          <cell r="E303">
            <v>42.35</v>
          </cell>
          <cell r="I303">
            <v>0</v>
          </cell>
        </row>
        <row r="304">
          <cell r="E304">
            <v>41.13</v>
          </cell>
          <cell r="I304">
            <v>0</v>
          </cell>
        </row>
        <row r="305">
          <cell r="E305">
            <v>42.35</v>
          </cell>
          <cell r="I305">
            <v>0</v>
          </cell>
        </row>
        <row r="306">
          <cell r="E306">
            <v>43.74</v>
          </cell>
          <cell r="I306">
            <v>0</v>
          </cell>
        </row>
        <row r="307">
          <cell r="E307">
            <v>41.85</v>
          </cell>
          <cell r="I307">
            <v>0</v>
          </cell>
        </row>
        <row r="308">
          <cell r="E308">
            <v>44.91</v>
          </cell>
          <cell r="I308">
            <v>0</v>
          </cell>
        </row>
        <row r="309">
          <cell r="E309">
            <v>43.61</v>
          </cell>
          <cell r="I309">
            <v>0</v>
          </cell>
        </row>
        <row r="310">
          <cell r="E310">
            <v>40.14</v>
          </cell>
          <cell r="I310">
            <v>0</v>
          </cell>
        </row>
        <row r="311">
          <cell r="E311">
            <v>40.01</v>
          </cell>
          <cell r="I311">
            <v>0</v>
          </cell>
        </row>
        <row r="312">
          <cell r="E312">
            <v>38.950000000000003</v>
          </cell>
          <cell r="I312">
            <v>0</v>
          </cell>
        </row>
        <row r="313">
          <cell r="E313">
            <v>40.47</v>
          </cell>
          <cell r="I313">
            <v>0</v>
          </cell>
        </row>
        <row r="314">
          <cell r="E314">
            <v>38.67</v>
          </cell>
          <cell r="I314">
            <v>0</v>
          </cell>
        </row>
        <row r="315">
          <cell r="E315">
            <v>39.28</v>
          </cell>
          <cell r="I315">
            <v>0</v>
          </cell>
        </row>
        <row r="316">
          <cell r="E316">
            <v>40.630000000000003</v>
          </cell>
          <cell r="I316">
            <v>0</v>
          </cell>
        </row>
        <row r="317">
          <cell r="E317">
            <v>43.87</v>
          </cell>
          <cell r="I317">
            <v>0</v>
          </cell>
        </row>
        <row r="318">
          <cell r="E318">
            <v>59.23</v>
          </cell>
          <cell r="I318">
            <v>0</v>
          </cell>
        </row>
        <row r="319">
          <cell r="E319">
            <v>60.27</v>
          </cell>
          <cell r="I319">
            <v>0</v>
          </cell>
        </row>
        <row r="320">
          <cell r="E320">
            <v>56.99</v>
          </cell>
          <cell r="I320">
            <v>0</v>
          </cell>
        </row>
        <row r="321">
          <cell r="E321">
            <v>58.1</v>
          </cell>
          <cell r="I321">
            <v>0</v>
          </cell>
        </row>
        <row r="322">
          <cell r="E322">
            <v>48.21</v>
          </cell>
          <cell r="I322">
            <v>0</v>
          </cell>
        </row>
        <row r="323">
          <cell r="E323">
            <v>60.29</v>
          </cell>
          <cell r="I323">
            <v>0</v>
          </cell>
        </row>
        <row r="324">
          <cell r="E324">
            <v>56.79</v>
          </cell>
          <cell r="I324">
            <v>0</v>
          </cell>
        </row>
        <row r="325">
          <cell r="E325">
            <v>51.96</v>
          </cell>
          <cell r="I325">
            <v>0</v>
          </cell>
        </row>
        <row r="326">
          <cell r="E326">
            <v>53.6</v>
          </cell>
          <cell r="I326">
            <v>0</v>
          </cell>
        </row>
        <row r="327">
          <cell r="E327">
            <v>47.15</v>
          </cell>
          <cell r="I327">
            <v>0</v>
          </cell>
        </row>
        <row r="328">
          <cell r="E328">
            <v>47.24</v>
          </cell>
          <cell r="I328">
            <v>0</v>
          </cell>
        </row>
        <row r="329">
          <cell r="E329">
            <v>72.709999999999994</v>
          </cell>
          <cell r="I329">
            <v>0</v>
          </cell>
        </row>
        <row r="330">
          <cell r="E330">
            <v>72.430000000000007</v>
          </cell>
          <cell r="I330">
            <v>0</v>
          </cell>
        </row>
        <row r="331">
          <cell r="E331">
            <v>52.3</v>
          </cell>
          <cell r="I331">
            <v>0</v>
          </cell>
        </row>
        <row r="332">
          <cell r="E332">
            <v>51.26</v>
          </cell>
          <cell r="I332">
            <v>0</v>
          </cell>
        </row>
        <row r="333">
          <cell r="E333">
            <v>49.35</v>
          </cell>
          <cell r="I333">
            <v>0</v>
          </cell>
        </row>
        <row r="334">
          <cell r="E334">
            <v>66.58</v>
          </cell>
          <cell r="I334">
            <v>0</v>
          </cell>
        </row>
        <row r="335">
          <cell r="E335">
            <v>77.31</v>
          </cell>
          <cell r="I335">
            <v>0</v>
          </cell>
        </row>
        <row r="336">
          <cell r="E336">
            <v>73.33</v>
          </cell>
          <cell r="I336">
            <v>0</v>
          </cell>
        </row>
        <row r="337">
          <cell r="E337">
            <v>54.8</v>
          </cell>
          <cell r="I337">
            <v>0</v>
          </cell>
        </row>
        <row r="338">
          <cell r="E338">
            <v>56.63</v>
          </cell>
          <cell r="I338">
            <v>0</v>
          </cell>
        </row>
        <row r="339">
          <cell r="E339">
            <v>50.97</v>
          </cell>
          <cell r="I339">
            <v>0</v>
          </cell>
        </row>
        <row r="340">
          <cell r="E340">
            <v>43.36</v>
          </cell>
          <cell r="I340">
            <v>0</v>
          </cell>
        </row>
        <row r="341">
          <cell r="E341">
            <v>50.9</v>
          </cell>
          <cell r="I341">
            <v>0</v>
          </cell>
        </row>
        <row r="342">
          <cell r="E342">
            <v>69.239999999999995</v>
          </cell>
          <cell r="I342">
            <v>0</v>
          </cell>
        </row>
        <row r="343">
          <cell r="E343">
            <v>55.41</v>
          </cell>
          <cell r="I343">
            <v>0</v>
          </cell>
        </row>
        <row r="344">
          <cell r="E344">
            <v>53.5</v>
          </cell>
          <cell r="I344">
            <v>0</v>
          </cell>
        </row>
        <row r="345">
          <cell r="E345">
            <v>50.64</v>
          </cell>
          <cell r="I345">
            <v>0</v>
          </cell>
        </row>
        <row r="346">
          <cell r="E346">
            <v>48.39</v>
          </cell>
          <cell r="I346">
            <v>0</v>
          </cell>
        </row>
        <row r="347">
          <cell r="E347">
            <v>57.48</v>
          </cell>
          <cell r="I347">
            <v>0</v>
          </cell>
        </row>
        <row r="348">
          <cell r="E348">
            <v>47.02</v>
          </cell>
          <cell r="I348">
            <v>0</v>
          </cell>
        </row>
        <row r="349">
          <cell r="E349">
            <v>41.61</v>
          </cell>
          <cell r="I349">
            <v>0</v>
          </cell>
        </row>
        <row r="350">
          <cell r="E350">
            <v>39.99</v>
          </cell>
          <cell r="I350">
            <v>0</v>
          </cell>
        </row>
        <row r="351">
          <cell r="E351">
            <v>39.86</v>
          </cell>
          <cell r="I351">
            <v>0</v>
          </cell>
        </row>
        <row r="352">
          <cell r="E352">
            <v>39.69</v>
          </cell>
          <cell r="I352">
            <v>0</v>
          </cell>
        </row>
        <row r="353">
          <cell r="E353">
            <v>57.12</v>
          </cell>
          <cell r="I353">
            <v>0</v>
          </cell>
        </row>
        <row r="354">
          <cell r="E354">
            <v>64.77</v>
          </cell>
          <cell r="I354">
            <v>0</v>
          </cell>
        </row>
        <row r="355">
          <cell r="E355">
            <v>49.84</v>
          </cell>
          <cell r="I355">
            <v>0</v>
          </cell>
        </row>
        <row r="356">
          <cell r="E356">
            <v>51.98</v>
          </cell>
          <cell r="I356">
            <v>0</v>
          </cell>
        </row>
        <row r="357">
          <cell r="E357">
            <v>51.46</v>
          </cell>
          <cell r="I357">
            <v>0</v>
          </cell>
        </row>
        <row r="358">
          <cell r="E358">
            <v>49.35</v>
          </cell>
          <cell r="I358">
            <v>0</v>
          </cell>
        </row>
        <row r="359">
          <cell r="E359">
            <v>45.69</v>
          </cell>
          <cell r="I359">
            <v>0</v>
          </cell>
        </row>
        <row r="360">
          <cell r="E360">
            <v>48.55</v>
          </cell>
          <cell r="I360">
            <v>0</v>
          </cell>
        </row>
        <row r="361">
          <cell r="E361">
            <v>45.89</v>
          </cell>
          <cell r="I361">
            <v>0</v>
          </cell>
        </row>
        <row r="362">
          <cell r="E362">
            <v>43.52</v>
          </cell>
          <cell r="I362">
            <v>0</v>
          </cell>
        </row>
        <row r="363">
          <cell r="E363">
            <v>39.68</v>
          </cell>
          <cell r="I363">
            <v>0</v>
          </cell>
        </row>
        <row r="364">
          <cell r="E364">
            <v>40.96</v>
          </cell>
          <cell r="I364">
            <v>0</v>
          </cell>
        </row>
        <row r="365">
          <cell r="E365">
            <v>39.17</v>
          </cell>
          <cell r="I365">
            <v>0</v>
          </cell>
        </row>
        <row r="366">
          <cell r="E366">
            <v>47.3</v>
          </cell>
          <cell r="I366">
            <v>0</v>
          </cell>
        </row>
        <row r="367">
          <cell r="E367">
            <v>75.66</v>
          </cell>
          <cell r="I367">
            <v>0</v>
          </cell>
        </row>
        <row r="368">
          <cell r="E368">
            <v>67.03</v>
          </cell>
          <cell r="I368">
            <v>0</v>
          </cell>
        </row>
        <row r="369">
          <cell r="E369">
            <v>55.5</v>
          </cell>
          <cell r="I369">
            <v>0</v>
          </cell>
        </row>
        <row r="370">
          <cell r="E370">
            <v>47.62</v>
          </cell>
          <cell r="I370">
            <v>0</v>
          </cell>
        </row>
        <row r="371">
          <cell r="E371">
            <v>40.869999999999997</v>
          </cell>
          <cell r="I371">
            <v>0</v>
          </cell>
        </row>
        <row r="372">
          <cell r="E372">
            <v>44.31</v>
          </cell>
          <cell r="I372">
            <v>0</v>
          </cell>
        </row>
        <row r="373">
          <cell r="E373">
            <v>42.62</v>
          </cell>
          <cell r="I373">
            <v>0</v>
          </cell>
        </row>
        <row r="374">
          <cell r="E374">
            <v>38.44</v>
          </cell>
          <cell r="I374">
            <v>0</v>
          </cell>
        </row>
        <row r="375">
          <cell r="E375">
            <v>39.24</v>
          </cell>
          <cell r="I375">
            <v>0</v>
          </cell>
        </row>
        <row r="376">
          <cell r="E376">
            <v>39.6</v>
          </cell>
          <cell r="I376">
            <v>0</v>
          </cell>
        </row>
        <row r="377">
          <cell r="E377">
            <v>61.07</v>
          </cell>
          <cell r="I377">
            <v>0</v>
          </cell>
        </row>
        <row r="378">
          <cell r="E378">
            <v>57.03</v>
          </cell>
          <cell r="I378">
            <v>0</v>
          </cell>
        </row>
        <row r="379">
          <cell r="E379">
            <v>59.44</v>
          </cell>
          <cell r="I379">
            <v>0</v>
          </cell>
        </row>
        <row r="380">
          <cell r="E380">
            <v>81.16</v>
          </cell>
          <cell r="I380">
            <v>0</v>
          </cell>
        </row>
        <row r="381">
          <cell r="E381">
            <v>60.62</v>
          </cell>
          <cell r="I381">
            <v>0</v>
          </cell>
        </row>
        <row r="382">
          <cell r="E382">
            <v>60.77</v>
          </cell>
          <cell r="I382">
            <v>0</v>
          </cell>
        </row>
        <row r="383">
          <cell r="E383">
            <v>54.72</v>
          </cell>
          <cell r="I383">
            <v>0</v>
          </cell>
        </row>
        <row r="384">
          <cell r="E384">
            <v>54.67</v>
          </cell>
          <cell r="I384">
            <v>0</v>
          </cell>
        </row>
        <row r="385">
          <cell r="E385">
            <v>55.41</v>
          </cell>
          <cell r="I385">
            <v>0</v>
          </cell>
        </row>
        <row r="386">
          <cell r="E386">
            <v>53.18</v>
          </cell>
          <cell r="I386">
            <v>0</v>
          </cell>
        </row>
        <row r="387">
          <cell r="E387">
            <v>44.5</v>
          </cell>
          <cell r="I387">
            <v>0</v>
          </cell>
        </row>
        <row r="388">
          <cell r="E388">
            <v>42.09</v>
          </cell>
          <cell r="I388">
            <v>0</v>
          </cell>
        </row>
        <row r="389">
          <cell r="E389">
            <v>42.11</v>
          </cell>
          <cell r="I389">
            <v>0</v>
          </cell>
        </row>
        <row r="390">
          <cell r="E390">
            <v>60.16</v>
          </cell>
          <cell r="I390">
            <v>0</v>
          </cell>
        </row>
        <row r="391">
          <cell r="E391">
            <v>67.87</v>
          </cell>
          <cell r="I391">
            <v>0</v>
          </cell>
        </row>
        <row r="392">
          <cell r="E392">
            <v>61.46</v>
          </cell>
          <cell r="I392">
            <v>0</v>
          </cell>
        </row>
        <row r="393">
          <cell r="E393">
            <v>59.41</v>
          </cell>
          <cell r="I393">
            <v>0</v>
          </cell>
        </row>
        <row r="394">
          <cell r="E394">
            <v>49.81</v>
          </cell>
          <cell r="I394">
            <v>0</v>
          </cell>
        </row>
        <row r="395">
          <cell r="E395">
            <v>56.7</v>
          </cell>
          <cell r="I395">
            <v>0</v>
          </cell>
        </row>
        <row r="396">
          <cell r="E396">
            <v>54.47</v>
          </cell>
          <cell r="I396">
            <v>0</v>
          </cell>
        </row>
        <row r="397">
          <cell r="E397">
            <v>51.61</v>
          </cell>
          <cell r="I397">
            <v>0</v>
          </cell>
        </row>
        <row r="398">
          <cell r="E398">
            <v>46.44</v>
          </cell>
          <cell r="I398">
            <v>0</v>
          </cell>
        </row>
        <row r="399">
          <cell r="E399">
            <v>47.9</v>
          </cell>
          <cell r="I399">
            <v>0</v>
          </cell>
        </row>
        <row r="400">
          <cell r="E400">
            <v>52.52</v>
          </cell>
          <cell r="I400">
            <v>0</v>
          </cell>
        </row>
        <row r="401">
          <cell r="E401">
            <v>67.069999999999993</v>
          </cell>
          <cell r="I401">
            <v>0</v>
          </cell>
        </row>
        <row r="402">
          <cell r="E402">
            <v>54.76</v>
          </cell>
          <cell r="I402">
            <v>0</v>
          </cell>
        </row>
        <row r="403">
          <cell r="E403">
            <v>76.819999999999993</v>
          </cell>
          <cell r="I403">
            <v>0</v>
          </cell>
        </row>
        <row r="404">
          <cell r="E404">
            <v>72.62</v>
          </cell>
          <cell r="I404">
            <v>0</v>
          </cell>
        </row>
        <row r="405">
          <cell r="E405">
            <v>55.39</v>
          </cell>
          <cell r="I405">
            <v>0</v>
          </cell>
        </row>
        <row r="406">
          <cell r="E406">
            <v>57.47</v>
          </cell>
          <cell r="I406">
            <v>0</v>
          </cell>
        </row>
        <row r="407">
          <cell r="E407">
            <v>70.989999999999995</v>
          </cell>
          <cell r="I407">
            <v>0</v>
          </cell>
        </row>
        <row r="408">
          <cell r="E408">
            <v>75.7</v>
          </cell>
          <cell r="I408">
            <v>0</v>
          </cell>
        </row>
        <row r="409">
          <cell r="E409">
            <v>55.6</v>
          </cell>
          <cell r="I409">
            <v>0</v>
          </cell>
        </row>
        <row r="410">
          <cell r="E410">
            <v>53.28</v>
          </cell>
          <cell r="I410">
            <v>0</v>
          </cell>
        </row>
        <row r="411">
          <cell r="E411">
            <v>55.16</v>
          </cell>
          <cell r="I411">
            <v>0</v>
          </cell>
        </row>
        <row r="412">
          <cell r="E412">
            <v>51.98</v>
          </cell>
          <cell r="I412">
            <v>0</v>
          </cell>
        </row>
        <row r="413">
          <cell r="E413">
            <v>49.6</v>
          </cell>
          <cell r="I413">
            <v>0</v>
          </cell>
        </row>
        <row r="414">
          <cell r="E414">
            <v>62.85</v>
          </cell>
          <cell r="I414">
            <v>0</v>
          </cell>
        </row>
        <row r="415">
          <cell r="E415">
            <v>66.12</v>
          </cell>
          <cell r="I415">
            <v>0</v>
          </cell>
        </row>
        <row r="416">
          <cell r="E416">
            <v>70.47</v>
          </cell>
          <cell r="I416">
            <v>0</v>
          </cell>
        </row>
        <row r="417">
          <cell r="E417">
            <v>65.88</v>
          </cell>
          <cell r="I417">
            <v>0</v>
          </cell>
        </row>
        <row r="418">
          <cell r="E418">
            <v>66.819999999999993</v>
          </cell>
          <cell r="I418">
            <v>0</v>
          </cell>
        </row>
        <row r="419">
          <cell r="E419">
            <v>67.16</v>
          </cell>
          <cell r="I419">
            <v>0</v>
          </cell>
        </row>
        <row r="420">
          <cell r="E420">
            <v>68.099999999999994</v>
          </cell>
          <cell r="I420">
            <v>0</v>
          </cell>
        </row>
        <row r="421">
          <cell r="E421">
            <v>52.91</v>
          </cell>
          <cell r="I421">
            <v>0</v>
          </cell>
        </row>
        <row r="422">
          <cell r="E422">
            <v>45.02</v>
          </cell>
          <cell r="I422">
            <v>0</v>
          </cell>
        </row>
        <row r="423">
          <cell r="E423">
            <v>47.88</v>
          </cell>
          <cell r="I423">
            <v>0</v>
          </cell>
        </row>
        <row r="424">
          <cell r="E424">
            <v>45.29</v>
          </cell>
          <cell r="I424">
            <v>0</v>
          </cell>
        </row>
        <row r="425">
          <cell r="E425">
            <v>53.95</v>
          </cell>
          <cell r="I425">
            <v>0</v>
          </cell>
        </row>
        <row r="426">
          <cell r="E426">
            <v>50.63</v>
          </cell>
          <cell r="I426">
            <v>0</v>
          </cell>
        </row>
        <row r="427">
          <cell r="E427">
            <v>64.41</v>
          </cell>
          <cell r="I427">
            <v>0</v>
          </cell>
        </row>
        <row r="428">
          <cell r="E428">
            <v>79.959999999999994</v>
          </cell>
          <cell r="I428">
            <v>0</v>
          </cell>
        </row>
        <row r="429">
          <cell r="E429">
            <v>78.19</v>
          </cell>
          <cell r="I429">
            <v>0</v>
          </cell>
        </row>
        <row r="430">
          <cell r="E430">
            <v>71.650000000000006</v>
          </cell>
          <cell r="I430">
            <v>0</v>
          </cell>
        </row>
        <row r="431">
          <cell r="E431">
            <v>62.85</v>
          </cell>
          <cell r="I431">
            <v>0</v>
          </cell>
        </row>
        <row r="432">
          <cell r="E432">
            <v>69.61</v>
          </cell>
          <cell r="I432">
            <v>0</v>
          </cell>
        </row>
        <row r="433">
          <cell r="E433">
            <v>65.16</v>
          </cell>
          <cell r="I433">
            <v>0</v>
          </cell>
        </row>
        <row r="434">
          <cell r="E434">
            <v>64.23</v>
          </cell>
          <cell r="I434">
            <v>0</v>
          </cell>
        </row>
        <row r="435">
          <cell r="E435">
            <v>61.42</v>
          </cell>
          <cell r="I435">
            <v>0</v>
          </cell>
        </row>
        <row r="436">
          <cell r="E436">
            <v>60.8</v>
          </cell>
          <cell r="I436">
            <v>0</v>
          </cell>
        </row>
        <row r="437">
          <cell r="E437">
            <v>58.75</v>
          </cell>
          <cell r="I437">
            <v>0</v>
          </cell>
        </row>
        <row r="438">
          <cell r="E438">
            <v>61.35</v>
          </cell>
          <cell r="I438">
            <v>0</v>
          </cell>
        </row>
        <row r="439">
          <cell r="E439">
            <v>68.75</v>
          </cell>
          <cell r="I439">
            <v>0</v>
          </cell>
        </row>
        <row r="440">
          <cell r="E440">
            <v>76.69</v>
          </cell>
          <cell r="I440">
            <v>0</v>
          </cell>
        </row>
        <row r="441">
          <cell r="E441">
            <v>59.46</v>
          </cell>
          <cell r="I441">
            <v>0</v>
          </cell>
        </row>
        <row r="442">
          <cell r="E442">
            <v>57.17</v>
          </cell>
          <cell r="I442">
            <v>0</v>
          </cell>
        </row>
        <row r="443">
          <cell r="E443">
            <v>58.94</v>
          </cell>
          <cell r="I443">
            <v>0</v>
          </cell>
        </row>
        <row r="444">
          <cell r="E444">
            <v>50.36</v>
          </cell>
          <cell r="I444">
            <v>0</v>
          </cell>
        </row>
        <row r="445">
          <cell r="E445">
            <v>42.91</v>
          </cell>
          <cell r="I445">
            <v>0</v>
          </cell>
        </row>
        <row r="446">
          <cell r="E446">
            <v>42.35</v>
          </cell>
          <cell r="I446">
            <v>0</v>
          </cell>
        </row>
        <row r="447">
          <cell r="E447">
            <v>42.45</v>
          </cell>
          <cell r="I447">
            <v>0</v>
          </cell>
        </row>
        <row r="448">
          <cell r="E448">
            <v>42.59</v>
          </cell>
          <cell r="I448">
            <v>0</v>
          </cell>
        </row>
        <row r="449">
          <cell r="E449">
            <v>44.95</v>
          </cell>
          <cell r="I449">
            <v>0</v>
          </cell>
        </row>
        <row r="450">
          <cell r="E450">
            <v>46.99</v>
          </cell>
          <cell r="I450">
            <v>0</v>
          </cell>
        </row>
        <row r="451">
          <cell r="E451">
            <v>56.79</v>
          </cell>
          <cell r="I451">
            <v>0</v>
          </cell>
        </row>
        <row r="452">
          <cell r="E452">
            <v>53.87</v>
          </cell>
          <cell r="I452">
            <v>0</v>
          </cell>
        </row>
        <row r="453">
          <cell r="E453">
            <v>55.84</v>
          </cell>
          <cell r="I453">
            <v>0</v>
          </cell>
        </row>
        <row r="454">
          <cell r="E454">
            <v>68.069999999999993</v>
          </cell>
          <cell r="I454">
            <v>0</v>
          </cell>
        </row>
        <row r="455">
          <cell r="E455">
            <v>74.27</v>
          </cell>
          <cell r="I455">
            <v>0</v>
          </cell>
        </row>
        <row r="456">
          <cell r="E456">
            <v>61.66</v>
          </cell>
          <cell r="I456">
            <v>0</v>
          </cell>
        </row>
        <row r="457">
          <cell r="E457">
            <v>51.53</v>
          </cell>
          <cell r="I457">
            <v>0</v>
          </cell>
        </row>
        <row r="458">
          <cell r="E458">
            <v>54.45</v>
          </cell>
          <cell r="I458">
            <v>0</v>
          </cell>
        </row>
        <row r="459">
          <cell r="E459">
            <v>45.27</v>
          </cell>
          <cell r="I459">
            <v>0</v>
          </cell>
        </row>
        <row r="460">
          <cell r="E460">
            <v>58.35</v>
          </cell>
          <cell r="I460">
            <v>0</v>
          </cell>
        </row>
        <row r="461">
          <cell r="E461">
            <v>45.74</v>
          </cell>
          <cell r="I461">
            <v>0</v>
          </cell>
        </row>
        <row r="462">
          <cell r="E462">
            <v>56.68</v>
          </cell>
          <cell r="I462">
            <v>0</v>
          </cell>
        </row>
        <row r="463">
          <cell r="E463">
            <v>78.569999999999993</v>
          </cell>
          <cell r="I463">
            <v>0</v>
          </cell>
        </row>
        <row r="464">
          <cell r="E464">
            <v>71.650000000000006</v>
          </cell>
          <cell r="I464">
            <v>0</v>
          </cell>
        </row>
        <row r="465">
          <cell r="E465">
            <v>64.760000000000005</v>
          </cell>
          <cell r="I465">
            <v>0</v>
          </cell>
        </row>
        <row r="466">
          <cell r="E466">
            <v>59.29</v>
          </cell>
          <cell r="I466">
            <v>0</v>
          </cell>
        </row>
        <row r="467">
          <cell r="E467">
            <v>60.52</v>
          </cell>
          <cell r="I467">
            <v>0</v>
          </cell>
        </row>
        <row r="468">
          <cell r="E468">
            <v>69.72</v>
          </cell>
          <cell r="I468">
            <v>0</v>
          </cell>
        </row>
        <row r="469">
          <cell r="E469">
            <v>58.42</v>
          </cell>
          <cell r="I469">
            <v>0</v>
          </cell>
        </row>
        <row r="470">
          <cell r="E470">
            <v>55.86</v>
          </cell>
          <cell r="I470">
            <v>0</v>
          </cell>
        </row>
        <row r="471">
          <cell r="E471">
            <v>45.41</v>
          </cell>
          <cell r="I471">
            <v>0</v>
          </cell>
        </row>
        <row r="472">
          <cell r="E472">
            <v>45.44</v>
          </cell>
          <cell r="I472">
            <v>0</v>
          </cell>
        </row>
        <row r="473">
          <cell r="E473">
            <v>46.36</v>
          </cell>
          <cell r="I473">
            <v>0</v>
          </cell>
        </row>
        <row r="474">
          <cell r="E474">
            <v>43.22</v>
          </cell>
          <cell r="I474">
            <v>0</v>
          </cell>
        </row>
        <row r="475">
          <cell r="E475">
            <v>41.02</v>
          </cell>
          <cell r="I475">
            <v>0</v>
          </cell>
        </row>
        <row r="476">
          <cell r="E476">
            <v>47.39</v>
          </cell>
          <cell r="I476">
            <v>0</v>
          </cell>
        </row>
        <row r="477">
          <cell r="E477">
            <v>61.47</v>
          </cell>
          <cell r="I477">
            <v>0</v>
          </cell>
        </row>
        <row r="478">
          <cell r="E478">
            <v>59.99</v>
          </cell>
          <cell r="I478">
            <v>0</v>
          </cell>
        </row>
        <row r="479">
          <cell r="E479">
            <v>59.83</v>
          </cell>
          <cell r="I479">
            <v>0</v>
          </cell>
        </row>
        <row r="480">
          <cell r="E480">
            <v>60.32</v>
          </cell>
          <cell r="I480">
            <v>0</v>
          </cell>
        </row>
        <row r="481">
          <cell r="E481">
            <v>64.25</v>
          </cell>
          <cell r="I481">
            <v>0</v>
          </cell>
        </row>
        <row r="482">
          <cell r="E482">
            <v>50.5</v>
          </cell>
          <cell r="I482">
            <v>0</v>
          </cell>
        </row>
        <row r="483">
          <cell r="E483">
            <v>48.88</v>
          </cell>
          <cell r="I483">
            <v>0</v>
          </cell>
        </row>
        <row r="484">
          <cell r="E484">
            <v>73.52</v>
          </cell>
          <cell r="I484">
            <v>0</v>
          </cell>
        </row>
        <row r="485">
          <cell r="E485">
            <v>105.95</v>
          </cell>
          <cell r="I485">
            <v>0</v>
          </cell>
        </row>
        <row r="486">
          <cell r="E486">
            <v>121.39</v>
          </cell>
          <cell r="I486">
            <v>0</v>
          </cell>
        </row>
        <row r="487">
          <cell r="E487">
            <v>105.49</v>
          </cell>
          <cell r="I487">
            <v>0</v>
          </cell>
        </row>
        <row r="488">
          <cell r="E488">
            <v>147.57</v>
          </cell>
          <cell r="I488">
            <v>0</v>
          </cell>
        </row>
        <row r="489">
          <cell r="E489">
            <v>78.37</v>
          </cell>
          <cell r="I489">
            <v>0</v>
          </cell>
        </row>
        <row r="490">
          <cell r="E490">
            <v>57.72</v>
          </cell>
          <cell r="I490">
            <v>0</v>
          </cell>
        </row>
        <row r="491">
          <cell r="E491">
            <v>71.41</v>
          </cell>
          <cell r="I491">
            <v>0</v>
          </cell>
        </row>
        <row r="492">
          <cell r="E492">
            <v>48.2</v>
          </cell>
          <cell r="I492">
            <v>0</v>
          </cell>
        </row>
        <row r="493">
          <cell r="E493">
            <v>47.66</v>
          </cell>
          <cell r="I493">
            <v>0</v>
          </cell>
        </row>
        <row r="494">
          <cell r="E494">
            <v>46.1</v>
          </cell>
          <cell r="I494">
            <v>0</v>
          </cell>
        </row>
        <row r="495">
          <cell r="E495">
            <v>43.6</v>
          </cell>
          <cell r="I495">
            <v>0</v>
          </cell>
        </row>
        <row r="496">
          <cell r="E496">
            <v>49.96</v>
          </cell>
          <cell r="I496">
            <v>0</v>
          </cell>
        </row>
        <row r="497">
          <cell r="E497">
            <v>46.99</v>
          </cell>
          <cell r="I497">
            <v>0</v>
          </cell>
        </row>
        <row r="498">
          <cell r="E498">
            <v>55.17</v>
          </cell>
          <cell r="I498">
            <v>0</v>
          </cell>
        </row>
        <row r="499">
          <cell r="E499">
            <v>78.05</v>
          </cell>
          <cell r="I499">
            <v>0</v>
          </cell>
        </row>
        <row r="500">
          <cell r="E500">
            <v>90.63</v>
          </cell>
          <cell r="I500">
            <v>0</v>
          </cell>
        </row>
        <row r="501">
          <cell r="E501">
            <v>90.88</v>
          </cell>
          <cell r="I501">
            <v>0</v>
          </cell>
        </row>
        <row r="502">
          <cell r="E502">
            <v>58.42</v>
          </cell>
          <cell r="I502">
            <v>0</v>
          </cell>
        </row>
        <row r="503">
          <cell r="E503">
            <v>55.45</v>
          </cell>
          <cell r="I503">
            <v>0</v>
          </cell>
        </row>
        <row r="504">
          <cell r="E504">
            <v>57.21</v>
          </cell>
          <cell r="I504">
            <v>0</v>
          </cell>
        </row>
        <row r="505">
          <cell r="E505">
            <v>75.19</v>
          </cell>
          <cell r="I505">
            <v>0</v>
          </cell>
        </row>
        <row r="506">
          <cell r="E506">
            <v>56.55</v>
          </cell>
          <cell r="I506">
            <v>0</v>
          </cell>
        </row>
        <row r="507">
          <cell r="E507">
            <v>66.010000000000005</v>
          </cell>
          <cell r="I507">
            <v>0</v>
          </cell>
        </row>
        <row r="508">
          <cell r="E508">
            <v>54.9</v>
          </cell>
          <cell r="I508">
            <v>0</v>
          </cell>
        </row>
        <row r="509">
          <cell r="E509">
            <v>54.69</v>
          </cell>
          <cell r="I509">
            <v>0</v>
          </cell>
        </row>
        <row r="510">
          <cell r="E510">
            <v>84.96</v>
          </cell>
          <cell r="I510">
            <v>0</v>
          </cell>
        </row>
        <row r="511">
          <cell r="E511">
            <v>103.35</v>
          </cell>
          <cell r="I511">
            <v>0</v>
          </cell>
        </row>
        <row r="512">
          <cell r="E512">
            <v>118.14</v>
          </cell>
          <cell r="I512">
            <v>0</v>
          </cell>
        </row>
        <row r="513">
          <cell r="E513">
            <v>88.96</v>
          </cell>
          <cell r="I513">
            <v>0</v>
          </cell>
        </row>
        <row r="514">
          <cell r="E514">
            <v>51.82</v>
          </cell>
          <cell r="I514">
            <v>0</v>
          </cell>
        </row>
        <row r="515">
          <cell r="E515">
            <v>51.52</v>
          </cell>
          <cell r="I515">
            <v>0</v>
          </cell>
        </row>
        <row r="516">
          <cell r="E516">
            <v>43.68</v>
          </cell>
          <cell r="I516">
            <v>0</v>
          </cell>
        </row>
        <row r="517">
          <cell r="E517">
            <v>43.09</v>
          </cell>
          <cell r="I517">
            <v>0</v>
          </cell>
        </row>
        <row r="518">
          <cell r="E518">
            <v>41.9</v>
          </cell>
          <cell r="I518">
            <v>0</v>
          </cell>
        </row>
        <row r="519">
          <cell r="E519">
            <v>42.1</v>
          </cell>
          <cell r="I519">
            <v>0</v>
          </cell>
        </row>
        <row r="520">
          <cell r="E520">
            <v>42.82</v>
          </cell>
          <cell r="I520">
            <v>0</v>
          </cell>
        </row>
        <row r="521">
          <cell r="E521">
            <v>61.1</v>
          </cell>
          <cell r="I521">
            <v>0</v>
          </cell>
        </row>
        <row r="522">
          <cell r="E522">
            <v>56.81</v>
          </cell>
          <cell r="I522">
            <v>0</v>
          </cell>
        </row>
        <row r="523">
          <cell r="E523">
            <v>92.21</v>
          </cell>
          <cell r="I523">
            <v>0</v>
          </cell>
        </row>
        <row r="524">
          <cell r="E524">
            <v>96.14</v>
          </cell>
          <cell r="I524">
            <v>0</v>
          </cell>
        </row>
        <row r="525">
          <cell r="E525">
            <v>93.41</v>
          </cell>
          <cell r="I525">
            <v>0</v>
          </cell>
        </row>
        <row r="526">
          <cell r="E526">
            <v>50.56</v>
          </cell>
          <cell r="I526">
            <v>0</v>
          </cell>
        </row>
        <row r="527">
          <cell r="E527">
            <v>50.7</v>
          </cell>
          <cell r="I527">
            <v>0</v>
          </cell>
        </row>
        <row r="528">
          <cell r="E528">
            <v>48.99</v>
          </cell>
          <cell r="I528">
            <v>0</v>
          </cell>
        </row>
        <row r="529">
          <cell r="E529">
            <v>79.819999999999993</v>
          </cell>
          <cell r="I529">
            <v>0</v>
          </cell>
        </row>
        <row r="530">
          <cell r="E530">
            <v>50.5</v>
          </cell>
          <cell r="I530">
            <v>0</v>
          </cell>
        </row>
        <row r="531">
          <cell r="E531">
            <v>53.29</v>
          </cell>
          <cell r="I531">
            <v>0</v>
          </cell>
        </row>
        <row r="532">
          <cell r="E532">
            <v>58.37</v>
          </cell>
          <cell r="I532">
            <v>0</v>
          </cell>
        </row>
        <row r="533">
          <cell r="E533">
            <v>63.15</v>
          </cell>
          <cell r="I533">
            <v>0</v>
          </cell>
        </row>
        <row r="534">
          <cell r="E534">
            <v>86.65</v>
          </cell>
          <cell r="I534">
            <v>0</v>
          </cell>
        </row>
        <row r="535">
          <cell r="E535">
            <v>116.67</v>
          </cell>
          <cell r="I535">
            <v>0</v>
          </cell>
        </row>
        <row r="536">
          <cell r="E536">
            <v>136.65</v>
          </cell>
          <cell r="I536">
            <v>0</v>
          </cell>
        </row>
        <row r="537">
          <cell r="E537">
            <v>74.95</v>
          </cell>
          <cell r="I537">
            <v>0</v>
          </cell>
        </row>
        <row r="538">
          <cell r="E538">
            <v>55.47</v>
          </cell>
          <cell r="I538">
            <v>0</v>
          </cell>
        </row>
        <row r="539">
          <cell r="E539">
            <v>66.790000000000006</v>
          </cell>
          <cell r="I539">
            <v>0</v>
          </cell>
        </row>
        <row r="540">
          <cell r="E540">
            <v>47.88</v>
          </cell>
          <cell r="I540">
            <v>0</v>
          </cell>
        </row>
        <row r="541">
          <cell r="E541">
            <v>42.35</v>
          </cell>
          <cell r="I541">
            <v>0</v>
          </cell>
        </row>
        <row r="542">
          <cell r="E542">
            <v>40.799999999999997</v>
          </cell>
          <cell r="I542">
            <v>0</v>
          </cell>
        </row>
        <row r="543">
          <cell r="E543">
            <v>40.380000000000003</v>
          </cell>
          <cell r="I543">
            <v>0</v>
          </cell>
        </row>
        <row r="544">
          <cell r="E544">
            <v>42.01</v>
          </cell>
          <cell r="I544">
            <v>0</v>
          </cell>
        </row>
        <row r="545">
          <cell r="E545">
            <v>49.95</v>
          </cell>
          <cell r="I545">
            <v>0</v>
          </cell>
        </row>
        <row r="546">
          <cell r="E546">
            <v>47.64</v>
          </cell>
          <cell r="I546">
            <v>0</v>
          </cell>
        </row>
        <row r="547">
          <cell r="E547">
            <v>82.5</v>
          </cell>
          <cell r="I547">
            <v>0</v>
          </cell>
        </row>
        <row r="548">
          <cell r="E548">
            <v>100.77</v>
          </cell>
          <cell r="I548">
            <v>0</v>
          </cell>
        </row>
        <row r="549">
          <cell r="E549">
            <v>89.88</v>
          </cell>
          <cell r="I549">
            <v>0</v>
          </cell>
        </row>
        <row r="550">
          <cell r="E550">
            <v>54.24</v>
          </cell>
          <cell r="I550">
            <v>0</v>
          </cell>
        </row>
        <row r="551">
          <cell r="E551">
            <v>91.68</v>
          </cell>
          <cell r="I551">
            <v>0</v>
          </cell>
        </row>
        <row r="552">
          <cell r="E552">
            <v>85.63</v>
          </cell>
          <cell r="I552">
            <v>0</v>
          </cell>
        </row>
        <row r="553">
          <cell r="E553">
            <v>96.43</v>
          </cell>
          <cell r="I553">
            <v>0</v>
          </cell>
        </row>
        <row r="554">
          <cell r="E554">
            <v>93.71</v>
          </cell>
          <cell r="I554">
            <v>0</v>
          </cell>
        </row>
        <row r="555">
          <cell r="E555">
            <v>89.55</v>
          </cell>
          <cell r="I555">
            <v>0</v>
          </cell>
        </row>
        <row r="556">
          <cell r="E556">
            <v>107.54</v>
          </cell>
          <cell r="I556">
            <v>0</v>
          </cell>
        </row>
        <row r="557">
          <cell r="E557">
            <v>91.67</v>
          </cell>
          <cell r="I557">
            <v>0</v>
          </cell>
        </row>
        <row r="558">
          <cell r="E558">
            <v>91.68</v>
          </cell>
          <cell r="I558">
            <v>0</v>
          </cell>
        </row>
        <row r="559">
          <cell r="E559">
            <v>90.92</v>
          </cell>
          <cell r="I559">
            <v>0</v>
          </cell>
        </row>
        <row r="560">
          <cell r="E560">
            <v>95.62</v>
          </cell>
          <cell r="I560">
            <v>0</v>
          </cell>
        </row>
        <row r="561">
          <cell r="E561">
            <v>76.36</v>
          </cell>
          <cell r="I561">
            <v>0</v>
          </cell>
        </row>
        <row r="562">
          <cell r="E562">
            <v>63.09</v>
          </cell>
          <cell r="I562">
            <v>0</v>
          </cell>
        </row>
        <row r="563">
          <cell r="E563">
            <v>76.3</v>
          </cell>
          <cell r="I563">
            <v>0</v>
          </cell>
        </row>
        <row r="564">
          <cell r="E564">
            <v>53.92</v>
          </cell>
          <cell r="I564">
            <v>0</v>
          </cell>
        </row>
        <row r="565">
          <cell r="E565">
            <v>48.3</v>
          </cell>
          <cell r="I565">
            <v>0</v>
          </cell>
        </row>
        <row r="566">
          <cell r="E566">
            <v>48.87</v>
          </cell>
          <cell r="I566">
            <v>0</v>
          </cell>
        </row>
        <row r="567">
          <cell r="E567">
            <v>48.42</v>
          </cell>
          <cell r="I567">
            <v>0</v>
          </cell>
        </row>
        <row r="568">
          <cell r="E568">
            <v>43</v>
          </cell>
          <cell r="I568">
            <v>0</v>
          </cell>
        </row>
        <row r="569">
          <cell r="E569">
            <v>45.56</v>
          </cell>
          <cell r="I569">
            <v>0</v>
          </cell>
        </row>
        <row r="570">
          <cell r="E570">
            <v>49.35</v>
          </cell>
          <cell r="I570">
            <v>0</v>
          </cell>
        </row>
        <row r="571">
          <cell r="E571">
            <v>88.9</v>
          </cell>
          <cell r="I571">
            <v>0</v>
          </cell>
        </row>
        <row r="572">
          <cell r="E572">
            <v>88.91</v>
          </cell>
          <cell r="I572">
            <v>0</v>
          </cell>
        </row>
        <row r="573">
          <cell r="E573">
            <v>81.849999999999994</v>
          </cell>
          <cell r="I573">
            <v>0</v>
          </cell>
        </row>
        <row r="574">
          <cell r="E574">
            <v>63.14</v>
          </cell>
          <cell r="I574">
            <v>0</v>
          </cell>
        </row>
        <row r="575">
          <cell r="E575">
            <v>65.709999999999994</v>
          </cell>
          <cell r="I575">
            <v>0</v>
          </cell>
        </row>
        <row r="576">
          <cell r="E576">
            <v>64.099999999999994</v>
          </cell>
          <cell r="I576">
            <v>0</v>
          </cell>
        </row>
        <row r="577">
          <cell r="E577">
            <v>75.819999999999993</v>
          </cell>
          <cell r="I577">
            <v>0</v>
          </cell>
        </row>
        <row r="578">
          <cell r="E578">
            <v>60.34</v>
          </cell>
          <cell r="I578">
            <v>0</v>
          </cell>
        </row>
        <row r="579">
          <cell r="E579">
            <v>97.14</v>
          </cell>
          <cell r="I579">
            <v>0</v>
          </cell>
        </row>
        <row r="580">
          <cell r="E580">
            <v>80.02</v>
          </cell>
          <cell r="I580">
            <v>0</v>
          </cell>
        </row>
        <row r="581">
          <cell r="E581">
            <v>59.98</v>
          </cell>
          <cell r="I581">
            <v>0</v>
          </cell>
        </row>
        <row r="582">
          <cell r="E582">
            <v>78.760000000000005</v>
          </cell>
          <cell r="I582">
            <v>0</v>
          </cell>
        </row>
        <row r="583">
          <cell r="E583">
            <v>92.45</v>
          </cell>
          <cell r="I583">
            <v>0</v>
          </cell>
        </row>
        <row r="584">
          <cell r="E584">
            <v>90.78</v>
          </cell>
          <cell r="I584">
            <v>0</v>
          </cell>
        </row>
        <row r="585">
          <cell r="E585">
            <v>84.36</v>
          </cell>
          <cell r="I585">
            <v>0</v>
          </cell>
        </row>
        <row r="586">
          <cell r="E586">
            <v>76.09</v>
          </cell>
          <cell r="I586">
            <v>0</v>
          </cell>
        </row>
        <row r="587">
          <cell r="E587">
            <v>60.02</v>
          </cell>
          <cell r="I587">
            <v>0</v>
          </cell>
        </row>
        <row r="588">
          <cell r="E588">
            <v>62.5</v>
          </cell>
          <cell r="I588">
            <v>0</v>
          </cell>
        </row>
        <row r="589">
          <cell r="E589">
            <v>52.25</v>
          </cell>
          <cell r="I589">
            <v>0</v>
          </cell>
        </row>
        <row r="590">
          <cell r="E590">
            <v>51.32</v>
          </cell>
          <cell r="I590">
            <v>0</v>
          </cell>
        </row>
        <row r="591">
          <cell r="E591">
            <v>43.66</v>
          </cell>
          <cell r="I591">
            <v>0</v>
          </cell>
        </row>
        <row r="592">
          <cell r="E592">
            <v>50.02</v>
          </cell>
          <cell r="I592">
            <v>0</v>
          </cell>
        </row>
        <row r="593">
          <cell r="E593">
            <v>57.56</v>
          </cell>
          <cell r="I593">
            <v>0</v>
          </cell>
        </row>
        <row r="594">
          <cell r="E594">
            <v>45.11</v>
          </cell>
          <cell r="I594">
            <v>0</v>
          </cell>
        </row>
        <row r="595">
          <cell r="E595">
            <v>44.23</v>
          </cell>
          <cell r="I595">
            <v>0</v>
          </cell>
        </row>
        <row r="596">
          <cell r="E596">
            <v>47.23</v>
          </cell>
          <cell r="I596">
            <v>0</v>
          </cell>
        </row>
        <row r="597">
          <cell r="E597">
            <v>43.98</v>
          </cell>
          <cell r="I597">
            <v>0</v>
          </cell>
        </row>
        <row r="598">
          <cell r="E598">
            <v>50.26</v>
          </cell>
          <cell r="I598">
            <v>0</v>
          </cell>
        </row>
        <row r="599">
          <cell r="E599">
            <v>52.92</v>
          </cell>
          <cell r="I599">
            <v>0</v>
          </cell>
        </row>
        <row r="600">
          <cell r="E600">
            <v>54.81</v>
          </cell>
          <cell r="I600">
            <v>0</v>
          </cell>
        </row>
        <row r="601">
          <cell r="E601">
            <v>53.63</v>
          </cell>
          <cell r="I601">
            <v>0</v>
          </cell>
        </row>
        <row r="602">
          <cell r="E602">
            <v>53.48</v>
          </cell>
          <cell r="I602">
            <v>0</v>
          </cell>
        </row>
        <row r="603">
          <cell r="E603">
            <v>51.53</v>
          </cell>
          <cell r="I603">
            <v>0</v>
          </cell>
        </row>
        <row r="604">
          <cell r="E604">
            <v>50.01</v>
          </cell>
          <cell r="I604">
            <v>0</v>
          </cell>
        </row>
        <row r="605">
          <cell r="E605">
            <v>48.23</v>
          </cell>
          <cell r="I605">
            <v>0</v>
          </cell>
        </row>
        <row r="606">
          <cell r="E606">
            <v>47.33</v>
          </cell>
          <cell r="I606">
            <v>0</v>
          </cell>
        </row>
        <row r="607">
          <cell r="E607">
            <v>63.93</v>
          </cell>
          <cell r="I607">
            <v>0</v>
          </cell>
        </row>
        <row r="608">
          <cell r="E608">
            <v>60.42</v>
          </cell>
          <cell r="I608">
            <v>0</v>
          </cell>
        </row>
        <row r="609">
          <cell r="E609">
            <v>58.72</v>
          </cell>
          <cell r="I609">
            <v>0</v>
          </cell>
        </row>
        <row r="610">
          <cell r="E610">
            <v>48.36</v>
          </cell>
          <cell r="I610">
            <v>0</v>
          </cell>
        </row>
        <row r="611">
          <cell r="E611">
            <v>46.3</v>
          </cell>
          <cell r="I611">
            <v>0</v>
          </cell>
        </row>
        <row r="612">
          <cell r="E612">
            <v>59.13</v>
          </cell>
          <cell r="I612">
            <v>0</v>
          </cell>
        </row>
        <row r="613">
          <cell r="E613">
            <v>47.68</v>
          </cell>
          <cell r="I613">
            <v>0</v>
          </cell>
        </row>
        <row r="614">
          <cell r="E614">
            <v>42.54</v>
          </cell>
          <cell r="I614">
            <v>0</v>
          </cell>
        </row>
        <row r="615">
          <cell r="E615">
            <v>41.98</v>
          </cell>
          <cell r="I615">
            <v>0</v>
          </cell>
        </row>
        <row r="616">
          <cell r="E616">
            <v>42.07</v>
          </cell>
          <cell r="I616">
            <v>0</v>
          </cell>
        </row>
        <row r="617">
          <cell r="E617">
            <v>42.83</v>
          </cell>
          <cell r="I617">
            <v>0</v>
          </cell>
        </row>
        <row r="618">
          <cell r="E618">
            <v>43</v>
          </cell>
          <cell r="I618">
            <v>0</v>
          </cell>
        </row>
        <row r="619">
          <cell r="E619">
            <v>43.04</v>
          </cell>
          <cell r="I619">
            <v>0</v>
          </cell>
        </row>
        <row r="620">
          <cell r="E620">
            <v>44.1</v>
          </cell>
          <cell r="I620">
            <v>0</v>
          </cell>
        </row>
        <row r="621">
          <cell r="E621">
            <v>45.96</v>
          </cell>
          <cell r="I621">
            <v>0</v>
          </cell>
        </row>
        <row r="622">
          <cell r="E622">
            <v>52.87</v>
          </cell>
          <cell r="I622">
            <v>0</v>
          </cell>
        </row>
        <row r="623">
          <cell r="E623">
            <v>58.37</v>
          </cell>
          <cell r="I623">
            <v>0</v>
          </cell>
        </row>
        <row r="624">
          <cell r="E624">
            <v>54.41</v>
          </cell>
          <cell r="I624">
            <v>0</v>
          </cell>
        </row>
        <row r="625">
          <cell r="E625">
            <v>50.92</v>
          </cell>
          <cell r="I625">
            <v>0</v>
          </cell>
        </row>
        <row r="626">
          <cell r="E626">
            <v>45.46</v>
          </cell>
          <cell r="I626">
            <v>0</v>
          </cell>
        </row>
        <row r="627">
          <cell r="E627">
            <v>42.96</v>
          </cell>
          <cell r="I627">
            <v>0</v>
          </cell>
        </row>
        <row r="628">
          <cell r="E628">
            <v>43.96</v>
          </cell>
          <cell r="I628">
            <v>0</v>
          </cell>
        </row>
        <row r="629">
          <cell r="E629">
            <v>47.89</v>
          </cell>
          <cell r="I629">
            <v>0</v>
          </cell>
        </row>
        <row r="630">
          <cell r="E630">
            <v>46.12</v>
          </cell>
          <cell r="I630">
            <v>0</v>
          </cell>
        </row>
        <row r="631">
          <cell r="E631">
            <v>52.25</v>
          </cell>
          <cell r="I631">
            <v>0</v>
          </cell>
        </row>
        <row r="632">
          <cell r="E632">
            <v>55.54</v>
          </cell>
          <cell r="I632">
            <v>0</v>
          </cell>
        </row>
        <row r="633">
          <cell r="E633">
            <v>52.59</v>
          </cell>
          <cell r="I633">
            <v>0</v>
          </cell>
        </row>
        <row r="634">
          <cell r="E634">
            <v>52.7</v>
          </cell>
          <cell r="I634">
            <v>0</v>
          </cell>
        </row>
        <row r="635">
          <cell r="E635">
            <v>51.41</v>
          </cell>
          <cell r="I635">
            <v>0</v>
          </cell>
        </row>
        <row r="636">
          <cell r="E636">
            <v>49.87</v>
          </cell>
          <cell r="I636">
            <v>0</v>
          </cell>
        </row>
        <row r="637">
          <cell r="E637">
            <v>45.21</v>
          </cell>
          <cell r="I637">
            <v>0</v>
          </cell>
        </row>
        <row r="638">
          <cell r="E638">
            <v>43.27</v>
          </cell>
          <cell r="I638">
            <v>0</v>
          </cell>
        </row>
        <row r="639">
          <cell r="E639">
            <v>42.54</v>
          </cell>
          <cell r="I639">
            <v>0</v>
          </cell>
        </row>
        <row r="640">
          <cell r="E640">
            <v>45.95</v>
          </cell>
          <cell r="I640">
            <v>0</v>
          </cell>
        </row>
        <row r="641">
          <cell r="E641">
            <v>44.75</v>
          </cell>
          <cell r="I641">
            <v>0</v>
          </cell>
        </row>
        <row r="642">
          <cell r="E642">
            <v>43.56</v>
          </cell>
          <cell r="I642">
            <v>0</v>
          </cell>
        </row>
        <row r="643">
          <cell r="E643">
            <v>39.840000000000003</v>
          </cell>
          <cell r="I643">
            <v>0</v>
          </cell>
        </row>
        <row r="644">
          <cell r="E644">
            <v>41.28</v>
          </cell>
          <cell r="I644">
            <v>0</v>
          </cell>
        </row>
        <row r="645">
          <cell r="E645">
            <v>43.23</v>
          </cell>
          <cell r="I645">
            <v>0</v>
          </cell>
        </row>
        <row r="646">
          <cell r="E646">
            <v>43.82</v>
          </cell>
          <cell r="I646">
            <v>0</v>
          </cell>
        </row>
        <row r="647">
          <cell r="E647">
            <v>42.95</v>
          </cell>
          <cell r="I647">
            <v>0</v>
          </cell>
        </row>
        <row r="648">
          <cell r="E648">
            <v>46.56</v>
          </cell>
          <cell r="I648">
            <v>0</v>
          </cell>
        </row>
        <row r="649">
          <cell r="E649">
            <v>45.2</v>
          </cell>
          <cell r="I649">
            <v>0</v>
          </cell>
        </row>
        <row r="650">
          <cell r="E650">
            <v>44.02</v>
          </cell>
          <cell r="I650">
            <v>0</v>
          </cell>
        </row>
        <row r="651">
          <cell r="E651">
            <v>43.84</v>
          </cell>
          <cell r="I651">
            <v>0</v>
          </cell>
        </row>
        <row r="652">
          <cell r="E652">
            <v>43.77</v>
          </cell>
          <cell r="I652">
            <v>0</v>
          </cell>
        </row>
        <row r="653">
          <cell r="E653">
            <v>41.06</v>
          </cell>
          <cell r="I653">
            <v>0</v>
          </cell>
        </row>
        <row r="654">
          <cell r="E654">
            <v>37.65</v>
          </cell>
          <cell r="I654">
            <v>0</v>
          </cell>
        </row>
        <row r="655">
          <cell r="E655">
            <v>42.72</v>
          </cell>
          <cell r="I655">
            <v>0</v>
          </cell>
        </row>
        <row r="656">
          <cell r="E656">
            <v>45.64</v>
          </cell>
          <cell r="I656">
            <v>0</v>
          </cell>
        </row>
        <row r="657">
          <cell r="E657">
            <v>51.53</v>
          </cell>
          <cell r="I657">
            <v>0</v>
          </cell>
        </row>
        <row r="658">
          <cell r="E658">
            <v>51.11</v>
          </cell>
          <cell r="I658">
            <v>0</v>
          </cell>
        </row>
        <row r="659">
          <cell r="E659">
            <v>42.2</v>
          </cell>
          <cell r="I659">
            <v>0</v>
          </cell>
        </row>
        <row r="660">
          <cell r="E660">
            <v>40.880000000000003</v>
          </cell>
          <cell r="I660">
            <v>0</v>
          </cell>
        </row>
        <row r="661">
          <cell r="E661">
            <v>37.61</v>
          </cell>
          <cell r="I661">
            <v>0</v>
          </cell>
        </row>
        <row r="662">
          <cell r="E662">
            <v>38.75</v>
          </cell>
          <cell r="I662">
            <v>0</v>
          </cell>
        </row>
        <row r="663">
          <cell r="E663">
            <v>39.44</v>
          </cell>
          <cell r="I663">
            <v>0</v>
          </cell>
        </row>
        <row r="664">
          <cell r="E664">
            <v>38.799999999999997</v>
          </cell>
          <cell r="I664">
            <v>0</v>
          </cell>
        </row>
        <row r="665">
          <cell r="E665">
            <v>43.3</v>
          </cell>
          <cell r="I665">
            <v>0</v>
          </cell>
        </row>
        <row r="666">
          <cell r="E666">
            <v>47.75</v>
          </cell>
          <cell r="I666">
            <v>0</v>
          </cell>
        </row>
        <row r="667">
          <cell r="E667">
            <v>51.52</v>
          </cell>
          <cell r="I667">
            <v>0</v>
          </cell>
        </row>
        <row r="668">
          <cell r="E668">
            <v>59.72</v>
          </cell>
          <cell r="I668">
            <v>0</v>
          </cell>
        </row>
        <row r="669">
          <cell r="E669">
            <v>77.22</v>
          </cell>
          <cell r="I669">
            <v>0</v>
          </cell>
        </row>
        <row r="670">
          <cell r="E670">
            <v>95.36</v>
          </cell>
          <cell r="I670">
            <v>0</v>
          </cell>
        </row>
        <row r="671">
          <cell r="E671">
            <v>99.48</v>
          </cell>
          <cell r="I671">
            <v>0</v>
          </cell>
        </row>
        <row r="672">
          <cell r="E672">
            <v>103.11</v>
          </cell>
          <cell r="I672">
            <v>0</v>
          </cell>
        </row>
        <row r="673">
          <cell r="E673">
            <v>82.1</v>
          </cell>
          <cell r="I673">
            <v>0</v>
          </cell>
        </row>
        <row r="674">
          <cell r="E674">
            <v>74.11</v>
          </cell>
          <cell r="I674">
            <v>0</v>
          </cell>
        </row>
        <row r="675">
          <cell r="E675">
            <v>79.67</v>
          </cell>
          <cell r="I675">
            <v>0</v>
          </cell>
        </row>
        <row r="676">
          <cell r="E676">
            <v>88.49</v>
          </cell>
          <cell r="I676">
            <v>0</v>
          </cell>
        </row>
        <row r="677">
          <cell r="E677">
            <v>89.75</v>
          </cell>
          <cell r="I677">
            <v>0</v>
          </cell>
        </row>
        <row r="678">
          <cell r="E678">
            <v>92.55</v>
          </cell>
          <cell r="I678">
            <v>0</v>
          </cell>
        </row>
        <row r="679">
          <cell r="E679">
            <v>78.73</v>
          </cell>
          <cell r="I679">
            <v>0</v>
          </cell>
        </row>
        <row r="680">
          <cell r="E680">
            <v>65.430000000000007</v>
          </cell>
          <cell r="I680">
            <v>0</v>
          </cell>
        </row>
        <row r="681">
          <cell r="E681">
            <v>59.92</v>
          </cell>
          <cell r="I681">
            <v>0</v>
          </cell>
        </row>
        <row r="682">
          <cell r="E682">
            <v>58.2</v>
          </cell>
          <cell r="I682">
            <v>0</v>
          </cell>
        </row>
        <row r="683">
          <cell r="E683">
            <v>51.82</v>
          </cell>
          <cell r="I683">
            <v>0</v>
          </cell>
        </row>
        <row r="684">
          <cell r="E684">
            <v>44.09</v>
          </cell>
          <cell r="I684">
            <v>0</v>
          </cell>
        </row>
        <row r="685">
          <cell r="E685">
            <v>42.52</v>
          </cell>
          <cell r="I685">
            <v>0</v>
          </cell>
        </row>
        <row r="686">
          <cell r="E686">
            <v>42.29</v>
          </cell>
          <cell r="I686">
            <v>0</v>
          </cell>
        </row>
        <row r="687">
          <cell r="E687">
            <v>41.93</v>
          </cell>
          <cell r="I687">
            <v>0</v>
          </cell>
        </row>
        <row r="688">
          <cell r="E688">
            <v>40.96</v>
          </cell>
          <cell r="I688">
            <v>0</v>
          </cell>
        </row>
        <row r="689">
          <cell r="E689">
            <v>46.56</v>
          </cell>
          <cell r="I689">
            <v>0</v>
          </cell>
        </row>
        <row r="690">
          <cell r="E690">
            <v>49.92</v>
          </cell>
          <cell r="I690">
            <v>0</v>
          </cell>
        </row>
        <row r="691">
          <cell r="E691">
            <v>59.92</v>
          </cell>
          <cell r="I691">
            <v>0</v>
          </cell>
        </row>
        <row r="692">
          <cell r="E692">
            <v>57.56</v>
          </cell>
          <cell r="I692">
            <v>0</v>
          </cell>
        </row>
        <row r="693">
          <cell r="E693">
            <v>61.14</v>
          </cell>
          <cell r="I693">
            <v>0</v>
          </cell>
        </row>
        <row r="694">
          <cell r="E694">
            <v>62.38</v>
          </cell>
          <cell r="I694">
            <v>0</v>
          </cell>
        </row>
        <row r="695">
          <cell r="E695">
            <v>62.67</v>
          </cell>
          <cell r="I695">
            <v>0</v>
          </cell>
        </row>
        <row r="696">
          <cell r="E696">
            <v>62.88</v>
          </cell>
          <cell r="I696">
            <v>0</v>
          </cell>
        </row>
        <row r="697">
          <cell r="E697">
            <v>59.06</v>
          </cell>
          <cell r="I697">
            <v>0</v>
          </cell>
        </row>
        <row r="698">
          <cell r="E698">
            <v>57.65</v>
          </cell>
          <cell r="I698">
            <v>0</v>
          </cell>
        </row>
        <row r="699">
          <cell r="E699">
            <v>57.54</v>
          </cell>
          <cell r="I699">
            <v>0</v>
          </cell>
        </row>
        <row r="700">
          <cell r="E700">
            <v>61.21</v>
          </cell>
          <cell r="I700">
            <v>0</v>
          </cell>
        </row>
        <row r="701">
          <cell r="E701">
            <v>59.78</v>
          </cell>
          <cell r="I701">
            <v>0</v>
          </cell>
        </row>
        <row r="702">
          <cell r="E702">
            <v>50.95</v>
          </cell>
          <cell r="I702">
            <v>0</v>
          </cell>
        </row>
        <row r="703">
          <cell r="E703">
            <v>56.36</v>
          </cell>
          <cell r="I703">
            <v>0</v>
          </cell>
        </row>
        <row r="704">
          <cell r="E704">
            <v>55.16</v>
          </cell>
          <cell r="I704">
            <v>0</v>
          </cell>
        </row>
        <row r="705">
          <cell r="E705">
            <v>58.42</v>
          </cell>
          <cell r="I705">
            <v>0</v>
          </cell>
        </row>
        <row r="706">
          <cell r="E706">
            <v>51.75</v>
          </cell>
          <cell r="I706">
            <v>0</v>
          </cell>
        </row>
        <row r="707">
          <cell r="E707">
            <v>45.51</v>
          </cell>
          <cell r="I707">
            <v>0</v>
          </cell>
        </row>
        <row r="708">
          <cell r="E708">
            <v>43.41</v>
          </cell>
          <cell r="I708">
            <v>0</v>
          </cell>
        </row>
        <row r="709">
          <cell r="E709">
            <v>41.77</v>
          </cell>
          <cell r="I709">
            <v>0</v>
          </cell>
        </row>
        <row r="710">
          <cell r="E710">
            <v>40.43</v>
          </cell>
          <cell r="I710">
            <v>0</v>
          </cell>
        </row>
        <row r="711">
          <cell r="E711">
            <v>38.020000000000003</v>
          </cell>
          <cell r="I711">
            <v>0</v>
          </cell>
        </row>
        <row r="712">
          <cell r="E712">
            <v>39.81</v>
          </cell>
          <cell r="I712">
            <v>0</v>
          </cell>
        </row>
        <row r="713">
          <cell r="E713">
            <v>42.91</v>
          </cell>
          <cell r="I713">
            <v>0</v>
          </cell>
        </row>
        <row r="714">
          <cell r="E714">
            <v>43.7</v>
          </cell>
          <cell r="I714">
            <v>0</v>
          </cell>
        </row>
        <row r="715">
          <cell r="E715">
            <v>46.01</v>
          </cell>
          <cell r="I715">
            <v>0</v>
          </cell>
        </row>
        <row r="716">
          <cell r="E716">
            <v>109.92</v>
          </cell>
          <cell r="I716">
            <v>0</v>
          </cell>
        </row>
        <row r="717">
          <cell r="E717">
            <v>70.37</v>
          </cell>
          <cell r="I717">
            <v>0</v>
          </cell>
        </row>
        <row r="718">
          <cell r="E718">
            <v>74.02</v>
          </cell>
          <cell r="I718">
            <v>0</v>
          </cell>
        </row>
        <row r="719">
          <cell r="E719">
            <v>54.91</v>
          </cell>
          <cell r="I719">
            <v>0</v>
          </cell>
        </row>
        <row r="720">
          <cell r="E720">
            <v>61.25</v>
          </cell>
          <cell r="I720">
            <v>0</v>
          </cell>
        </row>
        <row r="721">
          <cell r="E721">
            <v>76.52</v>
          </cell>
          <cell r="I721">
            <v>0</v>
          </cell>
        </row>
        <row r="722">
          <cell r="E722">
            <v>53.35</v>
          </cell>
          <cell r="I722">
            <v>0</v>
          </cell>
        </row>
        <row r="723">
          <cell r="E723">
            <v>51.51</v>
          </cell>
          <cell r="I723">
            <v>0</v>
          </cell>
        </row>
        <row r="724">
          <cell r="E724">
            <v>60.44</v>
          </cell>
          <cell r="I724">
            <v>0</v>
          </cell>
        </row>
        <row r="725">
          <cell r="E725">
            <v>60.36</v>
          </cell>
          <cell r="I725">
            <v>0</v>
          </cell>
        </row>
        <row r="726">
          <cell r="E726">
            <v>63.94</v>
          </cell>
          <cell r="I726">
            <v>0</v>
          </cell>
        </row>
        <row r="727">
          <cell r="E727">
            <v>60.22</v>
          </cell>
          <cell r="I727">
            <v>0</v>
          </cell>
        </row>
        <row r="728">
          <cell r="E728">
            <v>72.56</v>
          </cell>
          <cell r="I728">
            <v>0</v>
          </cell>
        </row>
        <row r="729">
          <cell r="E729">
            <v>80.010000000000005</v>
          </cell>
          <cell r="I729">
            <v>0</v>
          </cell>
        </row>
        <row r="730">
          <cell r="E730">
            <v>59.96</v>
          </cell>
          <cell r="I730">
            <v>0</v>
          </cell>
        </row>
        <row r="731">
          <cell r="E731">
            <v>54.32</v>
          </cell>
          <cell r="I731">
            <v>0</v>
          </cell>
        </row>
        <row r="732">
          <cell r="E732">
            <v>51.73</v>
          </cell>
          <cell r="I732">
            <v>0</v>
          </cell>
        </row>
        <row r="733">
          <cell r="E733">
            <v>50.63</v>
          </cell>
          <cell r="I733">
            <v>0</v>
          </cell>
        </row>
        <row r="734">
          <cell r="E734">
            <v>49.95</v>
          </cell>
          <cell r="I734">
            <v>0</v>
          </cell>
        </row>
        <row r="735">
          <cell r="E735">
            <v>41.62</v>
          </cell>
          <cell r="I735">
            <v>0</v>
          </cell>
        </row>
        <row r="736">
          <cell r="E736">
            <v>41.92</v>
          </cell>
          <cell r="I736">
            <v>0</v>
          </cell>
        </row>
        <row r="737">
          <cell r="E737">
            <v>43.81</v>
          </cell>
          <cell r="I737">
            <v>0</v>
          </cell>
        </row>
        <row r="738">
          <cell r="E738">
            <v>51.52</v>
          </cell>
          <cell r="I738">
            <v>0</v>
          </cell>
        </row>
        <row r="739">
          <cell r="E739">
            <v>86.49</v>
          </cell>
          <cell r="I739">
            <v>0</v>
          </cell>
        </row>
        <row r="740">
          <cell r="E740">
            <v>56.59</v>
          </cell>
          <cell r="I740">
            <v>0</v>
          </cell>
        </row>
        <row r="741">
          <cell r="E741">
            <v>54.39</v>
          </cell>
          <cell r="I741">
            <v>0</v>
          </cell>
        </row>
        <row r="742">
          <cell r="E742">
            <v>53.93</v>
          </cell>
          <cell r="I742">
            <v>0</v>
          </cell>
        </row>
        <row r="743">
          <cell r="E743">
            <v>84.79</v>
          </cell>
          <cell r="I743">
            <v>0</v>
          </cell>
        </row>
        <row r="744">
          <cell r="E744">
            <v>58.73</v>
          </cell>
          <cell r="I744">
            <v>0</v>
          </cell>
        </row>
        <row r="745">
          <cell r="E745">
            <v>77.790000000000006</v>
          </cell>
          <cell r="I745">
            <v>0</v>
          </cell>
        </row>
        <row r="746">
          <cell r="E746">
            <v>77.790000000000006</v>
          </cell>
          <cell r="I746">
            <v>0</v>
          </cell>
        </row>
        <row r="747">
          <cell r="E747">
            <v>64.55</v>
          </cell>
          <cell r="I747">
            <v>0</v>
          </cell>
        </row>
        <row r="748">
          <cell r="E748">
            <v>77.680000000000007</v>
          </cell>
          <cell r="I748">
            <v>0</v>
          </cell>
        </row>
        <row r="749">
          <cell r="E749">
            <v>75.099999999999994</v>
          </cell>
          <cell r="I749">
            <v>0</v>
          </cell>
        </row>
        <row r="750">
          <cell r="E750">
            <v>78.72</v>
          </cell>
          <cell r="I750">
            <v>0</v>
          </cell>
        </row>
        <row r="751">
          <cell r="E751">
            <v>92.85</v>
          </cell>
          <cell r="I751">
            <v>0</v>
          </cell>
        </row>
        <row r="752">
          <cell r="E752">
            <v>90.42</v>
          </cell>
          <cell r="I752">
            <v>0</v>
          </cell>
        </row>
        <row r="753">
          <cell r="E753">
            <v>75.5</v>
          </cell>
          <cell r="I753">
            <v>0</v>
          </cell>
        </row>
        <row r="754">
          <cell r="E754">
            <v>63.52</v>
          </cell>
          <cell r="I754">
            <v>0</v>
          </cell>
        </row>
        <row r="755">
          <cell r="E755">
            <v>57.04</v>
          </cell>
          <cell r="I755">
            <v>0</v>
          </cell>
        </row>
      </sheetData>
      <sheetData sheetId="15"/>
      <sheetData sheetId="16">
        <row r="12">
          <cell r="L12">
            <v>0.94942824931550973</v>
          </cell>
          <cell r="M12">
            <v>0.41284157405916144</v>
          </cell>
          <cell r="N12">
            <v>5.7532971850897438E-2</v>
          </cell>
          <cell r="O12">
            <v>9.5739160000715817E-3</v>
          </cell>
          <cell r="P12">
            <v>3.4000823177824306E-3</v>
          </cell>
        </row>
        <row r="13">
          <cell r="L13">
            <v>0.95858516283627127</v>
          </cell>
          <cell r="M13">
            <v>0.14125088524335705</v>
          </cell>
          <cell r="N13">
            <v>5.9468950998748535E-2</v>
          </cell>
          <cell r="O13">
            <v>9.8953230046857268E-3</v>
          </cell>
          <cell r="P13">
            <v>3.4924669428302566E-3</v>
          </cell>
        </row>
        <row r="14">
          <cell r="L14">
            <v>0.83493089021871514</v>
          </cell>
          <cell r="M14">
            <v>0.15675475295239102</v>
          </cell>
          <cell r="N14">
            <v>5.8888947730763114E-2</v>
          </cell>
          <cell r="O14">
            <v>9.8501297463326806E-3</v>
          </cell>
          <cell r="P14">
            <v>3.495207329343854E-3</v>
          </cell>
        </row>
        <row r="15">
          <cell r="L15">
            <v>0.81910224254942465</v>
          </cell>
          <cell r="M15">
            <v>0.13564104455591622</v>
          </cell>
          <cell r="N15">
            <v>5.965992918264975E-2</v>
          </cell>
          <cell r="O15">
            <v>9.9586898790203614E-3</v>
          </cell>
          <cell r="P15">
            <v>3.5039834759516084E-3</v>
          </cell>
        </row>
        <row r="16">
          <cell r="L16">
            <v>0.93009773816317476</v>
          </cell>
          <cell r="M16">
            <v>1.7927117584716974</v>
          </cell>
          <cell r="N16">
            <v>5.9693651095591362E-2</v>
          </cell>
          <cell r="O16">
            <v>9.9640388778680575E-3</v>
          </cell>
          <cell r="P16">
            <v>3.5327046930623113E-3</v>
          </cell>
        </row>
        <row r="17">
          <cell r="L17">
            <v>1.2219135219701671</v>
          </cell>
          <cell r="M17">
            <v>0.76803423875416976</v>
          </cell>
          <cell r="N17">
            <v>5.7634037349733415E-2</v>
          </cell>
          <cell r="O17">
            <v>9.4408329512043806E-3</v>
          </cell>
          <cell r="P17">
            <v>3.5965077909350025E-3</v>
          </cell>
        </row>
        <row r="18">
          <cell r="L18">
            <v>1.3641164372139563</v>
          </cell>
          <cell r="M18">
            <v>1.2862939835831682</v>
          </cell>
          <cell r="N18">
            <v>2.7608441883303376E-2</v>
          </cell>
          <cell r="O18">
            <v>8.0601826974744765E-3</v>
          </cell>
          <cell r="P18">
            <v>3.9837684596712927E-3</v>
          </cell>
        </row>
        <row r="19">
          <cell r="L19">
            <v>1.368458539511171</v>
          </cell>
          <cell r="M19">
            <v>1.7808142150247412</v>
          </cell>
          <cell r="N19">
            <v>3.9361223571749886E-3</v>
          </cell>
          <cell r="O19">
            <v>5.9979007347428408E-3</v>
          </cell>
          <cell r="P19">
            <v>4.3109911530964167E-3</v>
          </cell>
        </row>
        <row r="20">
          <cell r="L20">
            <v>1.5355435069091457</v>
          </cell>
          <cell r="M20">
            <v>0.97123385669641182</v>
          </cell>
          <cell r="N20">
            <v>7.2950788809819644E-2</v>
          </cell>
          <cell r="O20">
            <v>0.10599043638691215</v>
          </cell>
          <cell r="P20">
            <v>5.2336307842915764E-2</v>
          </cell>
        </row>
        <row r="21">
          <cell r="L21">
            <v>1.8836029944457859</v>
          </cell>
          <cell r="M21">
            <v>0.51562424535136442</v>
          </cell>
          <cell r="N21">
            <v>9.3986959671576914E-2</v>
          </cell>
          <cell r="O21">
            <v>8.1526201400627857E-2</v>
          </cell>
          <cell r="P21">
            <v>3.2938903646462209E-2</v>
          </cell>
        </row>
        <row r="22">
          <cell r="L22">
            <v>1.168797338997315</v>
          </cell>
          <cell r="M22">
            <v>3.1364966136336312</v>
          </cell>
          <cell r="N22">
            <v>4.3281368973670506E-2</v>
          </cell>
          <cell r="O22">
            <v>5.3300204384242378E-2</v>
          </cell>
          <cell r="P22">
            <v>2.3945016631266785E-2</v>
          </cell>
        </row>
        <row r="23">
          <cell r="L23">
            <v>1.2341880667530289</v>
          </cell>
          <cell r="M23">
            <v>2.2503429093957177</v>
          </cell>
          <cell r="N23">
            <v>3.0195077345119257E-2</v>
          </cell>
          <cell r="O23">
            <v>2.4765678579593085E-3</v>
          </cell>
          <cell r="P23">
            <v>3.0480835174883794E-3</v>
          </cell>
        </row>
        <row r="24">
          <cell r="L24">
            <v>1.0230361604568792</v>
          </cell>
          <cell r="M24">
            <v>0.97956307258632835</v>
          </cell>
          <cell r="N24">
            <v>4.2100253516744006E-3</v>
          </cell>
          <cell r="O24">
            <v>3.9354584809130257E-3</v>
          </cell>
          <cell r="P24">
            <v>3.0202355783751134E-3</v>
          </cell>
        </row>
        <row r="25">
          <cell r="L25">
            <v>1.131054940760609</v>
          </cell>
          <cell r="M25">
            <v>1.231770787075688</v>
          </cell>
          <cell r="N25">
            <v>5.4176954367017782E-3</v>
          </cell>
          <cell r="O25">
            <v>4.9736220402508136E-3</v>
          </cell>
          <cell r="P25">
            <v>2.8420697372861787E-3</v>
          </cell>
        </row>
        <row r="26">
          <cell r="L26">
            <v>1.0537586036258941</v>
          </cell>
          <cell r="M26">
            <v>0.71411219578028706</v>
          </cell>
          <cell r="N26">
            <v>5.0384632687030459E-3</v>
          </cell>
          <cell r="O26">
            <v>5.4883260605515316E-3</v>
          </cell>
          <cell r="P26">
            <v>2.60920419272122E-3</v>
          </cell>
        </row>
        <row r="27">
          <cell r="L27">
            <v>1.0405007297832141</v>
          </cell>
          <cell r="M27">
            <v>0.83517644635869503</v>
          </cell>
          <cell r="N27">
            <v>4.9249173957036816E-3</v>
          </cell>
          <cell r="O27">
            <v>5.6412690168969439E-3</v>
          </cell>
          <cell r="P27">
            <v>2.3281427688781036E-3</v>
          </cell>
        </row>
        <row r="28">
          <cell r="L28">
            <v>1.0856628717016765</v>
          </cell>
          <cell r="M28">
            <v>1.0740819926238707</v>
          </cell>
          <cell r="N28">
            <v>0.18876832896823273</v>
          </cell>
          <cell r="O28">
            <v>0.14645357849163504</v>
          </cell>
          <cell r="P28">
            <v>0.10743492436795125</v>
          </cell>
        </row>
        <row r="29">
          <cell r="L29">
            <v>1.651686000432308</v>
          </cell>
          <cell r="M29">
            <v>0.66989696664024778</v>
          </cell>
          <cell r="N29">
            <v>0.23344621370415738</v>
          </cell>
          <cell r="O29">
            <v>0.20246415447798835</v>
          </cell>
          <cell r="P29">
            <v>0.11780387635996831</v>
          </cell>
        </row>
        <row r="30">
          <cell r="L30">
            <v>1.9291902209823066</v>
          </cell>
          <cell r="M30">
            <v>0.6023786799794435</v>
          </cell>
          <cell r="N30">
            <v>0.56961676822553409</v>
          </cell>
          <cell r="O30">
            <v>0.82005726451802363</v>
          </cell>
          <cell r="P30">
            <v>0.15756919462594524</v>
          </cell>
        </row>
        <row r="31">
          <cell r="L31">
            <v>2.0505176134908734</v>
          </cell>
          <cell r="M31">
            <v>0.43640487251710136</v>
          </cell>
          <cell r="N31">
            <v>0.48194754362219705</v>
          </cell>
          <cell r="O31">
            <v>0.57650802941068879</v>
          </cell>
          <cell r="P31">
            <v>9.6115155284047266E-2</v>
          </cell>
        </row>
        <row r="32">
          <cell r="L32">
            <v>1.7882822203950246</v>
          </cell>
          <cell r="M32">
            <v>0.39913577439163067</v>
          </cell>
          <cell r="N32">
            <v>0.30746487990063154</v>
          </cell>
          <cell r="O32">
            <v>0.38592746802890077</v>
          </cell>
          <cell r="P32">
            <v>0.19200153951120519</v>
          </cell>
        </row>
        <row r="33">
          <cell r="L33">
            <v>1.8803262403931613</v>
          </cell>
          <cell r="M33">
            <v>0.58433976403339083</v>
          </cell>
          <cell r="N33">
            <v>5.7510325717572017E-2</v>
          </cell>
          <cell r="O33">
            <v>7.9120266290235441E-2</v>
          </cell>
          <cell r="P33">
            <v>3.7207438002126135E-2</v>
          </cell>
        </row>
        <row r="34">
          <cell r="L34">
            <v>1.7207901192064381</v>
          </cell>
          <cell r="M34">
            <v>0.47278047940784096</v>
          </cell>
          <cell r="N34">
            <v>3.7870637345612601E-3</v>
          </cell>
          <cell r="O34">
            <v>7.2298489477987688E-3</v>
          </cell>
          <cell r="P34">
            <v>2.8402978009209453E-3</v>
          </cell>
        </row>
        <row r="35">
          <cell r="L35">
            <v>0.95000838160517054</v>
          </cell>
          <cell r="M35">
            <v>0.13196371696250628</v>
          </cell>
          <cell r="N35">
            <v>2.8404328633425839E-2</v>
          </cell>
          <cell r="O35">
            <v>9.2197656875710101E-3</v>
          </cell>
          <cell r="P35">
            <v>3.259513121868539E-3</v>
          </cell>
        </row>
        <row r="36">
          <cell r="L36">
            <v>0.8209457615400011</v>
          </cell>
          <cell r="M36">
            <v>0.38763850730518007</v>
          </cell>
          <cell r="N36">
            <v>5.2764687687633045E-2</v>
          </cell>
          <cell r="O36">
            <v>9.2793071450665027E-3</v>
          </cell>
          <cell r="P36">
            <v>3.5479703789960157E-3</v>
          </cell>
        </row>
        <row r="37">
          <cell r="L37">
            <v>0.72934088298708366</v>
          </cell>
          <cell r="M37">
            <v>0.12180869284865092</v>
          </cell>
          <cell r="N37">
            <v>5.3196848489733412E-2</v>
          </cell>
          <cell r="O37">
            <v>9.3698994498962254E-3</v>
          </cell>
          <cell r="P37">
            <v>3.6270578515727324E-3</v>
          </cell>
        </row>
        <row r="38">
          <cell r="L38">
            <v>0.77327967328165581</v>
          </cell>
          <cell r="M38">
            <v>0.47669554529053748</v>
          </cell>
          <cell r="N38">
            <v>5.442001546361095E-2</v>
          </cell>
          <cell r="O38">
            <v>9.6151939890168712E-3</v>
          </cell>
          <cell r="P38">
            <v>3.5685256041712095E-3</v>
          </cell>
        </row>
        <row r="39">
          <cell r="L39">
            <v>0.88993086980801461</v>
          </cell>
          <cell r="M39">
            <v>0.34305135660780656</v>
          </cell>
          <cell r="N39">
            <v>5.84429338930504E-2</v>
          </cell>
          <cell r="O39">
            <v>9.7244420481022893E-3</v>
          </cell>
          <cell r="P39">
            <v>3.5624193641562844E-3</v>
          </cell>
        </row>
        <row r="40">
          <cell r="L40">
            <v>0.8172741343206581</v>
          </cell>
          <cell r="M40">
            <v>0.83062729507450461</v>
          </cell>
          <cell r="N40">
            <v>5.3614963632869009E-2</v>
          </cell>
          <cell r="O40">
            <v>9.5090690216786539E-3</v>
          </cell>
          <cell r="P40">
            <v>3.5406108059441799E-3</v>
          </cell>
        </row>
        <row r="41">
          <cell r="L41">
            <v>0.89681127558292273</v>
          </cell>
          <cell r="M41">
            <v>0.50173735642356099</v>
          </cell>
          <cell r="N41">
            <v>5.1422023903788645E-2</v>
          </cell>
          <cell r="O41">
            <v>9.1292723597305933E-3</v>
          </cell>
          <cell r="P41">
            <v>3.2604544141894977E-3</v>
          </cell>
        </row>
        <row r="42">
          <cell r="L42">
            <v>1.0144469240429703</v>
          </cell>
          <cell r="M42">
            <v>1.7398650174826755</v>
          </cell>
          <cell r="N42">
            <v>8.4025261788382835E-2</v>
          </cell>
          <cell r="O42">
            <v>6.8665805332441881E-3</v>
          </cell>
          <cell r="P42">
            <v>3.7946892420559989E-3</v>
          </cell>
        </row>
        <row r="43">
          <cell r="L43">
            <v>1.2200086401701449</v>
          </cell>
          <cell r="M43">
            <v>1.3293400239266251</v>
          </cell>
          <cell r="N43">
            <v>6.3139704904958136E-3</v>
          </cell>
          <cell r="O43">
            <v>9.4709557357437191E-3</v>
          </cell>
          <cell r="P43">
            <v>5.5662634587265725E-3</v>
          </cell>
        </row>
        <row r="44">
          <cell r="L44">
            <v>1.1230756428393107</v>
          </cell>
          <cell r="M44">
            <v>1.0392776899392526</v>
          </cell>
          <cell r="N44">
            <v>0.18049429974203213</v>
          </cell>
          <cell r="O44">
            <v>0.32628775900807189</v>
          </cell>
          <cell r="P44">
            <v>0.20013314471165849</v>
          </cell>
        </row>
        <row r="45">
          <cell r="L45">
            <v>1.1452694651550743</v>
          </cell>
          <cell r="M45">
            <v>1.1620365641916044</v>
          </cell>
          <cell r="N45">
            <v>0.2988288564327784</v>
          </cell>
          <cell r="O45">
            <v>0.31355326320089882</v>
          </cell>
          <cell r="P45">
            <v>0.22852619752834236</v>
          </cell>
        </row>
        <row r="46">
          <cell r="L46">
            <v>1.2049949094499122</v>
          </cell>
          <cell r="M46">
            <v>1.1326473945639095</v>
          </cell>
          <cell r="N46">
            <v>0.22606670163206122</v>
          </cell>
          <cell r="O46">
            <v>0.35032240150556881</v>
          </cell>
          <cell r="P46">
            <v>0.19390368062197269</v>
          </cell>
        </row>
        <row r="47">
          <cell r="L47">
            <v>1.0136998292992516</v>
          </cell>
          <cell r="M47">
            <v>1.6770691994572593</v>
          </cell>
          <cell r="N47">
            <v>0.15660699435374448</v>
          </cell>
          <cell r="O47">
            <v>0.17393968573554516</v>
          </cell>
          <cell r="P47">
            <v>0.11835251893027531</v>
          </cell>
        </row>
        <row r="48">
          <cell r="L48">
            <v>0.91366811651509161</v>
          </cell>
          <cell r="M48">
            <v>0.87272088221079902</v>
          </cell>
          <cell r="N48">
            <v>4.3056104740564994E-3</v>
          </cell>
          <cell r="O48">
            <v>5.4479152937041428E-3</v>
          </cell>
          <cell r="P48">
            <v>2.6360880453407142E-3</v>
          </cell>
        </row>
        <row r="49">
          <cell r="L49">
            <v>0.98779021367126085</v>
          </cell>
          <cell r="M49">
            <v>0.90759411710295079</v>
          </cell>
          <cell r="N49">
            <v>4.6249190639163816E-3</v>
          </cell>
          <cell r="O49">
            <v>5.2724077328646741E-3</v>
          </cell>
          <cell r="P49">
            <v>3.6074368698547775E-3</v>
          </cell>
        </row>
        <row r="50">
          <cell r="L50">
            <v>0.69483181558520102</v>
          </cell>
          <cell r="M50">
            <v>0.711465439026849</v>
          </cell>
          <cell r="N50">
            <v>4.2844181592123394E-3</v>
          </cell>
          <cell r="O50">
            <v>5.7125575456164522E-3</v>
          </cell>
          <cell r="P50">
            <v>3.6123525656104037E-3</v>
          </cell>
        </row>
        <row r="51">
          <cell r="L51">
            <v>0.93548045343786423</v>
          </cell>
          <cell r="M51">
            <v>0.62441425509547144</v>
          </cell>
          <cell r="N51">
            <v>4.8896965943263223E-3</v>
          </cell>
          <cell r="O51">
            <v>5.867635913191587E-3</v>
          </cell>
          <cell r="P51">
            <v>3.5857775025059696E-3</v>
          </cell>
        </row>
        <row r="52">
          <cell r="L52">
            <v>0.99432964008636027</v>
          </cell>
          <cell r="M52">
            <v>0.6726138223919903</v>
          </cell>
          <cell r="N52">
            <v>6.6035572216027266E-2</v>
          </cell>
          <cell r="O52">
            <v>7.5209376260409494E-2</v>
          </cell>
          <cell r="P52">
            <v>4.7529795092014833E-2</v>
          </cell>
        </row>
        <row r="53">
          <cell r="L53">
            <v>1.7815805898572366</v>
          </cell>
          <cell r="M53">
            <v>0.5260205573068506</v>
          </cell>
          <cell r="N53">
            <v>0.13588996073412182</v>
          </cell>
          <cell r="O53">
            <v>0.24894724783326622</v>
          </cell>
          <cell r="P53">
            <v>0.11313629289026886</v>
          </cell>
        </row>
        <row r="54">
          <cell r="L54">
            <v>2.3699376825401783</v>
          </cell>
          <cell r="M54">
            <v>0.72703703125244035</v>
          </cell>
          <cell r="N54">
            <v>1.0501819544879503</v>
          </cell>
          <cell r="O54">
            <v>1.4418136098833305</v>
          </cell>
          <cell r="P54">
            <v>0.23474471707248504</v>
          </cell>
        </row>
        <row r="55">
          <cell r="L55">
            <v>2.2789777647142935</v>
          </cell>
          <cell r="M55">
            <v>0.40983150753489411</v>
          </cell>
          <cell r="N55">
            <v>0.5068278771220438</v>
          </cell>
          <cell r="O55">
            <v>0.64052557574216917</v>
          </cell>
          <cell r="P55">
            <v>0.40427070010565536</v>
          </cell>
        </row>
        <row r="56">
          <cell r="L56">
            <v>1.8467690703849098</v>
          </cell>
          <cell r="M56">
            <v>0.49168444886058216</v>
          </cell>
          <cell r="N56">
            <v>0.53802674659151994</v>
          </cell>
          <cell r="O56">
            <v>0.58322881204085286</v>
          </cell>
          <cell r="P56">
            <v>0.36805069146943364</v>
          </cell>
        </row>
        <row r="57">
          <cell r="L57">
            <v>2.1194510335479499</v>
          </cell>
          <cell r="M57">
            <v>0.52219586580820054</v>
          </cell>
          <cell r="N57">
            <v>0.19357844798373433</v>
          </cell>
          <cell r="O57">
            <v>0.35953913927482206</v>
          </cell>
          <cell r="P57">
            <v>2.9481531684174854E-2</v>
          </cell>
        </row>
        <row r="58">
          <cell r="L58">
            <v>1.1448134020074885</v>
          </cell>
          <cell r="M58">
            <v>0.35957248580519274</v>
          </cell>
          <cell r="N58">
            <v>3.0762740169107176E-3</v>
          </cell>
          <cell r="O58">
            <v>9.1409285073918468E-3</v>
          </cell>
          <cell r="P58">
            <v>1.6699773234658182E-3</v>
          </cell>
        </row>
        <row r="59">
          <cell r="L59">
            <v>1.0104235387254255</v>
          </cell>
          <cell r="M59">
            <v>0.35571975194616701</v>
          </cell>
          <cell r="N59">
            <v>6.9402295817390158E-2</v>
          </cell>
          <cell r="O59">
            <v>9.0601222676694373E-3</v>
          </cell>
          <cell r="P59">
            <v>3.1666446760786381E-3</v>
          </cell>
        </row>
        <row r="60">
          <cell r="L60">
            <v>1.1082495847524454</v>
          </cell>
          <cell r="M60">
            <v>0.63084072949348191</v>
          </cell>
          <cell r="N60">
            <v>4.9494152978876903E-2</v>
          </cell>
          <cell r="O60">
            <v>8.7243930674630477E-3</v>
          </cell>
          <cell r="P60">
            <v>3.7749777695753571E-3</v>
          </cell>
        </row>
        <row r="61">
          <cell r="L61">
            <v>1.0201365873254997</v>
          </cell>
          <cell r="M61">
            <v>0.23576378427237121</v>
          </cell>
          <cell r="N61">
            <v>5.3312577416223098E-2</v>
          </cell>
          <cell r="O61">
            <v>9.3736399852699954E-3</v>
          </cell>
          <cell r="P61">
            <v>3.5988082086304443E-3</v>
          </cell>
        </row>
        <row r="62">
          <cell r="L62">
            <v>0.84056422131182307</v>
          </cell>
          <cell r="M62">
            <v>0.27032070366506356</v>
          </cell>
          <cell r="N62">
            <v>5.2418636606529422E-2</v>
          </cell>
          <cell r="O62">
            <v>9.1605384360925208E-3</v>
          </cell>
          <cell r="P62">
            <v>3.5624316140359801E-3</v>
          </cell>
        </row>
        <row r="63">
          <cell r="L63">
            <v>0.89942821061493661</v>
          </cell>
          <cell r="M63">
            <v>0.21959518714701651</v>
          </cell>
          <cell r="N63">
            <v>5.2794050584067068E-2</v>
          </cell>
          <cell r="O63">
            <v>9.2082646367558849E-3</v>
          </cell>
          <cell r="P63">
            <v>3.6833058547023536E-3</v>
          </cell>
        </row>
        <row r="64">
          <cell r="L64">
            <v>1.0046025771078377</v>
          </cell>
          <cell r="M64">
            <v>0.30717381645023095</v>
          </cell>
          <cell r="N64">
            <v>2.8839463116506397E-2</v>
          </cell>
          <cell r="O64">
            <v>9.1380856967999934E-3</v>
          </cell>
          <cell r="P64">
            <v>3.4372615923743089E-3</v>
          </cell>
        </row>
        <row r="65">
          <cell r="L65">
            <v>1.0132830504923529</v>
          </cell>
          <cell r="M65">
            <v>0.58336476010894611</v>
          </cell>
          <cell r="N65">
            <v>6.452964592499476E-3</v>
          </cell>
          <cell r="O65">
            <v>8.4642782317200915E-3</v>
          </cell>
          <cell r="P65">
            <v>3.8550178085061805E-3</v>
          </cell>
        </row>
        <row r="66">
          <cell r="L66">
            <v>1.239949759477772</v>
          </cell>
          <cell r="M66">
            <v>1.771149294667498</v>
          </cell>
          <cell r="N66">
            <v>0.10236079188632655</v>
          </cell>
          <cell r="O66">
            <v>8.2025342413083041E-3</v>
          </cell>
          <cell r="P66">
            <v>2.9905072754769857E-3</v>
          </cell>
        </row>
        <row r="67">
          <cell r="L67">
            <v>1.8226273796773684</v>
          </cell>
          <cell r="M67">
            <v>2.4438964855911731</v>
          </cell>
          <cell r="N67">
            <v>4.5663237772630288E-3</v>
          </cell>
          <cell r="O67">
            <v>7.8042624556859024E-3</v>
          </cell>
          <cell r="P67">
            <v>1.9925776482602304E-3</v>
          </cell>
        </row>
        <row r="68">
          <cell r="L68">
            <v>1.5176538582787489</v>
          </cell>
          <cell r="M68">
            <v>0.93707310238537256</v>
          </cell>
          <cell r="N68">
            <v>5.6043994535710535E-3</v>
          </cell>
          <cell r="O68">
            <v>1.2259623804686679E-2</v>
          </cell>
          <cell r="P68">
            <v>3.415180917019861E-3</v>
          </cell>
        </row>
        <row r="69">
          <cell r="L69">
            <v>1.1626856989051253</v>
          </cell>
          <cell r="M69">
            <v>1.0113481458327906</v>
          </cell>
          <cell r="N69">
            <v>4.9490766064963134E-3</v>
          </cell>
          <cell r="O69">
            <v>8.5089387269585755E-3</v>
          </cell>
          <cell r="P69">
            <v>1.7365181075425665E-3</v>
          </cell>
        </row>
        <row r="70">
          <cell r="L70">
            <v>1.006592364239981</v>
          </cell>
          <cell r="M70">
            <v>1.3493953047189946</v>
          </cell>
          <cell r="N70">
            <v>1.3753853450320134E-2</v>
          </cell>
          <cell r="O70">
            <v>1.2995020156509367E-2</v>
          </cell>
          <cell r="P70">
            <v>3.4147498221484469E-3</v>
          </cell>
        </row>
        <row r="71">
          <cell r="L71">
            <v>0.98695219027169245</v>
          </cell>
          <cell r="M71">
            <v>0.36783410227393631</v>
          </cell>
          <cell r="N71">
            <v>3.6754393600866631E-3</v>
          </cell>
          <cell r="O71">
            <v>8.2213775159833257E-3</v>
          </cell>
          <cell r="P71">
            <v>1.4508313263499985E-3</v>
          </cell>
        </row>
        <row r="72">
          <cell r="L72">
            <v>0.94641495041952717</v>
          </cell>
          <cell r="M72">
            <v>1.3504958047292144</v>
          </cell>
          <cell r="N72">
            <v>3.5278413424866513E-3</v>
          </cell>
          <cell r="O72">
            <v>8.1998474446987029E-3</v>
          </cell>
          <cell r="P72">
            <v>1.8115942028985507E-3</v>
          </cell>
        </row>
        <row r="73">
          <cell r="L73">
            <v>0.94347982377676165</v>
          </cell>
          <cell r="M73">
            <v>0.72386955467685443</v>
          </cell>
          <cell r="N73">
            <v>3.8454786366942263E-3</v>
          </cell>
          <cell r="O73">
            <v>7.8581519967229826E-3</v>
          </cell>
          <cell r="P73">
            <v>1.9227393183471131E-3</v>
          </cell>
        </row>
        <row r="74">
          <cell r="L74">
            <v>0.92123088832978506</v>
          </cell>
          <cell r="M74">
            <v>0.4683568802012773</v>
          </cell>
          <cell r="N74">
            <v>4.0466597462920284E-3</v>
          </cell>
          <cell r="O74">
            <v>8.2692612206837091E-3</v>
          </cell>
          <cell r="P74">
            <v>1.3195629607474003E-3</v>
          </cell>
        </row>
        <row r="75">
          <cell r="L75">
            <v>0.79976070281256151</v>
          </cell>
          <cell r="M75">
            <v>0.65323215105225196</v>
          </cell>
          <cell r="N75">
            <v>6.310234052317577E-3</v>
          </cell>
          <cell r="O75">
            <v>5.5726742280207174E-3</v>
          </cell>
          <cell r="P75">
            <v>1.8848751065364191E-3</v>
          </cell>
        </row>
        <row r="76">
          <cell r="L76">
            <v>0.7534436321662179</v>
          </cell>
          <cell r="M76">
            <v>1.1721431319738362</v>
          </cell>
          <cell r="N76">
            <v>3.9245863793766836E-3</v>
          </cell>
          <cell r="O76">
            <v>8.0030781069642173E-3</v>
          </cell>
          <cell r="P76">
            <v>1.6929588303193537E-3</v>
          </cell>
        </row>
        <row r="77">
          <cell r="L77">
            <v>1.5831248045042228</v>
          </cell>
          <cell r="M77">
            <v>1.530497341257429</v>
          </cell>
          <cell r="N77">
            <v>0.13066937754144511</v>
          </cell>
          <cell r="O77">
            <v>0.15053174851423209</v>
          </cell>
          <cell r="P77">
            <v>2.3303096653112292E-2</v>
          </cell>
        </row>
        <row r="78">
          <cell r="L78">
            <v>2.1305347901092579</v>
          </cell>
          <cell r="M78">
            <v>1.3640955504095238</v>
          </cell>
          <cell r="N78">
            <v>0.59524734625367171</v>
          </cell>
          <cell r="O78">
            <v>0.47526537463282714</v>
          </cell>
          <cell r="P78">
            <v>0.36227717078780902</v>
          </cell>
        </row>
        <row r="79">
          <cell r="L79">
            <v>2.2048996009374804</v>
          </cell>
          <cell r="M79">
            <v>2.1662602141002085</v>
          </cell>
          <cell r="N79">
            <v>0.65948248558940903</v>
          </cell>
          <cell r="O79">
            <v>0.59542661683663778</v>
          </cell>
          <cell r="P79">
            <v>0.30776905048457587</v>
          </cell>
        </row>
        <row r="80">
          <cell r="L80">
            <v>1.8137988097890081</v>
          </cell>
          <cell r="M80">
            <v>1.161569550965853</v>
          </cell>
          <cell r="N80">
            <v>0.29134710244088724</v>
          </cell>
          <cell r="O80">
            <v>0.41888107437227512</v>
          </cell>
          <cell r="P80">
            <v>0.13493301085192377</v>
          </cell>
        </row>
        <row r="81">
          <cell r="L81">
            <v>1.6533418862256712</v>
          </cell>
          <cell r="M81">
            <v>0.58936729457412862</v>
          </cell>
          <cell r="N81">
            <v>4.8501157769572567E-3</v>
          </cell>
          <cell r="O81">
            <v>6.7275799486826464E-3</v>
          </cell>
          <cell r="P81">
            <v>2.3468302146567371E-3</v>
          </cell>
        </row>
        <row r="82">
          <cell r="L82">
            <v>0.97032185716176955</v>
          </cell>
          <cell r="M82">
            <v>0.35962651174743598</v>
          </cell>
          <cell r="N82">
            <v>4.6724969044708003E-3</v>
          </cell>
          <cell r="O82">
            <v>6.0742459758120412E-3</v>
          </cell>
          <cell r="P82">
            <v>3.1149979363138671E-3</v>
          </cell>
        </row>
        <row r="83">
          <cell r="L83">
            <v>0.75269251916297419</v>
          </cell>
          <cell r="M83">
            <v>0.33676703645007922</v>
          </cell>
          <cell r="N83">
            <v>3.0725443901807948E-3</v>
          </cell>
          <cell r="O83">
            <v>7.8430738380930818E-3</v>
          </cell>
          <cell r="P83">
            <v>3.5576829781040781E-3</v>
          </cell>
        </row>
        <row r="84">
          <cell r="L84">
            <v>0.88369471271278788</v>
          </cell>
          <cell r="M84">
            <v>0.48814400060125512</v>
          </cell>
          <cell r="N84">
            <v>5.1256998985381982E-2</v>
          </cell>
          <cell r="O84">
            <v>8.8685130209311923E-3</v>
          </cell>
          <cell r="P84">
            <v>3.6075307203787903E-3</v>
          </cell>
        </row>
        <row r="85">
          <cell r="L85">
            <v>0.91678361400694997</v>
          </cell>
          <cell r="M85">
            <v>0.2573676824378508</v>
          </cell>
          <cell r="N85">
            <v>5.2542769313017906E-2</v>
          </cell>
          <cell r="O85">
            <v>9.1887195936915262E-3</v>
          </cell>
          <cell r="P85">
            <v>3.5919540229885057E-3</v>
          </cell>
        </row>
        <row r="86">
          <cell r="L86">
            <v>0.8841566822811151</v>
          </cell>
          <cell r="M86">
            <v>0.25172568683711166</v>
          </cell>
          <cell r="N86">
            <v>5.3351911776838672E-2</v>
          </cell>
          <cell r="O86">
            <v>9.3503350536727568E-3</v>
          </cell>
          <cell r="P86">
            <v>3.6667980602638262E-3</v>
          </cell>
        </row>
        <row r="87">
          <cell r="L87">
            <v>0.86476847072073992</v>
          </cell>
          <cell r="M87">
            <v>0.2058891287468323</v>
          </cell>
          <cell r="N87">
            <v>5.3072125188781474E-2</v>
          </cell>
          <cell r="O87">
            <v>9.3004206520533456E-3</v>
          </cell>
          <cell r="P87">
            <v>3.5836483246444082E-3</v>
          </cell>
        </row>
        <row r="88">
          <cell r="L88">
            <v>0.92140641158221304</v>
          </cell>
          <cell r="M88">
            <v>0.37599103757325059</v>
          </cell>
          <cell r="N88">
            <v>5.2740434332988625E-2</v>
          </cell>
          <cell r="O88">
            <v>9.2209582902447428E-3</v>
          </cell>
          <cell r="P88">
            <v>3.619441571871768E-3</v>
          </cell>
        </row>
        <row r="89">
          <cell r="L89">
            <v>0.95465650084566023</v>
          </cell>
          <cell r="M89">
            <v>0.70006353638128993</v>
          </cell>
          <cell r="N89">
            <v>5.8167109631578479E-2</v>
          </cell>
          <cell r="O89">
            <v>8.8592982361942602E-3</v>
          </cell>
          <cell r="P89">
            <v>3.6690022998380266E-3</v>
          </cell>
        </row>
        <row r="90">
          <cell r="L90">
            <v>1.0093420537964033</v>
          </cell>
          <cell r="M90">
            <v>0.7803844159624499</v>
          </cell>
          <cell r="N90">
            <v>5.9308851755159951E-2</v>
          </cell>
          <cell r="O90">
            <v>9.2783786488133679E-3</v>
          </cell>
          <cell r="P90">
            <v>2.4560414070388327E-3</v>
          </cell>
        </row>
        <row r="91">
          <cell r="L91">
            <v>1.10142741417358</v>
          </cell>
          <cell r="M91">
            <v>0.75728372300902258</v>
          </cell>
          <cell r="N91">
            <v>3.4451614104677036E-3</v>
          </cell>
          <cell r="O91">
            <v>8.5663472908926695E-3</v>
          </cell>
          <cell r="P91">
            <v>1.7691369405104425E-3</v>
          </cell>
        </row>
        <row r="92">
          <cell r="L92">
            <v>1.5215056749800959</v>
          </cell>
          <cell r="M92">
            <v>6.0182562165564999</v>
          </cell>
          <cell r="N92">
            <v>3.9808180118128455E-3</v>
          </cell>
          <cell r="O92">
            <v>9.2577163065415014E-3</v>
          </cell>
          <cell r="P92">
            <v>5.5546297839249013E-4</v>
          </cell>
        </row>
        <row r="93">
          <cell r="L93">
            <v>1.4419055585126608</v>
          </cell>
          <cell r="M93">
            <v>0.71258839631967152</v>
          </cell>
          <cell r="N93">
            <v>0.14314500798418373</v>
          </cell>
          <cell r="O93">
            <v>0.2806820774085621</v>
          </cell>
          <cell r="P93">
            <v>1.8914911413580718E-2</v>
          </cell>
        </row>
        <row r="94">
          <cell r="L94">
            <v>1.5740564763781497</v>
          </cell>
          <cell r="M94">
            <v>0.87825469386121968</v>
          </cell>
          <cell r="N94">
            <v>0.23496814076082062</v>
          </cell>
          <cell r="O94">
            <v>0.56666433265647032</v>
          </cell>
          <cell r="P94">
            <v>0.10883156115273429</v>
          </cell>
        </row>
        <row r="95">
          <cell r="L95">
            <v>1.3727131637116117</v>
          </cell>
          <cell r="M95">
            <v>6.131401965856182</v>
          </cell>
          <cell r="N95">
            <v>0.11353054601890608</v>
          </cell>
          <cell r="O95">
            <v>0.29374970606217377</v>
          </cell>
          <cell r="P95">
            <v>6.2173729012839206E-2</v>
          </cell>
        </row>
        <row r="96">
          <cell r="L96">
            <v>0.88697231048570113</v>
          </cell>
          <cell r="M96">
            <v>1.6416704493871992</v>
          </cell>
          <cell r="N96">
            <v>4.902405810258738E-3</v>
          </cell>
          <cell r="O96">
            <v>7.1720381298229687E-3</v>
          </cell>
          <cell r="P96">
            <v>1.6341352700862458E-3</v>
          </cell>
        </row>
        <row r="97">
          <cell r="L97">
            <v>0.87704872595576422</v>
          </cell>
          <cell r="M97">
            <v>0.38738705445407345</v>
          </cell>
          <cell r="N97">
            <v>4.4346717419021043E-3</v>
          </cell>
          <cell r="O97">
            <v>7.6682865537057226E-3</v>
          </cell>
          <cell r="P97">
            <v>1.7553908978362497E-3</v>
          </cell>
        </row>
        <row r="98">
          <cell r="L98">
            <v>0.75768453902338628</v>
          </cell>
          <cell r="M98">
            <v>0.34844873304423579</v>
          </cell>
          <cell r="N98">
            <v>4.116289978269818E-3</v>
          </cell>
          <cell r="O98">
            <v>7.945396934799882E-3</v>
          </cell>
          <cell r="P98">
            <v>1.7230981304385284E-3</v>
          </cell>
        </row>
        <row r="99">
          <cell r="L99">
            <v>0.86795984172676499</v>
          </cell>
          <cell r="M99">
            <v>0.42782598081598194</v>
          </cell>
          <cell r="N99">
            <v>4.1704387098086678E-3</v>
          </cell>
          <cell r="O99">
            <v>8.2391594023049301E-3</v>
          </cell>
          <cell r="P99">
            <v>1.6274882769985047E-3</v>
          </cell>
        </row>
        <row r="100">
          <cell r="L100">
            <v>0.92938947021504481</v>
          </cell>
          <cell r="M100">
            <v>0.83896350004119624</v>
          </cell>
          <cell r="N100">
            <v>4.8405701573700248E-3</v>
          </cell>
          <cell r="O100">
            <v>9.2691768970915387E-3</v>
          </cell>
          <cell r="P100">
            <v>1.8538353794183076E-3</v>
          </cell>
        </row>
        <row r="101">
          <cell r="L101">
            <v>1.2215079562688156</v>
          </cell>
          <cell r="M101">
            <v>0.91468797392426249</v>
          </cell>
          <cell r="N101">
            <v>0.11566581407456031</v>
          </cell>
          <cell r="O101">
            <v>0.1759885918649132</v>
          </cell>
          <cell r="P101">
            <v>4.3685914122094202E-2</v>
          </cell>
        </row>
        <row r="102">
          <cell r="L102">
            <v>1.37563966920735</v>
          </cell>
          <cell r="M102">
            <v>1.1670589251398096</v>
          </cell>
          <cell r="N102">
            <v>9.8136592317491847E-2</v>
          </cell>
          <cell r="O102">
            <v>9.3926111458985592E-2</v>
          </cell>
          <cell r="P102">
            <v>0.10882473603523848</v>
          </cell>
        </row>
        <row r="103">
          <cell r="L103">
            <v>1.7070573920097343</v>
          </cell>
          <cell r="M103">
            <v>1.4351044412897991</v>
          </cell>
          <cell r="N103">
            <v>0.48245791928614884</v>
          </cell>
          <cell r="O103">
            <v>0.39819509227337258</v>
          </cell>
          <cell r="P103">
            <v>0.32559318596633541</v>
          </cell>
        </row>
        <row r="104">
          <cell r="L104">
            <v>1.6155073976303029</v>
          </cell>
          <cell r="M104">
            <v>0.40436286246342118</v>
          </cell>
          <cell r="N104">
            <v>0.21814312317105614</v>
          </cell>
          <cell r="O104">
            <v>0.49859823602840364</v>
          </cell>
          <cell r="P104">
            <v>7.2236887879345985E-2</v>
          </cell>
        </row>
        <row r="105">
          <cell r="L105">
            <v>1.1285148686530071</v>
          </cell>
          <cell r="M105">
            <v>0.28677667639607357</v>
          </cell>
          <cell r="N105">
            <v>3.6991012339970521E-2</v>
          </cell>
          <cell r="O105">
            <v>7.4849001531659118E-2</v>
          </cell>
          <cell r="P105">
            <v>1.8880829215193289E-2</v>
          </cell>
        </row>
        <row r="106">
          <cell r="L106">
            <v>1.0343607447856398</v>
          </cell>
          <cell r="M106">
            <v>0.19021297350024388</v>
          </cell>
          <cell r="N106">
            <v>2.9646064245890196E-3</v>
          </cell>
          <cell r="O106">
            <v>8.9894517390763824E-3</v>
          </cell>
          <cell r="P106">
            <v>2.4864440980424036E-3</v>
          </cell>
        </row>
        <row r="107">
          <cell r="L107">
            <v>1.1190928804103819</v>
          </cell>
          <cell r="M107">
            <v>0.51249964177564644</v>
          </cell>
          <cell r="N107">
            <v>7.3746453578900098E-2</v>
          </cell>
          <cell r="O107">
            <v>9.3615964387722926E-3</v>
          </cell>
          <cell r="P107">
            <v>3.2479008052883466E-3</v>
          </cell>
        </row>
        <row r="108">
          <cell r="L108">
            <v>1.0614328286082473</v>
          </cell>
          <cell r="M108">
            <v>1.1461018041237112</v>
          </cell>
          <cell r="N108">
            <v>7.3493878865979384E-2</v>
          </cell>
          <cell r="O108">
            <v>9.8663015463917522E-3</v>
          </cell>
          <cell r="P108">
            <v>3.4230025773195876E-3</v>
          </cell>
        </row>
        <row r="109">
          <cell r="L109">
            <v>1.1097542961248708</v>
          </cell>
          <cell r="M109">
            <v>0.97296764981042883</v>
          </cell>
          <cell r="N109">
            <v>8.5971736668472104E-2</v>
          </cell>
          <cell r="O109">
            <v>9.1585011571224586E-3</v>
          </cell>
          <cell r="P109">
            <v>4.2345758038308135E-3</v>
          </cell>
        </row>
        <row r="110">
          <cell r="L110">
            <v>0.93272586273749514</v>
          </cell>
          <cell r="M110">
            <v>0.25949980612640561</v>
          </cell>
          <cell r="N110">
            <v>7.1151609150833656E-2</v>
          </cell>
          <cell r="O110">
            <v>9.1120589375727028E-3</v>
          </cell>
          <cell r="P110">
            <v>4.0713454827452497E-3</v>
          </cell>
        </row>
        <row r="111">
          <cell r="L111">
            <v>1.0223686978472759</v>
          </cell>
          <cell r="M111">
            <v>0.24312059863563965</v>
          </cell>
          <cell r="N111">
            <v>7.5129974856501747E-2</v>
          </cell>
          <cell r="O111">
            <v>8.7150770833542036E-3</v>
          </cell>
          <cell r="P111">
            <v>4.4076251915814357E-3</v>
          </cell>
        </row>
        <row r="112">
          <cell r="L112">
            <v>1.1117130131214639</v>
          </cell>
          <cell r="M112">
            <v>0.48663777537016972</v>
          </cell>
          <cell r="N112">
            <v>8.8680229525299942E-2</v>
          </cell>
          <cell r="O112">
            <v>9.4297981621925282E-3</v>
          </cell>
          <cell r="P112">
            <v>4.0126800690180979E-3</v>
          </cell>
        </row>
        <row r="113">
          <cell r="L113">
            <v>1.1962401432326386</v>
          </cell>
          <cell r="M113">
            <v>1.6459372976267572</v>
          </cell>
          <cell r="N113">
            <v>8.4949144794484011E-2</v>
          </cell>
          <cell r="O113">
            <v>9.2377433240638449E-3</v>
          </cell>
          <cell r="P113">
            <v>3.9998476248523859E-3</v>
          </cell>
        </row>
        <row r="114">
          <cell r="L114">
            <v>1.04637547108544</v>
          </cell>
          <cell r="M114">
            <v>1.9767384651716573</v>
          </cell>
          <cell r="N114">
            <v>6.4254578015684807E-2</v>
          </cell>
          <cell r="O114">
            <v>9.0527123697442622E-3</v>
          </cell>
          <cell r="P114">
            <v>3.9359618998888093E-3</v>
          </cell>
        </row>
        <row r="115">
          <cell r="L115">
            <v>1.3451612903225807</v>
          </cell>
          <cell r="M115">
            <v>1.7028225806451613</v>
          </cell>
          <cell r="N115">
            <v>8.8608870967741921E-2</v>
          </cell>
          <cell r="O115">
            <v>8.7701612903225805E-3</v>
          </cell>
          <cell r="P115">
            <v>3.9314516129032254E-3</v>
          </cell>
        </row>
        <row r="116">
          <cell r="L116">
            <v>1.3751716062343535</v>
          </cell>
          <cell r="M116">
            <v>0.83259307114592596</v>
          </cell>
          <cell r="N116">
            <v>9.892594686263427E-2</v>
          </cell>
          <cell r="O116">
            <v>9.387870467576517E-3</v>
          </cell>
          <cell r="P116">
            <v>2.4226762496971656E-3</v>
          </cell>
        </row>
        <row r="117">
          <cell r="L117">
            <v>1.3631370938767129</v>
          </cell>
          <cell r="M117">
            <v>1.2255812759841913</v>
          </cell>
          <cell r="N117">
            <v>9.9266026792588405E-2</v>
          </cell>
          <cell r="O117">
            <v>9.7520915670071331E-3</v>
          </cell>
          <cell r="P117">
            <v>2.2583790997279677E-3</v>
          </cell>
        </row>
        <row r="118">
          <cell r="L118">
            <v>0.44999444999444999</v>
          </cell>
          <cell r="M118">
            <v>1.8867798867798868</v>
          </cell>
          <cell r="N118">
            <v>0.10278610278610278</v>
          </cell>
          <cell r="O118">
            <v>3.552003552003552E-3</v>
          </cell>
          <cell r="P118">
            <v>2.22000222000222E-4</v>
          </cell>
        </row>
        <row r="119">
          <cell r="L119">
            <v>1.3684441037994088</v>
          </cell>
          <cell r="M119">
            <v>0.79886127230920834</v>
          </cell>
          <cell r="N119">
            <v>0.1958830614255995</v>
          </cell>
          <cell r="O119">
            <v>0.13763276031971972</v>
          </cell>
          <cell r="P119">
            <v>4.25927953574948E-2</v>
          </cell>
        </row>
        <row r="120">
          <cell r="L120">
            <v>1.1682375220391372</v>
          </cell>
          <cell r="M120">
            <v>0.99431880020025676</v>
          </cell>
          <cell r="N120">
            <v>0.15106332034566075</v>
          </cell>
          <cell r="O120">
            <v>8.1626433904355578E-3</v>
          </cell>
          <cell r="P120">
            <v>4.4622450534381047E-3</v>
          </cell>
        </row>
        <row r="121">
          <cell r="L121">
            <v>1.0262124588772152</v>
          </cell>
          <cell r="M121">
            <v>0.95213838480314117</v>
          </cell>
          <cell r="N121">
            <v>2.8653295128939827E-3</v>
          </cell>
          <cell r="O121">
            <v>7.4286320704658806E-3</v>
          </cell>
          <cell r="P121">
            <v>5.0939191340337465E-3</v>
          </cell>
        </row>
        <row r="122">
          <cell r="L122">
            <v>1.0247542773935201</v>
          </cell>
          <cell r="M122">
            <v>1.0761472408402748</v>
          </cell>
          <cell r="N122">
            <v>2.7837855200325491E-3</v>
          </cell>
          <cell r="O122">
            <v>7.4948071693184005E-3</v>
          </cell>
          <cell r="P122">
            <v>5.1392963446754746E-3</v>
          </cell>
        </row>
        <row r="123">
          <cell r="L123">
            <v>1.0204845975385193</v>
          </cell>
          <cell r="M123">
            <v>1.4767844695748069</v>
          </cell>
          <cell r="N123">
            <v>2.9129950791190276E-3</v>
          </cell>
          <cell r="O123">
            <v>7.3865232363375328E-3</v>
          </cell>
          <cell r="P123">
            <v>5.0977413884582979E-3</v>
          </cell>
        </row>
        <row r="124">
          <cell r="L124">
            <v>1.1524863665773175</v>
          </cell>
          <cell r="M124">
            <v>1.9752287642111099</v>
          </cell>
          <cell r="N124">
            <v>1.3402347721600885E-2</v>
          </cell>
          <cell r="O124">
            <v>7.2788612625935851E-3</v>
          </cell>
          <cell r="P124">
            <v>5.0836491357796462E-3</v>
          </cell>
        </row>
        <row r="125">
          <cell r="L125">
            <v>1.0649815161553604</v>
          </cell>
          <cell r="M125">
            <v>1.0463776465504824</v>
          </cell>
          <cell r="N125">
            <v>5.401123433674204E-3</v>
          </cell>
          <cell r="O125">
            <v>1.1882471554083248E-2</v>
          </cell>
          <cell r="P125">
            <v>2.8805991646262421E-3</v>
          </cell>
        </row>
        <row r="126">
          <cell r="L126">
            <v>12.135013607857058</v>
          </cell>
          <cell r="M126">
            <v>-2.9826056088036919</v>
          </cell>
          <cell r="N126">
            <v>6.1398651047213342</v>
          </cell>
          <cell r="O126">
            <v>11.554135605253816</v>
          </cell>
          <cell r="P126">
            <v>3.6330611761921667</v>
          </cell>
        </row>
        <row r="127">
          <cell r="L127">
            <v>1.5431802933001053</v>
          </cell>
          <cell r="M127">
            <v>1.0264305568868015</v>
          </cell>
          <cell r="N127">
            <v>0.15575577494488643</v>
          </cell>
          <cell r="O127">
            <v>0.41395092494967889</v>
          </cell>
          <cell r="P127">
            <v>0.15036422888910189</v>
          </cell>
        </row>
        <row r="128">
          <cell r="L128">
            <v>1.5176528095629567</v>
          </cell>
          <cell r="M128">
            <v>1.2750238851734175</v>
          </cell>
          <cell r="N128">
            <v>0.10198413580109761</v>
          </cell>
          <cell r="O128">
            <v>0.2677361299353434</v>
          </cell>
          <cell r="P128">
            <v>0.10053991601306465</v>
          </cell>
        </row>
        <row r="129">
          <cell r="L129">
            <v>1.3808082274150408</v>
          </cell>
          <cell r="M129">
            <v>2.8834311306475358</v>
          </cell>
          <cell r="N129">
            <v>7.9309129362002115E-2</v>
          </cell>
          <cell r="O129">
            <v>1.0574550581600282E-2</v>
          </cell>
          <cell r="P129">
            <v>3.4211781293412677E-3</v>
          </cell>
        </row>
        <row r="130">
          <cell r="L130">
            <v>1.2459969035651417</v>
          </cell>
          <cell r="M130">
            <v>1.0173697270471462</v>
          </cell>
          <cell r="N130">
            <v>2.5450149519628427E-3</v>
          </cell>
          <cell r="O130">
            <v>7.5290025662234092E-3</v>
          </cell>
          <cell r="P130">
            <v>4.9839876142605665E-3</v>
          </cell>
        </row>
        <row r="131">
          <cell r="L131">
            <v>0.95100554991943664</v>
          </cell>
          <cell r="M131">
            <v>0.73664737124783675</v>
          </cell>
          <cell r="N131">
            <v>2.6257683356209348E-3</v>
          </cell>
          <cell r="O131">
            <v>8.2353643253565666E-3</v>
          </cell>
          <cell r="P131">
            <v>4.8934773527481053E-3</v>
          </cell>
        </row>
        <row r="132">
          <cell r="L132">
            <v>1.1177097798055942</v>
          </cell>
          <cell r="M132">
            <v>0.81085102162269374</v>
          </cell>
          <cell r="N132">
            <v>8.2944852211862721E-2</v>
          </cell>
          <cell r="O132">
            <v>9.9186669311644507E-3</v>
          </cell>
          <cell r="P132">
            <v>3.5955167625471131E-3</v>
          </cell>
        </row>
        <row r="133">
          <cell r="L133">
            <v>0.90817424038720085</v>
          </cell>
          <cell r="M133">
            <v>0.32804517343371875</v>
          </cell>
          <cell r="N133">
            <v>6.3323474052164569E-2</v>
          </cell>
          <cell r="O133">
            <v>1.0217800484001076E-2</v>
          </cell>
          <cell r="P133">
            <v>3.4955633234740524E-3</v>
          </cell>
        </row>
        <row r="134">
          <cell r="L134">
            <v>0.84850718761518618</v>
          </cell>
          <cell r="M134">
            <v>0.17766310357537782</v>
          </cell>
          <cell r="N134">
            <v>6.425850841626736E-2</v>
          </cell>
          <cell r="O134">
            <v>1.0689273866568375E-2</v>
          </cell>
          <cell r="P134">
            <v>3.5630912888561244E-3</v>
          </cell>
        </row>
        <row r="135">
          <cell r="L135">
            <v>0.74319259114027703</v>
          </cell>
          <cell r="M135">
            <v>0.18602880966934618</v>
          </cell>
          <cell r="N135">
            <v>6.3086025349741087E-2</v>
          </cell>
          <cell r="O135">
            <v>1.0610446676738904E-2</v>
          </cell>
          <cell r="P135">
            <v>3.690590148430923E-3</v>
          </cell>
        </row>
        <row r="136">
          <cell r="L136">
            <v>0.81144100730607804</v>
          </cell>
          <cell r="M136">
            <v>0.26426239701538939</v>
          </cell>
          <cell r="N136">
            <v>6.2956629877195705E-2</v>
          </cell>
          <cell r="O136">
            <v>1.0104150474117831E-2</v>
          </cell>
          <cell r="P136">
            <v>4.1082809620039528E-3</v>
          </cell>
        </row>
        <row r="137">
          <cell r="L137">
            <v>0.92872667994928459</v>
          </cell>
          <cell r="M137">
            <v>0.33180130411157399</v>
          </cell>
          <cell r="N137">
            <v>6.316790436515124E-2</v>
          </cell>
          <cell r="O137">
            <v>9.8487592827386349E-3</v>
          </cell>
          <cell r="P137">
            <v>4.4149610577793883E-3</v>
          </cell>
        </row>
        <row r="138">
          <cell r="L138">
            <v>0.80804593291645888</v>
          </cell>
          <cell r="M138">
            <v>0.33196506438536594</v>
          </cell>
          <cell r="N138">
            <v>6.2786920883364669E-2</v>
          </cell>
          <cell r="O138">
            <v>9.5906701960332998E-3</v>
          </cell>
          <cell r="P138">
            <v>4.603521694095984E-3</v>
          </cell>
        </row>
        <row r="139">
          <cell r="L139">
            <v>0.66611523940392492</v>
          </cell>
          <cell r="M139">
            <v>0.60554718038341993</v>
          </cell>
          <cell r="N139">
            <v>6.0301239377242952E-2</v>
          </cell>
          <cell r="O139">
            <v>9.4720973358058628E-3</v>
          </cell>
          <cell r="P139">
            <v>4.1357044705631228E-3</v>
          </cell>
        </row>
        <row r="140">
          <cell r="L140">
            <v>0.88056145772970185</v>
          </cell>
          <cell r="M140">
            <v>0.88043268302105471</v>
          </cell>
          <cell r="N140">
            <v>7.1469963299208031E-2</v>
          </cell>
          <cell r="O140">
            <v>8.8854548966582955E-3</v>
          </cell>
          <cell r="P140">
            <v>4.1207906767110943E-3</v>
          </cell>
        </row>
        <row r="141">
          <cell r="L141">
            <v>1.0583566073790973</v>
          </cell>
          <cell r="M141">
            <v>0.52170611004948808</v>
          </cell>
          <cell r="N141">
            <v>0.10853055024743985</v>
          </cell>
          <cell r="O141">
            <v>8.2071635062962427E-3</v>
          </cell>
          <cell r="P141">
            <v>3.9198392865892502E-3</v>
          </cell>
        </row>
        <row r="142">
          <cell r="L142">
            <v>1.2878873522503171</v>
          </cell>
          <cell r="M142">
            <v>0.52342013038399215</v>
          </cell>
          <cell r="N142">
            <v>0.11003504540829784</v>
          </cell>
          <cell r="O142">
            <v>7.9134792930625163E-3</v>
          </cell>
          <cell r="P142">
            <v>4.01954503774604E-3</v>
          </cell>
        </row>
        <row r="143">
          <cell r="L143">
            <v>1.1065023076473681</v>
          </cell>
          <cell r="M143">
            <v>0.64415493369165167</v>
          </cell>
          <cell r="N143">
            <v>8.3542676870947019E-2</v>
          </cell>
          <cell r="O143">
            <v>8.5295320441666177E-3</v>
          </cell>
          <cell r="P143">
            <v>3.5052871414383365E-3</v>
          </cell>
        </row>
        <row r="144">
          <cell r="L144">
            <v>0.91205629765889862</v>
          </cell>
          <cell r="M144">
            <v>0.57046297979743965</v>
          </cell>
          <cell r="N144">
            <v>2.5667625637680073E-3</v>
          </cell>
          <cell r="O144">
            <v>7.0585970503620208E-3</v>
          </cell>
          <cell r="P144">
            <v>4.812679807065014E-3</v>
          </cell>
        </row>
        <row r="145">
          <cell r="L145">
            <v>1.2094946872868864</v>
          </cell>
          <cell r="M145">
            <v>0.6483049915304574</v>
          </cell>
          <cell r="N145">
            <v>2.5298633873770816E-3</v>
          </cell>
          <cell r="O145">
            <v>7.2596079811690171E-3</v>
          </cell>
          <cell r="P145">
            <v>4.8397386541126778E-3</v>
          </cell>
        </row>
        <row r="146">
          <cell r="L146">
            <v>0.93801520179852271</v>
          </cell>
          <cell r="M146">
            <v>0.73279092174285398</v>
          </cell>
          <cell r="N146">
            <v>2.5693180601648645E-3</v>
          </cell>
          <cell r="O146">
            <v>7.2797345038004505E-3</v>
          </cell>
          <cell r="P146">
            <v>4.9245262819826571E-3</v>
          </cell>
        </row>
        <row r="147">
          <cell r="L147">
            <v>1.1181525976246383</v>
          </cell>
          <cell r="M147">
            <v>0.74942439647115144</v>
          </cell>
          <cell r="N147">
            <v>2.6215606264390089E-3</v>
          </cell>
          <cell r="O147">
            <v>7.0668156017051542E-3</v>
          </cell>
          <cell r="P147">
            <v>4.9011785624729302E-3</v>
          </cell>
        </row>
        <row r="148">
          <cell r="L148">
            <v>1.0071680923332085</v>
          </cell>
          <cell r="M148">
            <v>0.92242329232412035</v>
          </cell>
          <cell r="N148">
            <v>3.4079678287836962E-3</v>
          </cell>
          <cell r="O148">
            <v>8.4063206443331182E-3</v>
          </cell>
          <cell r="P148">
            <v>2.6127753354008342E-3</v>
          </cell>
        </row>
        <row r="149">
          <cell r="L149">
            <v>1.2572481572481571</v>
          </cell>
          <cell r="M149">
            <v>0.93968058968058954</v>
          </cell>
          <cell r="N149">
            <v>3.9312039312039311E-3</v>
          </cell>
          <cell r="O149">
            <v>7.6167076167076159E-3</v>
          </cell>
          <cell r="P149">
            <v>2.5798525798525797E-3</v>
          </cell>
        </row>
        <row r="150">
          <cell r="L150">
            <v>1.4098194979787533</v>
          </cell>
          <cell r="M150">
            <v>1.5671711948857761</v>
          </cell>
          <cell r="N150">
            <v>0.1985992291059509</v>
          </cell>
          <cell r="O150">
            <v>0.30824010529284573</v>
          </cell>
          <cell r="P150">
            <v>0.10893579016640029</v>
          </cell>
        </row>
        <row r="151">
          <cell r="L151">
            <v>1.6489742900653945</v>
          </cell>
          <cell r="M151">
            <v>1.073188211054376</v>
          </cell>
          <cell r="N151">
            <v>0.27949475947325986</v>
          </cell>
          <cell r="O151">
            <v>0.5023291229956105</v>
          </cell>
          <cell r="P151">
            <v>0.1358281823882469</v>
          </cell>
        </row>
        <row r="152">
          <cell r="L152">
            <v>1.1849510689235163</v>
          </cell>
          <cell r="M152">
            <v>0.70099542189928166</v>
          </cell>
          <cell r="N152">
            <v>9.3242051325129152E-2</v>
          </cell>
          <cell r="O152">
            <v>9.6602125246755422E-3</v>
          </cell>
          <cell r="P152">
            <v>2.5200554412197068E-3</v>
          </cell>
        </row>
        <row r="153">
          <cell r="L153">
            <v>1.071501741446425</v>
          </cell>
          <cell r="M153">
            <v>0.66131832346693409</v>
          </cell>
          <cell r="N153">
            <v>3.5583734998220814E-3</v>
          </cell>
          <cell r="O153">
            <v>8.6263599995686814E-3</v>
          </cell>
          <cell r="P153">
            <v>2.3722489998813873E-3</v>
          </cell>
        </row>
        <row r="154">
          <cell r="L154">
            <v>1.4227555796232545</v>
          </cell>
          <cell r="M154">
            <v>0.69769465826016308</v>
          </cell>
          <cell r="N154">
            <v>3.5779213244110934E-3</v>
          </cell>
          <cell r="O154">
            <v>8.4129501411828404E-3</v>
          </cell>
          <cell r="P154">
            <v>2.9977178663984833E-3</v>
          </cell>
        </row>
        <row r="155">
          <cell r="L155">
            <v>0.81981860305652809</v>
          </cell>
          <cell r="M155">
            <v>0.46523225250122074</v>
          </cell>
          <cell r="N155">
            <v>3.4284645673381613E-3</v>
          </cell>
          <cell r="O155">
            <v>7.4802863287378053E-3</v>
          </cell>
          <cell r="P155">
            <v>4.6751789554611289E-3</v>
          </cell>
        </row>
        <row r="156">
          <cell r="L156">
            <v>0.90527747860098651</v>
          </cell>
          <cell r="M156">
            <v>0.69077716682727741</v>
          </cell>
          <cell r="N156">
            <v>6.1334391474406218E-2</v>
          </cell>
          <cell r="O156">
            <v>9.9767586871492547E-3</v>
          </cell>
          <cell r="P156">
            <v>3.8546567654894849E-3</v>
          </cell>
        </row>
        <row r="157">
          <cell r="L157">
            <v>0.83131637441343531</v>
          </cell>
          <cell r="M157">
            <v>0.2827858730550753</v>
          </cell>
          <cell r="N157">
            <v>6.2608051370708823E-2</v>
          </cell>
          <cell r="O157">
            <v>9.7554951839960487E-3</v>
          </cell>
          <cell r="P157">
            <v>4.3220548283526795E-3</v>
          </cell>
        </row>
        <row r="158">
          <cell r="L158">
            <v>0.81937341318529133</v>
          </cell>
          <cell r="M158">
            <v>0.23445377130431613</v>
          </cell>
          <cell r="N158">
            <v>6.2197062646533609E-2</v>
          </cell>
          <cell r="O158">
            <v>9.7182910385208762E-3</v>
          </cell>
          <cell r="P158">
            <v>4.3732309673343937E-3</v>
          </cell>
        </row>
        <row r="159">
          <cell r="L159">
            <v>0.77961343267465721</v>
          </cell>
          <cell r="M159">
            <v>0.29850388127032118</v>
          </cell>
          <cell r="N159">
            <v>6.2028338672329597E-2</v>
          </cell>
          <cell r="O159">
            <v>9.5981955392386228E-3</v>
          </cell>
          <cell r="P159">
            <v>4.4391654368978626E-3</v>
          </cell>
        </row>
        <row r="160">
          <cell r="L160">
            <v>0.87674076838741288</v>
          </cell>
          <cell r="M160">
            <v>0.55762905596118406</v>
          </cell>
          <cell r="N160">
            <v>6.2166134036249973E-2</v>
          </cell>
          <cell r="O160">
            <v>9.4473862231449299E-3</v>
          </cell>
          <cell r="P160">
            <v>4.5487415148475589E-3</v>
          </cell>
        </row>
        <row r="161">
          <cell r="L161">
            <v>1.1670322782826701</v>
          </cell>
          <cell r="M161">
            <v>0.58238796615481037</v>
          </cell>
          <cell r="N161">
            <v>6.6436853650893135E-2</v>
          </cell>
          <cell r="O161">
            <v>9.0253838921968022E-3</v>
          </cell>
          <cell r="P161">
            <v>4.3873393920401118E-3</v>
          </cell>
        </row>
        <row r="162">
          <cell r="L162">
            <v>1.7280442329947283</v>
          </cell>
          <cell r="M162">
            <v>2.198919891989199</v>
          </cell>
          <cell r="N162">
            <v>8.1779606532081786E-2</v>
          </cell>
          <cell r="O162">
            <v>7.4578886460074578E-3</v>
          </cell>
          <cell r="P162">
            <v>5.0147871930050153E-3</v>
          </cell>
        </row>
        <row r="163">
          <cell r="L163">
            <v>1.6293851764343315</v>
          </cell>
          <cell r="M163">
            <v>0.99504340233191213</v>
          </cell>
          <cell r="N163">
            <v>2.5938671734552363E-2</v>
          </cell>
          <cell r="O163">
            <v>9.3738764189223878E-3</v>
          </cell>
          <cell r="P163">
            <v>2.6965945862653445E-3</v>
          </cell>
        </row>
        <row r="164">
          <cell r="L164">
            <v>1.964386129334583</v>
          </cell>
          <cell r="M164">
            <v>0.80880974695407681</v>
          </cell>
          <cell r="N164">
            <v>0.28624983264158521</v>
          </cell>
          <cell r="O164">
            <v>0.61266568483063333</v>
          </cell>
          <cell r="P164">
            <v>0.11500870263756861</v>
          </cell>
        </row>
        <row r="165">
          <cell r="L165">
            <v>1.8115912404780399</v>
          </cell>
          <cell r="M165">
            <v>0.75385307223743925</v>
          </cell>
          <cell r="N165">
            <v>2.8616982134826866E-3</v>
          </cell>
          <cell r="O165">
            <v>6.1322104574629008E-3</v>
          </cell>
          <cell r="P165">
            <v>2.4528841829851602E-3</v>
          </cell>
        </row>
        <row r="166">
          <cell r="L166">
            <v>2.0779875761116919</v>
          </cell>
          <cell r="M166">
            <v>0.86302970662402356</v>
          </cell>
          <cell r="N166">
            <v>0.25844147856571748</v>
          </cell>
          <cell r="O166">
            <v>0.53152100375176825</v>
          </cell>
          <cell r="P166">
            <v>0.20936096930930562</v>
          </cell>
        </row>
        <row r="167">
          <cell r="L167">
            <v>2.099582427779541</v>
          </cell>
          <cell r="M167">
            <v>0.74442626553686109</v>
          </cell>
          <cell r="N167">
            <v>0.12258552904690971</v>
          </cell>
          <cell r="O167">
            <v>0.21879807574906598</v>
          </cell>
          <cell r="P167">
            <v>8.7543649727723369E-2</v>
          </cell>
        </row>
        <row r="168">
          <cell r="L168">
            <v>1.7357272646412278</v>
          </cell>
          <cell r="M168">
            <v>0.74956479751966354</v>
          </cell>
          <cell r="N168">
            <v>8.0941308021702948E-2</v>
          </cell>
          <cell r="O168">
            <v>7.7510514746057767E-3</v>
          </cell>
          <cell r="P168">
            <v>3.6849261108781559E-3</v>
          </cell>
        </row>
        <row r="169">
          <cell r="L169">
            <v>1.6140858219575787</v>
          </cell>
          <cell r="M169">
            <v>0.59294342673027223</v>
          </cell>
          <cell r="N169">
            <v>1.7647125795543818E-2</v>
          </cell>
          <cell r="O169">
            <v>7.4004075916796648E-3</v>
          </cell>
          <cell r="P169">
            <v>3.6432775835961427E-3</v>
          </cell>
        </row>
        <row r="170">
          <cell r="L170">
            <v>1.5702290574492617</v>
          </cell>
          <cell r="M170">
            <v>0.75340975832590129</v>
          </cell>
          <cell r="N170">
            <v>2.5015770812033674E-3</v>
          </cell>
          <cell r="O170">
            <v>7.3959670226882174E-3</v>
          </cell>
          <cell r="P170">
            <v>4.024276174109765E-3</v>
          </cell>
        </row>
        <row r="171">
          <cell r="L171">
            <v>1.6854661927767252</v>
          </cell>
          <cell r="M171">
            <v>0.88056270883435839</v>
          </cell>
          <cell r="N171">
            <v>6.2038436163194072E-2</v>
          </cell>
          <cell r="O171">
            <v>7.2360440121735804E-3</v>
          </cell>
          <cell r="P171">
            <v>4.1500840658054358E-3</v>
          </cell>
        </row>
        <row r="172">
          <cell r="L172">
            <v>1.8219315595400196</v>
          </cell>
          <cell r="M172">
            <v>1.3326309721407772</v>
          </cell>
          <cell r="N172">
            <v>9.0246787194497732E-2</v>
          </cell>
          <cell r="O172">
            <v>7.6530865792690805E-3</v>
          </cell>
          <cell r="P172">
            <v>3.3792849830538798E-3</v>
          </cell>
        </row>
        <row r="173">
          <cell r="L173">
            <v>2.040871565841115</v>
          </cell>
          <cell r="M173">
            <v>1.1222503305329128</v>
          </cell>
          <cell r="N173">
            <v>2.2798963115650082E-2</v>
          </cell>
          <cell r="O173">
            <v>3.9872159238785301E-2</v>
          </cell>
          <cell r="P173">
            <v>1.8010139812819473E-2</v>
          </cell>
        </row>
        <row r="174">
          <cell r="L174">
            <v>2.2142679484822598</v>
          </cell>
          <cell r="M174">
            <v>1.1991608361359531</v>
          </cell>
          <cell r="N174">
            <v>0.45397034810160802</v>
          </cell>
          <cell r="O174">
            <v>0.57270770927730263</v>
          </cell>
          <cell r="P174">
            <v>0.31933645496523311</v>
          </cell>
        </row>
        <row r="175">
          <cell r="L175">
            <v>2.2546481025553953</v>
          </cell>
          <cell r="M175">
            <v>1.2589141692843195</v>
          </cell>
          <cell r="N175">
            <v>0.3755624416334154</v>
          </cell>
          <cell r="O175">
            <v>0.5262543509635792</v>
          </cell>
          <cell r="P175">
            <v>0.28153917989642585</v>
          </cell>
        </row>
        <row r="176">
          <cell r="L176">
            <v>2.0025656606576194</v>
          </cell>
          <cell r="M176">
            <v>1.0747803273628673</v>
          </cell>
          <cell r="N176">
            <v>0.18827705276965959</v>
          </cell>
          <cell r="O176">
            <v>0.19792239358777741</v>
          </cell>
          <cell r="P176">
            <v>0.12818657947278567</v>
          </cell>
        </row>
        <row r="177">
          <cell r="L177">
            <v>1.7454740959779009</v>
          </cell>
          <cell r="M177">
            <v>0.93929309689559592</v>
          </cell>
          <cell r="N177">
            <v>6.1179654983824468E-3</v>
          </cell>
          <cell r="O177">
            <v>1.0289305610915934E-2</v>
          </cell>
          <cell r="P177">
            <v>4.0786436655882979E-3</v>
          </cell>
        </row>
        <row r="178">
          <cell r="L178">
            <v>1.2932582588200083</v>
          </cell>
          <cell r="M178">
            <v>0.50160873957125218</v>
          </cell>
          <cell r="N178">
            <v>4.4895057802386918E-3</v>
          </cell>
          <cell r="O178">
            <v>6.3601331886714808E-3</v>
          </cell>
          <cell r="P178">
            <v>3.7412548168655772E-3</v>
          </cell>
        </row>
        <row r="179">
          <cell r="L179">
            <v>1.0104819312884163</v>
          </cell>
          <cell r="M179">
            <v>0.52023636309647536</v>
          </cell>
          <cell r="N179">
            <v>3.3653037186606094E-3</v>
          </cell>
          <cell r="O179">
            <v>7.423464085280755E-3</v>
          </cell>
          <cell r="P179">
            <v>4.0581603666201456E-3</v>
          </cell>
        </row>
        <row r="180">
          <cell r="L180">
            <v>0.87634190804132073</v>
          </cell>
          <cell r="M180">
            <v>0.83633785699817709</v>
          </cell>
          <cell r="N180">
            <v>8.6084666801701445E-2</v>
          </cell>
          <cell r="O180">
            <v>8.9122949159408556E-3</v>
          </cell>
          <cell r="P180">
            <v>4.05104314360948E-3</v>
          </cell>
        </row>
        <row r="181">
          <cell r="L181">
            <v>1.0533296381344526</v>
          </cell>
          <cell r="M181">
            <v>0.64969514609232726</v>
          </cell>
          <cell r="N181">
            <v>8.5319502731807745E-2</v>
          </cell>
          <cell r="O181">
            <v>8.8090901892469708E-3</v>
          </cell>
          <cell r="P181">
            <v>4.1570987409929525E-3</v>
          </cell>
        </row>
        <row r="182">
          <cell r="L182">
            <v>1.105034271339383</v>
          </cell>
          <cell r="M182">
            <v>0.73522971472801901</v>
          </cell>
          <cell r="N182">
            <v>8.7282430464318092E-2</v>
          </cell>
          <cell r="O182">
            <v>9.0643364192815757E-3</v>
          </cell>
          <cell r="P182">
            <v>4.1757055414667925E-3</v>
          </cell>
        </row>
        <row r="183">
          <cell r="L183">
            <v>1.168112282242717</v>
          </cell>
          <cell r="M183">
            <v>0.65235690235690225</v>
          </cell>
          <cell r="N183">
            <v>8.7285902503293794E-2</v>
          </cell>
          <cell r="O183">
            <v>8.6919923876445614E-3</v>
          </cell>
          <cell r="P183">
            <v>4.4832381788903527E-3</v>
          </cell>
        </row>
        <row r="184">
          <cell r="L184">
            <v>1.097366603502931</v>
          </cell>
          <cell r="M184">
            <v>1.2422299750296633</v>
          </cell>
          <cell r="N184">
            <v>8.713053641950165E-2</v>
          </cell>
          <cell r="O184">
            <v>7.8807090867232185E-3</v>
          </cell>
          <cell r="P184">
            <v>5.312837586554979E-3</v>
          </cell>
        </row>
        <row r="185">
          <cell r="L185">
            <v>2.4525639432719784</v>
          </cell>
          <cell r="M185">
            <v>0.94481620192051685</v>
          </cell>
          <cell r="N185">
            <v>8.4399794103551709E-2</v>
          </cell>
          <cell r="O185">
            <v>8.0761106870906475E-3</v>
          </cell>
          <cell r="P185">
            <v>4.7036688617121359E-3</v>
          </cell>
        </row>
        <row r="186">
          <cell r="L186">
            <v>1.8432899814206087</v>
          </cell>
          <cell r="M186">
            <v>1.6337358868086322</v>
          </cell>
          <cell r="N186">
            <v>7.8515792482492491E-2</v>
          </cell>
          <cell r="O186">
            <v>9.3790195798199236E-3</v>
          </cell>
          <cell r="P186">
            <v>2.3224238959554094E-3</v>
          </cell>
        </row>
        <row r="187">
          <cell r="L187">
            <v>2.327412777526054</v>
          </cell>
          <cell r="M187">
            <v>1.233167195287721</v>
          </cell>
          <cell r="N187">
            <v>0.26071590394200272</v>
          </cell>
          <cell r="O187">
            <v>0.71871318531943817</v>
          </cell>
          <cell r="P187">
            <v>7.0774807430901671E-2</v>
          </cell>
        </row>
        <row r="188">
          <cell r="L188">
            <v>1.6773028954853768</v>
          </cell>
          <cell r="M188">
            <v>0.95981328860039383</v>
          </cell>
          <cell r="N188">
            <v>0.40250528772518412</v>
          </cell>
          <cell r="O188">
            <v>0.79443512508205094</v>
          </cell>
          <cell r="P188">
            <v>0.11514477426883525</v>
          </cell>
        </row>
        <row r="189">
          <cell r="L189">
            <v>1.7450497359237072</v>
          </cell>
          <cell r="M189">
            <v>1.0627437806767073</v>
          </cell>
          <cell r="N189">
            <v>0.49922550062519833</v>
          </cell>
          <cell r="O189">
            <v>0.77505925386783125</v>
          </cell>
          <cell r="P189">
            <v>0.11160256051359574</v>
          </cell>
        </row>
        <row r="190">
          <cell r="L190">
            <v>1.7875969855588967</v>
          </cell>
          <cell r="M190">
            <v>0.97960054943015173</v>
          </cell>
          <cell r="N190">
            <v>0.52205145339124626</v>
          </cell>
          <cell r="O190">
            <v>0.30153691947878386</v>
          </cell>
          <cell r="P190">
            <v>8.0651148977243195E-2</v>
          </cell>
        </row>
        <row r="191">
          <cell r="L191">
            <v>2.0482902483721297</v>
          </cell>
          <cell r="M191">
            <v>1.164171248099193</v>
          </cell>
          <cell r="N191">
            <v>0.63545443911568611</v>
          </cell>
          <cell r="O191">
            <v>0.69345342535189303</v>
          </cell>
          <cell r="P191">
            <v>0.11268374468748783</v>
          </cell>
        </row>
        <row r="192">
          <cell r="L192">
            <v>2.8523542824718651</v>
          </cell>
          <cell r="M192">
            <v>1.2191200731345948</v>
          </cell>
          <cell r="N192">
            <v>0.50963043912280515</v>
          </cell>
          <cell r="O192">
            <v>0.93278132125631774</v>
          </cell>
          <cell r="P192">
            <v>0.12609412926749819</v>
          </cell>
        </row>
        <row r="193">
          <cell r="L193">
            <v>2.2742001640689091</v>
          </cell>
          <cell r="M193">
            <v>1.0676784249384743</v>
          </cell>
          <cell r="N193">
            <v>0.24753896636587369</v>
          </cell>
          <cell r="O193">
            <v>0.4316037735849057</v>
          </cell>
          <cell r="P193">
            <v>9.1878589007383119E-2</v>
          </cell>
        </row>
        <row r="194">
          <cell r="L194">
            <v>2.137359887437793</v>
          </cell>
          <cell r="M194">
            <v>1.2697243547975863</v>
          </cell>
          <cell r="N194">
            <v>3.0218042059737293E-3</v>
          </cell>
          <cell r="O194">
            <v>8.2155301849910749E-3</v>
          </cell>
          <cell r="P194">
            <v>1.4164707215501855E-3</v>
          </cell>
        </row>
        <row r="195">
          <cell r="L195">
            <v>1.7340602341424214</v>
          </cell>
          <cell r="M195">
            <v>1.5449381769035486</v>
          </cell>
          <cell r="N195">
            <v>5.8444286157836103E-3</v>
          </cell>
          <cell r="O195">
            <v>7.3055357697295129E-3</v>
          </cell>
          <cell r="P195">
            <v>1.1871495625810457E-3</v>
          </cell>
        </row>
        <row r="196">
          <cell r="L196">
            <v>2.4731009202191814</v>
          </cell>
          <cell r="M196">
            <v>2.7469824598056998</v>
          </cell>
          <cell r="N196">
            <v>8.224043456377432E-2</v>
          </cell>
          <cell r="O196">
            <v>0.21395808206949601</v>
          </cell>
          <cell r="P196">
            <v>7.4928063361221639E-2</v>
          </cell>
        </row>
        <row r="197">
          <cell r="L197">
            <v>2.7293858929966532</v>
          </cell>
          <cell r="M197">
            <v>2.3443513151168509</v>
          </cell>
          <cell r="N197">
            <v>0.55218510981008684</v>
          </cell>
          <cell r="O197">
            <v>0.5946237907387224</v>
          </cell>
          <cell r="P197">
            <v>8.699929590370277E-2</v>
          </cell>
        </row>
        <row r="198">
          <cell r="L198">
            <v>3.3148106359772842</v>
          </cell>
          <cell r="M198">
            <v>3.1878784459738991</v>
          </cell>
          <cell r="N198">
            <v>0.38107864154349547</v>
          </cell>
          <cell r="O198">
            <v>0.29861972996351877</v>
          </cell>
          <cell r="P198">
            <v>8.8100342246793778E-2</v>
          </cell>
        </row>
        <row r="199">
          <cell r="L199">
            <v>3.0026361879999279</v>
          </cell>
          <cell r="M199">
            <v>2.1992308108986509</v>
          </cell>
          <cell r="N199">
            <v>1.9861690410414748E-3</v>
          </cell>
          <cell r="O199">
            <v>1.4444865753028906E-3</v>
          </cell>
          <cell r="P199">
            <v>0</v>
          </cell>
        </row>
        <row r="200">
          <cell r="L200">
            <v>2.2493153801062142</v>
          </cell>
          <cell r="M200">
            <v>1.0708067578326641</v>
          </cell>
          <cell r="N200">
            <v>0.37971250339029022</v>
          </cell>
          <cell r="O200">
            <v>0.42984505280103591</v>
          </cell>
          <cell r="P200">
            <v>0.27166067350849105</v>
          </cell>
        </row>
        <row r="201">
          <cell r="L201">
            <v>1.9779453498743209</v>
          </cell>
          <cell r="M201">
            <v>0.7967242357901565</v>
          </cell>
          <cell r="N201">
            <v>0.42714667963999026</v>
          </cell>
          <cell r="O201">
            <v>0.45122841157869131</v>
          </cell>
          <cell r="P201">
            <v>0.28760236763155761</v>
          </cell>
        </row>
        <row r="202">
          <cell r="L202">
            <v>2.1774680685290075</v>
          </cell>
          <cell r="M202">
            <v>1.4966427089443137</v>
          </cell>
          <cell r="N202">
            <v>3.1515639636169449E-2</v>
          </cell>
          <cell r="O202">
            <v>6.3031279272338899E-3</v>
          </cell>
          <cell r="P202">
            <v>2.9764770767493373E-3</v>
          </cell>
        </row>
        <row r="203">
          <cell r="L203">
            <v>1.4071002617400767</v>
          </cell>
          <cell r="M203">
            <v>1.3721116397880895</v>
          </cell>
          <cell r="N203">
            <v>7.9241583392547152E-2</v>
          </cell>
          <cell r="O203">
            <v>9.0844494014157354E-3</v>
          </cell>
          <cell r="P203">
            <v>2.9681864380863292E-3</v>
          </cell>
        </row>
        <row r="204">
          <cell r="L204">
            <v>1.1069703493315484</v>
          </cell>
          <cell r="M204">
            <v>1.7184362393038695</v>
          </cell>
          <cell r="N204">
            <v>7.8513667528990347E-2</v>
          </cell>
          <cell r="O204">
            <v>8.8644463339182661E-3</v>
          </cell>
          <cell r="P204">
            <v>3.7085948948025397E-3</v>
          </cell>
        </row>
        <row r="205">
          <cell r="L205">
            <v>1.066363780837797</v>
          </cell>
          <cell r="M205">
            <v>2.0881360368698059</v>
          </cell>
          <cell r="N205">
            <v>8.3667536061175454E-2</v>
          </cell>
          <cell r="O205">
            <v>8.9743949294668647E-3</v>
          </cell>
          <cell r="P205">
            <v>3.7393312206111936E-3</v>
          </cell>
        </row>
        <row r="206">
          <cell r="L206">
            <v>1.2150412728584754</v>
          </cell>
          <cell r="M206">
            <v>1.018357181829382</v>
          </cell>
          <cell r="N206">
            <v>8.3337733424855245E-2</v>
          </cell>
          <cell r="O206">
            <v>8.7121812133692383E-3</v>
          </cell>
          <cell r="P206">
            <v>3.9600823697132905E-3</v>
          </cell>
        </row>
        <row r="207">
          <cell r="L207">
            <v>1.1311934929842185</v>
          </cell>
          <cell r="M207">
            <v>0.87648660034349779</v>
          </cell>
          <cell r="N207">
            <v>8.2633915551378848E-2</v>
          </cell>
          <cell r="O207">
            <v>8.4254188405327463E-3</v>
          </cell>
          <cell r="P207">
            <v>4.1316957775689427E-3</v>
          </cell>
        </row>
        <row r="208">
          <cell r="L208">
            <v>1.1557414578499314</v>
          </cell>
          <cell r="M208">
            <v>0.96219957939174772</v>
          </cell>
          <cell r="N208">
            <v>8.2647193487556364E-2</v>
          </cell>
          <cell r="O208">
            <v>7.8379028565663776E-3</v>
          </cell>
          <cell r="P208">
            <v>4.7337829133717729E-3</v>
          </cell>
        </row>
        <row r="209">
          <cell r="L209">
            <v>1.6630623181261628</v>
          </cell>
          <cell r="M209">
            <v>1.1171625296166139</v>
          </cell>
          <cell r="N209">
            <v>8.0143749900615388E-2</v>
          </cell>
          <cell r="O209">
            <v>8.0302765277402328E-3</v>
          </cell>
          <cell r="P209">
            <v>4.1343997964603182E-3</v>
          </cell>
        </row>
        <row r="210">
          <cell r="L210">
            <v>1.8787692307692307</v>
          </cell>
          <cell r="M210">
            <v>2.1390769230769231</v>
          </cell>
          <cell r="N210">
            <v>7.6307692307692312E-2</v>
          </cell>
          <cell r="O210">
            <v>7.9230769230769233E-3</v>
          </cell>
          <cell r="P210">
            <v>2.5384615384615385E-3</v>
          </cell>
        </row>
        <row r="211">
          <cell r="L211">
            <v>1.8966152512372214</v>
          </cell>
          <cell r="M211">
            <v>1.4450745945164905</v>
          </cell>
          <cell r="N211">
            <v>0.13394502040963768</v>
          </cell>
          <cell r="O211">
            <v>0.22020734746956619</v>
          </cell>
          <cell r="P211">
            <v>0.14304808004912764</v>
          </cell>
        </row>
        <row r="212">
          <cell r="L212">
            <v>1.9382710517668851</v>
          </cell>
          <cell r="M212">
            <v>1.2248708068225949</v>
          </cell>
          <cell r="N212">
            <v>0.50781133315410587</v>
          </cell>
          <cell r="O212">
            <v>0.57278131254293996</v>
          </cell>
          <cell r="P212">
            <v>0.34120440899722199</v>
          </cell>
        </row>
        <row r="213">
          <cell r="L213">
            <v>1.6853915291800048</v>
          </cell>
          <cell r="M213">
            <v>1.1781273085446935</v>
          </cell>
          <cell r="N213">
            <v>0.1442070918492982</v>
          </cell>
          <cell r="O213">
            <v>0.17683452351637527</v>
          </cell>
          <cell r="P213">
            <v>0.11434991381433145</v>
          </cell>
        </row>
        <row r="214">
          <cell r="L214">
            <v>1.6137579805882567</v>
          </cell>
          <cell r="M214">
            <v>1.3839908476953167</v>
          </cell>
          <cell r="N214">
            <v>0.42609883012879646</v>
          </cell>
          <cell r="O214">
            <v>0.52603609255637152</v>
          </cell>
          <cell r="P214">
            <v>0.2916189984131084</v>
          </cell>
        </row>
        <row r="215">
          <cell r="L215">
            <v>1.5953479552493524</v>
          </cell>
          <cell r="M215">
            <v>1.093957398394539</v>
          </cell>
          <cell r="N215">
            <v>4.8985525567283991E-3</v>
          </cell>
          <cell r="O215">
            <v>4.8195436445231023E-3</v>
          </cell>
          <cell r="P215">
            <v>2.0542317173377158E-3</v>
          </cell>
        </row>
        <row r="216">
          <cell r="L216">
            <v>1.8158677008234529</v>
          </cell>
          <cell r="M216">
            <v>1.5434619195681143</v>
          </cell>
          <cell r="N216">
            <v>5.2960672429698983E-3</v>
          </cell>
          <cell r="O216">
            <v>4.3564424095397548E-3</v>
          </cell>
          <cell r="P216">
            <v>1.3667270304438446E-3</v>
          </cell>
        </row>
        <row r="217">
          <cell r="L217">
            <v>1.9068339742292384</v>
          </cell>
          <cell r="M217">
            <v>1.085222289684949</v>
          </cell>
          <cell r="N217">
            <v>5.5656749645820684E-3</v>
          </cell>
          <cell r="O217">
            <v>4.8067192875936044E-3</v>
          </cell>
          <cell r="P217">
            <v>1.5179113539769277E-3</v>
          </cell>
        </row>
        <row r="218">
          <cell r="L218">
            <v>1.434567966419388</v>
          </cell>
          <cell r="M218">
            <v>1.5117435342362082</v>
          </cell>
          <cell r="N218">
            <v>5.2799704321655795E-3</v>
          </cell>
          <cell r="O218">
            <v>5.1919709249628196E-3</v>
          </cell>
          <cell r="P218">
            <v>2.0239886656634723E-3</v>
          </cell>
        </row>
        <row r="219">
          <cell r="L219">
            <v>1.5404200100197931</v>
          </cell>
          <cell r="M219">
            <v>1.3962006915299896</v>
          </cell>
          <cell r="N219">
            <v>6.1597089332205424E-3</v>
          </cell>
          <cell r="O219">
            <v>4.3528609794758503E-3</v>
          </cell>
          <cell r="P219">
            <v>3.4494370026035034E-3</v>
          </cell>
        </row>
        <row r="220">
          <cell r="L220">
            <v>1.6620683623410804</v>
          </cell>
          <cell r="M220">
            <v>1.7212234934921404</v>
          </cell>
          <cell r="N220">
            <v>5.0091038474688121E-3</v>
          </cell>
          <cell r="O220">
            <v>5.4066517718710993E-3</v>
          </cell>
          <cell r="P220">
            <v>2.4647971312941777E-3</v>
          </cell>
        </row>
        <row r="221">
          <cell r="L221">
            <v>1.8373865698729583</v>
          </cell>
          <cell r="M221">
            <v>1.5821738253680178</v>
          </cell>
          <cell r="N221">
            <v>0.15196612220205688</v>
          </cell>
          <cell r="O221">
            <v>0.19560395240976003</v>
          </cell>
          <cell r="P221">
            <v>7.8644888082274655E-2</v>
          </cell>
        </row>
        <row r="222">
          <cell r="L222">
            <v>2.8930984017264332</v>
          </cell>
          <cell r="M222">
            <v>1.6923674788950167</v>
          </cell>
          <cell r="N222">
            <v>0.6292220302125795</v>
          </cell>
          <cell r="O222">
            <v>0.67874949356308345</v>
          </cell>
          <cell r="P222">
            <v>0.4746864225296214</v>
          </cell>
        </row>
        <row r="223">
          <cell r="L223">
            <v>4.5529064203387</v>
          </cell>
          <cell r="M223">
            <v>1.425789539383348</v>
          </cell>
          <cell r="N223">
            <v>0.58527857529230631</v>
          </cell>
          <cell r="O223">
            <v>0.62372571048142134</v>
          </cell>
          <cell r="P223">
            <v>0.38663504348187905</v>
          </cell>
        </row>
        <row r="224">
          <cell r="L224">
            <v>2.2255027198050876</v>
          </cell>
          <cell r="M224">
            <v>1.0523911443484735</v>
          </cell>
          <cell r="N224">
            <v>0.47856725913017001</v>
          </cell>
          <cell r="O224">
            <v>0.62170599033898166</v>
          </cell>
          <cell r="P224">
            <v>0.23501146294212696</v>
          </cell>
        </row>
        <row r="225">
          <cell r="L225">
            <v>2.2913397561210807</v>
          </cell>
          <cell r="M225">
            <v>5.7079238733091975</v>
          </cell>
          <cell r="N225">
            <v>4.3831581531124809E-3</v>
          </cell>
          <cell r="O225">
            <v>6.8377267188554705E-3</v>
          </cell>
          <cell r="P225">
            <v>2.2792422396184903E-3</v>
          </cell>
        </row>
        <row r="226">
          <cell r="L226">
            <v>2.1829852651641146</v>
          </cell>
          <cell r="M226">
            <v>6.5688240000719205</v>
          </cell>
          <cell r="N226">
            <v>5.124378556723274E-3</v>
          </cell>
          <cell r="O226">
            <v>4.5849702875945088E-3</v>
          </cell>
          <cell r="P226">
            <v>4.4950689094063814E-3</v>
          </cell>
        </row>
        <row r="227">
          <cell r="L227">
            <v>1.1715659480642202</v>
          </cell>
          <cell r="M227">
            <v>2.3787068861692959</v>
          </cell>
          <cell r="N227">
            <v>2.7607674562955688E-2</v>
          </cell>
          <cell r="O227">
            <v>8.3378882908255441E-3</v>
          </cell>
          <cell r="P227">
            <v>3.7057281292557972E-3</v>
          </cell>
        </row>
        <row r="228">
          <cell r="L228">
            <v>1.2308973354231976</v>
          </cell>
          <cell r="M228">
            <v>3.1409188871473357</v>
          </cell>
          <cell r="N228">
            <v>7.5431034482758619E-2</v>
          </cell>
          <cell r="O228">
            <v>8.2451671891327072E-3</v>
          </cell>
          <cell r="P228">
            <v>4.2450365726227797E-3</v>
          </cell>
        </row>
        <row r="229">
          <cell r="L229">
            <v>1.7107231021496656</v>
          </cell>
          <cell r="M229">
            <v>2.9925941942807714</v>
          </cell>
          <cell r="N229">
            <v>5.5858875254518263E-2</v>
          </cell>
          <cell r="O229">
            <v>8.4689262482656718E-3</v>
          </cell>
          <cell r="P229">
            <v>4.1443681640449034E-3</v>
          </cell>
        </row>
        <row r="230">
          <cell r="L230">
            <v>1.2209827101206701</v>
          </cell>
          <cell r="M230">
            <v>1.3439310157475486</v>
          </cell>
          <cell r="N230">
            <v>8.4828196612130077E-2</v>
          </cell>
          <cell r="O230">
            <v>8.5879785826330039E-3</v>
          </cell>
          <cell r="P230">
            <v>4.206356856799839E-3</v>
          </cell>
        </row>
        <row r="231">
          <cell r="L231">
            <v>1.1971755378453155</v>
          </cell>
          <cell r="M231">
            <v>1.1097163149853411</v>
          </cell>
          <cell r="N231">
            <v>8.440351818970146E-2</v>
          </cell>
          <cell r="O231">
            <v>8.0934880455878107E-3</v>
          </cell>
          <cell r="P231">
            <v>4.7074369244745427E-3</v>
          </cell>
        </row>
        <row r="232">
          <cell r="L232">
            <v>1.2017428635504437</v>
          </cell>
          <cell r="M232">
            <v>0.88048249126966327</v>
          </cell>
          <cell r="N232">
            <v>6.0952167366161533E-2</v>
          </cell>
          <cell r="O232">
            <v>8.4099573895492271E-3</v>
          </cell>
          <cell r="P232">
            <v>4.2450261109153236E-3</v>
          </cell>
        </row>
        <row r="233">
          <cell r="L233">
            <v>1.4186166109539726</v>
          </cell>
          <cell r="M233">
            <v>2.3170480843404473</v>
          </cell>
          <cell r="N233">
            <v>5.8284049027170652E-2</v>
          </cell>
          <cell r="O233">
            <v>7.371217965200994E-3</v>
          </cell>
          <cell r="P233">
            <v>4.7998628610611133E-3</v>
          </cell>
        </row>
        <row r="234">
          <cell r="L234">
            <v>2.2617197793710075</v>
          </cell>
          <cell r="M234">
            <v>1.6062844732800843</v>
          </cell>
          <cell r="N234">
            <v>7.9419167825241485E-2</v>
          </cell>
          <cell r="O234">
            <v>1.9809357649774192E-2</v>
          </cell>
          <cell r="P234">
            <v>6.8151459804269001E-3</v>
          </cell>
        </row>
        <row r="235">
          <cell r="L235">
            <v>1.9132983561971093</v>
          </cell>
          <cell r="M235">
            <v>4.2540405943050361</v>
          </cell>
          <cell r="N235">
            <v>0.12000036753558205</v>
          </cell>
          <cell r="O235">
            <v>0.1901077798094328</v>
          </cell>
          <cell r="P235">
            <v>8.3614344913766958E-2</v>
          </cell>
        </row>
        <row r="236">
          <cell r="L236">
            <v>1.5615886125059086</v>
          </cell>
          <cell r="M236">
            <v>2.9858280638227659</v>
          </cell>
          <cell r="N236">
            <v>7.4917724284937074E-3</v>
          </cell>
          <cell r="O236">
            <v>5.3512660203526479E-3</v>
          </cell>
          <cell r="P236">
            <v>5.3512660203526479E-3</v>
          </cell>
        </row>
        <row r="237">
          <cell r="L237">
            <v>1.724401543690304</v>
          </cell>
          <cell r="M237">
            <v>8.0564791703125156</v>
          </cell>
          <cell r="N237">
            <v>7.5526613920844417E-3</v>
          </cell>
          <cell r="O237">
            <v>4.9737038435678036E-3</v>
          </cell>
          <cell r="P237">
            <v>5.7105488574297003E-3</v>
          </cell>
        </row>
        <row r="238">
          <cell r="L238">
            <v>2.3371858049420355</v>
          </cell>
          <cell r="M238">
            <v>1.0285567412344454</v>
          </cell>
          <cell r="N238">
            <v>4.4315240897649516E-3</v>
          </cell>
          <cell r="O238">
            <v>5.1405679441273435E-3</v>
          </cell>
          <cell r="P238">
            <v>3.0134363810401673E-3</v>
          </cell>
        </row>
        <row r="239">
          <cell r="L239">
            <v>1.8392858886837966</v>
          </cell>
          <cell r="M239">
            <v>1.070678659674001</v>
          </cell>
          <cell r="N239">
            <v>4.7854833826531107E-3</v>
          </cell>
          <cell r="O239">
            <v>4.590157530299923E-3</v>
          </cell>
          <cell r="P239">
            <v>1.8555955973552879E-3</v>
          </cell>
        </row>
        <row r="240">
          <cell r="L240">
            <v>2.0581072662400182</v>
          </cell>
          <cell r="M240">
            <v>1.3879292443034867</v>
          </cell>
          <cell r="N240">
            <v>6.0410413244983106E-3</v>
          </cell>
          <cell r="O240">
            <v>4.7195635347643053E-3</v>
          </cell>
          <cell r="P240">
            <v>2.6429555794680111E-3</v>
          </cell>
        </row>
        <row r="241">
          <cell r="L241">
            <v>1.9107290707301869</v>
          </cell>
          <cell r="M241">
            <v>1.2467788600187921</v>
          </cell>
          <cell r="N241">
            <v>5.8608467528118114E-3</v>
          </cell>
          <cell r="O241">
            <v>5.1166122445182481E-3</v>
          </cell>
          <cell r="P241">
            <v>2.6048207790274717E-3</v>
          </cell>
        </row>
        <row r="242">
          <cell r="L242">
            <v>1.3859688217569495</v>
          </cell>
          <cell r="M242">
            <v>1.597666960557294</v>
          </cell>
          <cell r="N242">
            <v>7.9447356437658042E-3</v>
          </cell>
          <cell r="O242">
            <v>5.9101082228013918E-3</v>
          </cell>
          <cell r="P242">
            <v>3.1003846414695826E-3</v>
          </cell>
        </row>
        <row r="243">
          <cell r="L243">
            <v>1.6621265234803182</v>
          </cell>
          <cell r="M243">
            <v>1.8354478462356605</v>
          </cell>
          <cell r="N243">
            <v>7.0544057477127447E-3</v>
          </cell>
          <cell r="O243">
            <v>4.8838193638011309E-3</v>
          </cell>
          <cell r="P243">
            <v>2.3876450223027749E-3</v>
          </cell>
        </row>
        <row r="244">
          <cell r="L244">
            <v>2.0080746146206656</v>
          </cell>
          <cell r="M244">
            <v>1.9949047886350877</v>
          </cell>
          <cell r="N244">
            <v>6.4769635994645714E-3</v>
          </cell>
          <cell r="O244">
            <v>4.6418239129496098E-3</v>
          </cell>
          <cell r="P244">
            <v>3.1305324064078758E-3</v>
          </cell>
        </row>
        <row r="245">
          <cell r="L245">
            <v>2.2001189896695332</v>
          </cell>
          <cell r="M245">
            <v>1.6065768835523828</v>
          </cell>
          <cell r="N245">
            <v>0.21980637135594139</v>
          </cell>
          <cell r="O245">
            <v>0.20963816323219212</v>
          </cell>
          <cell r="P245">
            <v>0.15479474282005518</v>
          </cell>
        </row>
        <row r="246">
          <cell r="L246">
            <v>2.5114949190525868</v>
          </cell>
          <cell r="M246">
            <v>1.8316525636567367</v>
          </cell>
          <cell r="N246">
            <v>0.67018275955334028</v>
          </cell>
          <cell r="O246">
            <v>0.79121749545999009</v>
          </cell>
          <cell r="P246">
            <v>0.35460376337854027</v>
          </cell>
        </row>
        <row r="247">
          <cell r="L247">
            <v>3.3860844615798444</v>
          </cell>
          <cell r="M247">
            <v>0.82632475567111996</v>
          </cell>
          <cell r="N247">
            <v>0.21976149914821125</v>
          </cell>
          <cell r="O247">
            <v>0.41943871604052724</v>
          </cell>
          <cell r="P247">
            <v>0.17609611763651037</v>
          </cell>
        </row>
        <row r="248">
          <cell r="L248">
            <v>2.1436473411835295</v>
          </cell>
          <cell r="M248">
            <v>0.72048676216905416</v>
          </cell>
          <cell r="N248">
            <v>7.5470636765919155E-2</v>
          </cell>
          <cell r="O248">
            <v>0.14447236180904521</v>
          </cell>
          <cell r="P248">
            <v>4.6969924248106198E-2</v>
          </cell>
        </row>
        <row r="249">
          <cell r="L249">
            <v>2.1156897453064665</v>
          </cell>
          <cell r="M249">
            <v>0.52461181477167462</v>
          </cell>
          <cell r="N249">
            <v>6.6952207129951482E-3</v>
          </cell>
          <cell r="O249">
            <v>8.9881045188154041E-3</v>
          </cell>
          <cell r="P249">
            <v>3.0266066236827385E-3</v>
          </cell>
        </row>
        <row r="250">
          <cell r="L250">
            <v>1.8937777048103759</v>
          </cell>
          <cell r="M250">
            <v>0.29150477024389354</v>
          </cell>
          <cell r="N250">
            <v>4.5604626133274959E-3</v>
          </cell>
          <cell r="O250">
            <v>6.5670661631915938E-3</v>
          </cell>
          <cell r="P250">
            <v>2.8274868202630473E-3</v>
          </cell>
        </row>
        <row r="251">
          <cell r="L251">
            <v>1.4510427228631717</v>
          </cell>
          <cell r="M251">
            <v>0.45801247796260264</v>
          </cell>
          <cell r="N251">
            <v>3.2884820914746101E-3</v>
          </cell>
          <cell r="O251">
            <v>7.1250445315283227E-3</v>
          </cell>
          <cell r="P251">
            <v>4.4759895133959973E-3</v>
          </cell>
        </row>
        <row r="252">
          <cell r="L252">
            <v>1.2221973595882747</v>
          </cell>
          <cell r="M252">
            <v>0.4503915864846722</v>
          </cell>
          <cell r="N252">
            <v>7.4826583128216606E-2</v>
          </cell>
          <cell r="O252">
            <v>8.8610427388677564E-3</v>
          </cell>
          <cell r="P252">
            <v>3.938241217274558E-3</v>
          </cell>
        </row>
        <row r="253">
          <cell r="L253">
            <v>1.0341541044384597</v>
          </cell>
          <cell r="M253">
            <v>0.27377496414955754</v>
          </cell>
          <cell r="N253">
            <v>6.4967996922108348E-2</v>
          </cell>
          <cell r="O253">
            <v>8.8314504564373404E-3</v>
          </cell>
          <cell r="P253">
            <v>4.1096848658668805E-3</v>
          </cell>
        </row>
        <row r="254">
          <cell r="L254">
            <v>1.0747295089296602</v>
          </cell>
          <cell r="M254">
            <v>0.26939366103871826</v>
          </cell>
          <cell r="N254">
            <v>5.8691075217246397E-2</v>
          </cell>
          <cell r="O254">
            <v>9.2670118764073255E-3</v>
          </cell>
          <cell r="P254">
            <v>3.9831893152978857E-3</v>
          </cell>
        </row>
        <row r="255">
          <cell r="L255">
            <v>0.99506134379094546</v>
          </cell>
          <cell r="M255">
            <v>0.24885696222248693</v>
          </cell>
          <cell r="N255">
            <v>5.7907805642346002E-2</v>
          </cell>
          <cell r="O255">
            <v>9.2542537498052947E-3</v>
          </cell>
          <cell r="P255">
            <v>3.8483035395229935E-3</v>
          </cell>
        </row>
        <row r="256">
          <cell r="L256">
            <v>1.250624411415469</v>
          </cell>
          <cell r="M256">
            <v>0.32297424558817506</v>
          </cell>
          <cell r="N256">
            <v>8.5656962699095132E-2</v>
          </cell>
          <cell r="O256">
            <v>8.6803423002907096E-3</v>
          </cell>
          <cell r="P256">
            <v>4.3401711501453548E-3</v>
          </cell>
        </row>
        <row r="257">
          <cell r="L257">
            <v>1.7765645041517588</v>
          </cell>
          <cell r="M257">
            <v>0.65972456625936682</v>
          </cell>
          <cell r="N257">
            <v>8.421656652939985E-2</v>
          </cell>
          <cell r="O257">
            <v>8.4385337203807462E-3</v>
          </cell>
          <cell r="P257">
            <v>4.3036521973941807E-3</v>
          </cell>
        </row>
        <row r="258">
          <cell r="L258">
            <v>1.5233431155630028</v>
          </cell>
          <cell r="M258">
            <v>1.592867921384201</v>
          </cell>
          <cell r="N258">
            <v>5.2675918125514955E-2</v>
          </cell>
          <cell r="O258">
            <v>8.3318675418213462E-3</v>
          </cell>
          <cell r="P258">
            <v>3.5178996287690127E-3</v>
          </cell>
        </row>
        <row r="259">
          <cell r="L259">
            <v>1.5753837542250642</v>
          </cell>
          <cell r="M259">
            <v>2.7704579215914231</v>
          </cell>
          <cell r="N259">
            <v>2.906413485758574E-3</v>
          </cell>
          <cell r="O259">
            <v>8.6115955133587389E-3</v>
          </cell>
          <cell r="P259">
            <v>2.368188766173653E-3</v>
          </cell>
        </row>
        <row r="260">
          <cell r="L260">
            <v>2.3226496455837342</v>
          </cell>
          <cell r="M260">
            <v>2.6921982910650692</v>
          </cell>
          <cell r="N260">
            <v>6.2577510780398452E-3</v>
          </cell>
          <cell r="O260">
            <v>2.5031004312159381E-2</v>
          </cell>
          <cell r="P260">
            <v>6.1439737857118476E-3</v>
          </cell>
        </row>
        <row r="261">
          <cell r="L261">
            <v>1.8998242735281452</v>
          </cell>
          <cell r="M261">
            <v>1.5669913533265836</v>
          </cell>
          <cell r="N261">
            <v>4.6550058769449197E-3</v>
          </cell>
          <cell r="O261">
            <v>1.01246377823552E-2</v>
          </cell>
          <cell r="P261">
            <v>2.7930035261669517E-3</v>
          </cell>
        </row>
        <row r="262">
          <cell r="L262">
            <v>1.3526667537184982</v>
          </cell>
          <cell r="M262">
            <v>0.51412020275162928</v>
          </cell>
          <cell r="N262">
            <v>3.4425042437767829E-3</v>
          </cell>
          <cell r="O262">
            <v>7.8346648306644034E-3</v>
          </cell>
          <cell r="P262">
            <v>2.1367267719993826E-3</v>
          </cell>
        </row>
        <row r="263">
          <cell r="L263">
            <v>1.4966872791519434</v>
          </cell>
          <cell r="M263">
            <v>0.26225706713780916</v>
          </cell>
          <cell r="N263">
            <v>7.895318021201414E-2</v>
          </cell>
          <cell r="O263">
            <v>1.1263250883392226E-2</v>
          </cell>
          <cell r="P263">
            <v>3.0918727915194349E-3</v>
          </cell>
        </row>
        <row r="264">
          <cell r="L264">
            <v>1.4016229541150456</v>
          </cell>
          <cell r="M264">
            <v>0.34987674435827715</v>
          </cell>
          <cell r="N264">
            <v>4.993704969371237E-2</v>
          </cell>
          <cell r="O264">
            <v>7.8291137231667699E-3</v>
          </cell>
          <cell r="P264">
            <v>3.2797638570022957E-3</v>
          </cell>
        </row>
        <row r="265">
          <cell r="L265">
            <v>1.5761375968779803</v>
          </cell>
          <cell r="M265">
            <v>0.44944805586310471</v>
          </cell>
          <cell r="N265">
            <v>2.8501584030343227E-3</v>
          </cell>
          <cell r="O265">
            <v>7.5638819157449319E-3</v>
          </cell>
          <cell r="P265">
            <v>3.069401357113886E-3</v>
          </cell>
        </row>
        <row r="266">
          <cell r="L266">
            <v>1.4055187503798698</v>
          </cell>
          <cell r="M266">
            <v>0.62632954476387281</v>
          </cell>
          <cell r="N266">
            <v>0.13229603517089081</v>
          </cell>
          <cell r="O266">
            <v>1.3979213517291677E-2</v>
          </cell>
          <cell r="P266">
            <v>5.5714256771814668E-3</v>
          </cell>
        </row>
        <row r="267">
          <cell r="L267">
            <v>1.5759884638618782</v>
          </cell>
          <cell r="M267">
            <v>0.59746282908198067</v>
          </cell>
          <cell r="N267">
            <v>6.4403608940507048E-2</v>
          </cell>
          <cell r="O267">
            <v>1.1204863885262192E-2</v>
          </cell>
          <cell r="P267">
            <v>2.9230079700683985E-3</v>
          </cell>
        </row>
        <row r="268">
          <cell r="L268">
            <v>1.5836133552584539</v>
          </cell>
          <cell r="M268">
            <v>0.56971269239804301</v>
          </cell>
          <cell r="N268">
            <v>3.676883636846459E-3</v>
          </cell>
          <cell r="O268">
            <v>8.1708525263254651E-3</v>
          </cell>
          <cell r="P268">
            <v>2.4512557578976395E-3</v>
          </cell>
        </row>
        <row r="269">
          <cell r="L269">
            <v>1.852981066565399</v>
          </cell>
          <cell r="M269">
            <v>0.8900341778332338</v>
          </cell>
          <cell r="N269">
            <v>6.1845602994629184E-3</v>
          </cell>
          <cell r="O269">
            <v>1.215211848315521E-2</v>
          </cell>
          <cell r="P269">
            <v>3.9060380838713171E-3</v>
          </cell>
        </row>
        <row r="270">
          <cell r="L270">
            <v>2.0947960092838049</v>
          </cell>
          <cell r="M270">
            <v>0.71366501303472618</v>
          </cell>
          <cell r="N270">
            <v>0.2318751306222569</v>
          </cell>
          <cell r="O270">
            <v>0.58793765330928049</v>
          </cell>
          <cell r="P270">
            <v>0.23594504515405176</v>
          </cell>
        </row>
        <row r="271">
          <cell r="L271">
            <v>1.7621371412351663</v>
          </cell>
          <cell r="M271">
            <v>4.4869485474732261E-2</v>
          </cell>
          <cell r="N271">
            <v>6.8778043428421708E-3</v>
          </cell>
          <cell r="O271">
            <v>2.4236072446205747E-2</v>
          </cell>
          <cell r="P271">
            <v>7.7511763228856204E-3</v>
          </cell>
        </row>
        <row r="272">
          <cell r="L272">
            <v>1.580122896072669</v>
          </cell>
          <cell r="M272">
            <v>0.11477424525781459</v>
          </cell>
          <cell r="N272">
            <v>3.6334491049959928E-3</v>
          </cell>
          <cell r="O272">
            <v>8.442425861608335E-3</v>
          </cell>
          <cell r="P272">
            <v>2.4579214533796421E-3</v>
          </cell>
        </row>
        <row r="273">
          <cell r="L273">
            <v>1.571333467183752</v>
          </cell>
          <cell r="M273">
            <v>0.4954931155093889</v>
          </cell>
          <cell r="N273">
            <v>3.5928270265129505E-3</v>
          </cell>
          <cell r="O273">
            <v>7.6083395855568352E-3</v>
          </cell>
          <cell r="P273">
            <v>2.9587987277165475E-3</v>
          </cell>
        </row>
        <row r="274">
          <cell r="L274">
            <v>1.5885005751748429</v>
          </cell>
          <cell r="M274">
            <v>0.58912156040353869</v>
          </cell>
          <cell r="N274">
            <v>2.0970976575622767E-2</v>
          </cell>
          <cell r="O274">
            <v>8.1440685730573854E-3</v>
          </cell>
          <cell r="P274">
            <v>3.2576274292229544E-3</v>
          </cell>
        </row>
        <row r="275">
          <cell r="L275">
            <v>1.3774821384577483</v>
          </cell>
          <cell r="M275">
            <v>0.54772111357477216</v>
          </cell>
          <cell r="N275">
            <v>5.7945306725794531E-2</v>
          </cell>
          <cell r="O275">
            <v>9.5590046809559005E-3</v>
          </cell>
          <cell r="P275">
            <v>3.2520325203252037E-3</v>
          </cell>
        </row>
        <row r="276">
          <cell r="L276">
            <v>1.8512256175317621</v>
          </cell>
          <cell r="M276">
            <v>1.4123648042318049</v>
          </cell>
          <cell r="N276">
            <v>6.3477069853114812E-2</v>
          </cell>
          <cell r="O276">
            <v>9.9182921645491907E-3</v>
          </cell>
          <cell r="P276">
            <v>3.3060973881830634E-3</v>
          </cell>
        </row>
        <row r="277">
          <cell r="L277">
            <v>1.3668026235479902</v>
          </cell>
          <cell r="M277">
            <v>1.5030178552398299</v>
          </cell>
          <cell r="N277">
            <v>8.7871419021691752E-2</v>
          </cell>
          <cell r="O277">
            <v>9.6881388116528931E-3</v>
          </cell>
          <cell r="P277">
            <v>3.6814927484280996E-3</v>
          </cell>
        </row>
        <row r="278">
          <cell r="L278">
            <v>1.5153433304209831</v>
          </cell>
          <cell r="M278">
            <v>1.3612859511795019</v>
          </cell>
          <cell r="N278">
            <v>8.4606743576484858E-2</v>
          </cell>
          <cell r="O278">
            <v>9.7177397785425182E-3</v>
          </cell>
          <cell r="P278">
            <v>3.7444501898971166E-3</v>
          </cell>
        </row>
        <row r="279">
          <cell r="L279">
            <v>1.5796539644717891</v>
          </cell>
          <cell r="M279">
            <v>0.77182282127424995</v>
          </cell>
          <cell r="N279">
            <v>8.8198161352845986E-2</v>
          </cell>
          <cell r="O279">
            <v>9.7800380532389718E-3</v>
          </cell>
          <cell r="P279">
            <v>3.9120152212955882E-3</v>
          </cell>
        </row>
        <row r="280">
          <cell r="L280">
            <v>1.4484417146014101</v>
          </cell>
          <cell r="M280">
            <v>0.2648597705631926</v>
          </cell>
          <cell r="N280">
            <v>7.8889213870202465E-2</v>
          </cell>
          <cell r="O280">
            <v>9.7494394072340836E-3</v>
          </cell>
          <cell r="P280">
            <v>4.1435117480744859E-3</v>
          </cell>
        </row>
        <row r="281">
          <cell r="L281">
            <v>1.8516846235286792</v>
          </cell>
          <cell r="M281">
            <v>0.49223080276514924</v>
          </cell>
          <cell r="N281">
            <v>9.1159618857819036E-2</v>
          </cell>
          <cell r="O281">
            <v>8.8746341159618852E-3</v>
          </cell>
          <cell r="P281">
            <v>4.9044030640842005E-3</v>
          </cell>
        </row>
        <row r="282">
          <cell r="L282">
            <v>2.1245282141500876</v>
          </cell>
          <cell r="M282">
            <v>0.63434368485092718</v>
          </cell>
          <cell r="N282">
            <v>9.3620912803899836E-2</v>
          </cell>
          <cell r="O282">
            <v>8.7575853864575171E-3</v>
          </cell>
          <cell r="P282">
            <v>4.8050468492067799E-3</v>
          </cell>
        </row>
        <row r="283">
          <cell r="L283">
            <v>1.6810640684378821</v>
          </cell>
          <cell r="M283">
            <v>1.3882610952070045</v>
          </cell>
          <cell r="N283">
            <v>2.0926456062812852E-2</v>
          </cell>
          <cell r="O283">
            <v>9.458758140391408E-3</v>
          </cell>
          <cell r="P283">
            <v>4.0178795640600671E-3</v>
          </cell>
        </row>
        <row r="284">
          <cell r="L284">
            <v>2.3158751380573155</v>
          </cell>
          <cell r="M284">
            <v>0.74037474083977595</v>
          </cell>
          <cell r="N284">
            <v>3.2261814799744229E-2</v>
          </cell>
          <cell r="O284">
            <v>1.0075761979499699E-2</v>
          </cell>
          <cell r="P284">
            <v>2.5189404948749248E-3</v>
          </cell>
        </row>
        <row r="285">
          <cell r="L285">
            <v>2.9437091526929056</v>
          </cell>
          <cell r="M285">
            <v>1.0939596667535501</v>
          </cell>
          <cell r="N285">
            <v>0.21373338353268267</v>
          </cell>
          <cell r="O285">
            <v>0.31915201714500857</v>
          </cell>
          <cell r="P285">
            <v>0.13602092926718604</v>
          </cell>
        </row>
        <row r="286">
          <cell r="L286">
            <v>3.0040789750856969</v>
          </cell>
          <cell r="M286">
            <v>1.0829391600758345</v>
          </cell>
          <cell r="N286">
            <v>0.14515789272104024</v>
          </cell>
          <cell r="O286">
            <v>1.4171087152185985E-2</v>
          </cell>
          <cell r="P286">
            <v>4.1172753212432257E-3</v>
          </cell>
        </row>
        <row r="287">
          <cell r="L287">
            <v>3.5696165011725527</v>
          </cell>
          <cell r="M287">
            <v>1.9084275589109645</v>
          </cell>
          <cell r="N287">
            <v>7.4973628462081651E-2</v>
          </cell>
          <cell r="O287">
            <v>9.5024715143801168E-3</v>
          </cell>
          <cell r="P287">
            <v>2.7897164078914106E-3</v>
          </cell>
        </row>
        <row r="288">
          <cell r="L288">
            <v>2.882228944884945</v>
          </cell>
          <cell r="M288">
            <v>1.2502094707226079</v>
          </cell>
          <cell r="N288">
            <v>8.5552253022993269E-2</v>
          </cell>
          <cell r="O288">
            <v>8.9962162972632102E-3</v>
          </cell>
          <cell r="P288">
            <v>3.4397297607182864E-3</v>
          </cell>
        </row>
        <row r="289">
          <cell r="L289">
            <v>2.0945830523713194</v>
          </cell>
          <cell r="M289">
            <v>1.8913014160485502</v>
          </cell>
          <cell r="N289">
            <v>0.1180489997752304</v>
          </cell>
          <cell r="O289">
            <v>9.1706001348617668E-3</v>
          </cell>
          <cell r="P289">
            <v>3.9559451562148802E-3</v>
          </cell>
        </row>
        <row r="290">
          <cell r="L290">
            <v>3.1868759458970675</v>
          </cell>
          <cell r="M290">
            <v>1.3724668995516804</v>
          </cell>
          <cell r="N290">
            <v>5.7777058605164723E-2</v>
          </cell>
          <cell r="O290">
            <v>8.756984170799266E-3</v>
          </cell>
          <cell r="P290">
            <v>4.283307474847467E-3</v>
          </cell>
        </row>
        <row r="291">
          <cell r="L291">
            <v>1.9028871391076114</v>
          </cell>
          <cell r="M291">
            <v>1.2548974856403816</v>
          </cell>
          <cell r="N291">
            <v>2.6627106394309409E-3</v>
          </cell>
          <cell r="O291">
            <v>9.4145840465593971E-3</v>
          </cell>
          <cell r="P291">
            <v>3.8989691505953057E-3</v>
          </cell>
        </row>
        <row r="292">
          <cell r="L292">
            <v>1.0784371675138906</v>
          </cell>
          <cell r="M292">
            <v>1.0405091224337</v>
          </cell>
          <cell r="N292">
            <v>1.1033613114237303E-2</v>
          </cell>
          <cell r="O292">
            <v>9.3588682665405685E-3</v>
          </cell>
          <cell r="P292">
            <v>3.7435473066162275E-3</v>
          </cell>
        </row>
        <row r="293">
          <cell r="L293">
            <v>1.4669781993943163</v>
          </cell>
          <cell r="M293">
            <v>1.6169952467860653</v>
          </cell>
          <cell r="N293">
            <v>2.8078056998455713E-3</v>
          </cell>
          <cell r="O293">
            <v>9.9275987244539822E-3</v>
          </cell>
          <cell r="P293">
            <v>2.6072481498566015E-3</v>
          </cell>
        </row>
        <row r="294">
          <cell r="L294">
            <v>1.6794688611239432</v>
          </cell>
          <cell r="M294">
            <v>0.98890237744808396</v>
          </cell>
          <cell r="N294">
            <v>4.7699365082775592E-2</v>
          </cell>
          <cell r="O294">
            <v>8.8738008014352776E-2</v>
          </cell>
          <cell r="P294">
            <v>2.3097665524317006E-2</v>
          </cell>
        </row>
        <row r="295">
          <cell r="L295">
            <v>2.2006813053289362</v>
          </cell>
          <cell r="M295">
            <v>0.56327026557889259</v>
          </cell>
          <cell r="N295">
            <v>2.0395764624197187E-2</v>
          </cell>
          <cell r="O295">
            <v>9.5469536538795342E-3</v>
          </cell>
          <cell r="P295">
            <v>2.6037146328762367E-3</v>
          </cell>
        </row>
        <row r="296">
          <cell r="L296">
            <v>1.8745228181975504</v>
          </cell>
          <cell r="M296">
            <v>0.35517595919904715</v>
          </cell>
          <cell r="N296">
            <v>6.301344761943542E-2</v>
          </cell>
          <cell r="O296">
            <v>9.6708845296387159E-3</v>
          </cell>
          <cell r="P296">
            <v>2.5449696130628199E-3</v>
          </cell>
        </row>
        <row r="297">
          <cell r="L297">
            <v>1.7534055539835884</v>
          </cell>
          <cell r="M297">
            <v>0.47293746715712032</v>
          </cell>
          <cell r="N297">
            <v>5.9420348437689473E-2</v>
          </cell>
          <cell r="O297">
            <v>1.0004446420631391E-2</v>
          </cell>
          <cell r="P297">
            <v>2.5263753587453008E-3</v>
          </cell>
        </row>
        <row r="298">
          <cell r="L298">
            <v>1.8984641216850215</v>
          </cell>
          <cell r="M298">
            <v>0.48901180305200259</v>
          </cell>
          <cell r="N298">
            <v>3.1408958467084795E-2</v>
          </cell>
          <cell r="O298">
            <v>8.593016939108104E-3</v>
          </cell>
          <cell r="P298">
            <v>4.5434342436663543E-3</v>
          </cell>
        </row>
        <row r="299">
          <cell r="L299">
            <v>2.0442558351015458</v>
          </cell>
          <cell r="M299">
            <v>0.59997979185611805</v>
          </cell>
          <cell r="N299">
            <v>8.3156512074365974E-2</v>
          </cell>
          <cell r="O299">
            <v>8.8915833080731536E-3</v>
          </cell>
          <cell r="P299">
            <v>4.4457916540365768E-3</v>
          </cell>
        </row>
        <row r="300">
          <cell r="L300">
            <v>1.2615864162086785</v>
          </cell>
          <cell r="M300">
            <v>0.34041506029037816</v>
          </cell>
          <cell r="N300">
            <v>9.0333032565006965E-2</v>
          </cell>
          <cell r="O300">
            <v>9.7407923878270845E-3</v>
          </cell>
          <cell r="P300">
            <v>3.9988516118448034E-3</v>
          </cell>
        </row>
        <row r="301">
          <cell r="L301">
            <v>1.3861949715930448</v>
          </cell>
          <cell r="M301">
            <v>0.12232711494882452</v>
          </cell>
          <cell r="N301">
            <v>9.3114669587911203E-2</v>
          </cell>
          <cell r="O301">
            <v>9.8806800485442114E-3</v>
          </cell>
          <cell r="P301">
            <v>4.2959478471931347E-3</v>
          </cell>
        </row>
        <row r="302">
          <cell r="L302">
            <v>1.1394405621036998</v>
          </cell>
          <cell r="M302">
            <v>0.27924291181902999</v>
          </cell>
          <cell r="N302">
            <v>9.1208561037378372E-2</v>
          </cell>
          <cell r="O302">
            <v>1.0091970219167128E-2</v>
          </cell>
          <cell r="P302">
            <v>3.9987051811794273E-3</v>
          </cell>
        </row>
        <row r="303">
          <cell r="L303">
            <v>0.90540887439507889</v>
          </cell>
          <cell r="M303">
            <v>0.15573450974053754</v>
          </cell>
          <cell r="N303">
            <v>6.4176308959012732E-2</v>
          </cell>
          <cell r="O303">
            <v>1.0458361459987261E-2</v>
          </cell>
          <cell r="P303">
            <v>3.9931925574496806E-3</v>
          </cell>
        </row>
        <row r="304">
          <cell r="L304">
            <v>0.86639119771736117</v>
          </cell>
          <cell r="M304">
            <v>0.15850597856686166</v>
          </cell>
          <cell r="N304">
            <v>6.4604784762050171E-2</v>
          </cell>
          <cell r="O304">
            <v>1.0306228588332968E-2</v>
          </cell>
          <cell r="P304">
            <v>4.2942619118054035E-3</v>
          </cell>
        </row>
        <row r="305">
          <cell r="L305">
            <v>0.91473637220375981</v>
          </cell>
          <cell r="M305">
            <v>0.21229105699122064</v>
          </cell>
          <cell r="N305">
            <v>7.1821834234412976E-2</v>
          </cell>
          <cell r="O305">
            <v>9.82094142155647E-3</v>
          </cell>
          <cell r="P305">
            <v>4.5632657110262383E-3</v>
          </cell>
        </row>
        <row r="306">
          <cell r="L306">
            <v>0.92557733359208216</v>
          </cell>
          <cell r="M306">
            <v>0.13894818552299631</v>
          </cell>
          <cell r="N306">
            <v>8.8492140500679217E-2</v>
          </cell>
          <cell r="O306">
            <v>9.5090238695905299E-3</v>
          </cell>
          <cell r="P306">
            <v>4.6574810789831167E-3</v>
          </cell>
        </row>
        <row r="307">
          <cell r="L307">
            <v>1.0276428578523398</v>
          </cell>
          <cell r="M307">
            <v>0.24474308928553687</v>
          </cell>
          <cell r="N307">
            <v>6.7244753022040776E-2</v>
          </cell>
          <cell r="O307">
            <v>9.3367899321592802E-3</v>
          </cell>
          <cell r="P307">
            <v>4.5690674136098612E-3</v>
          </cell>
        </row>
        <row r="308">
          <cell r="L308">
            <v>1.0476792360087073</v>
          </cell>
          <cell r="M308">
            <v>0.15608855718398587</v>
          </cell>
          <cell r="N308">
            <v>7.4533289195180916E-2</v>
          </cell>
          <cell r="O308">
            <v>8.8276304834130834E-3</v>
          </cell>
          <cell r="P308">
            <v>4.614443207238657E-3</v>
          </cell>
        </row>
        <row r="309">
          <cell r="L309">
            <v>0.81622539997168331</v>
          </cell>
          <cell r="M309">
            <v>0.12034546226815801</v>
          </cell>
          <cell r="N309">
            <v>2.6293966545984102E-3</v>
          </cell>
          <cell r="O309">
            <v>9.6074108533403448E-3</v>
          </cell>
          <cell r="P309">
            <v>3.3373111385287513E-3</v>
          </cell>
        </row>
        <row r="310">
          <cell r="L310">
            <v>0.86338644580424839</v>
          </cell>
          <cell r="M310">
            <v>0.14802055062042443</v>
          </cell>
          <cell r="N310">
            <v>2.6038797808735016E-3</v>
          </cell>
          <cell r="O310">
            <v>1.0415519123494007E-2</v>
          </cell>
          <cell r="P310">
            <v>2.6038797808735016E-3</v>
          </cell>
        </row>
        <row r="311">
          <cell r="L311">
            <v>0.87252168354695447</v>
          </cell>
          <cell r="M311">
            <v>0.42518487496831509</v>
          </cell>
          <cell r="N311">
            <v>2.645006998247683E-3</v>
          </cell>
          <cell r="O311">
            <v>1.0249402118209773E-2</v>
          </cell>
          <cell r="P311">
            <v>2.5347983733206964E-3</v>
          </cell>
        </row>
        <row r="312">
          <cell r="L312">
            <v>0.6800487441608557</v>
          </cell>
          <cell r="M312">
            <v>0.15345383973100443</v>
          </cell>
          <cell r="N312">
            <v>5.7206688782072981E-2</v>
          </cell>
          <cell r="O312">
            <v>1.0380700922979713E-2</v>
          </cell>
          <cell r="P312">
            <v>2.5951752307449283E-3</v>
          </cell>
        </row>
        <row r="313">
          <cell r="L313">
            <v>0.86298958923724001</v>
          </cell>
          <cell r="M313">
            <v>0.22800266483707701</v>
          </cell>
          <cell r="N313">
            <v>5.6279768119400608E-2</v>
          </cell>
          <cell r="O313">
            <v>9.4462508327615852E-3</v>
          </cell>
          <cell r="P313">
            <v>3.2813292366434986E-3</v>
          </cell>
        </row>
        <row r="314">
          <cell r="L314">
            <v>0.86540306374900278</v>
          </cell>
          <cell r="M314">
            <v>0.18267376223126561</v>
          </cell>
          <cell r="N314">
            <v>5.8063799493077786E-2</v>
          </cell>
          <cell r="O314">
            <v>9.2902079188924465E-3</v>
          </cell>
          <cell r="P314">
            <v>3.8372597925860103E-3</v>
          </cell>
        </row>
        <row r="315">
          <cell r="L315">
            <v>0.78984144857886862</v>
          </cell>
          <cell r="M315">
            <v>0.25074650875199828</v>
          </cell>
          <cell r="N315">
            <v>5.7508822376159979E-2</v>
          </cell>
          <cell r="O315">
            <v>9.3502106310889479E-3</v>
          </cell>
          <cell r="P315">
            <v>3.6194363733247541E-3</v>
          </cell>
        </row>
        <row r="316">
          <cell r="L316">
            <v>0.83363312947195911</v>
          </cell>
          <cell r="M316">
            <v>0.40222648598952715</v>
          </cell>
          <cell r="N316">
            <v>5.6661470200263818E-2</v>
          </cell>
          <cell r="O316">
            <v>8.8939521125634569E-3</v>
          </cell>
          <cell r="P316">
            <v>3.7974177559259707E-3</v>
          </cell>
        </row>
        <row r="317">
          <cell r="L317">
            <v>0.98644926516415687</v>
          </cell>
          <cell r="M317">
            <v>0.5871650013068217</v>
          </cell>
          <cell r="N317">
            <v>2.915217435010756E-3</v>
          </cell>
          <cell r="O317">
            <v>9.4493254790003825E-3</v>
          </cell>
          <cell r="P317">
            <v>2.4125937393192467E-3</v>
          </cell>
        </row>
        <row r="318">
          <cell r="L318">
            <v>1.301464099668846</v>
          </cell>
          <cell r="M318">
            <v>0.84259268045052138</v>
          </cell>
          <cell r="N318">
            <v>3.5108028352105057E-3</v>
          </cell>
          <cell r="O318">
            <v>1.0152862253176329E-2</v>
          </cell>
          <cell r="P318">
            <v>2.7517103303001263E-3</v>
          </cell>
        </row>
        <row r="319">
          <cell r="L319">
            <v>1.300053762370323</v>
          </cell>
          <cell r="M319">
            <v>0.73534975408693581</v>
          </cell>
          <cell r="N319">
            <v>3.0863582963302208E-3</v>
          </cell>
          <cell r="O319">
            <v>9.0599549989048411E-3</v>
          </cell>
          <cell r="P319">
            <v>2.4889986260727584E-3</v>
          </cell>
        </row>
        <row r="320">
          <cell r="L320">
            <v>1.1238367931281317</v>
          </cell>
          <cell r="M320">
            <v>0.61038961038961037</v>
          </cell>
          <cell r="N320">
            <v>3.1700582881685241E-3</v>
          </cell>
          <cell r="O320">
            <v>8.7943552510481634E-3</v>
          </cell>
          <cell r="P320">
            <v>2.3519787299314857E-3</v>
          </cell>
        </row>
        <row r="321">
          <cell r="L321">
            <v>1.1798026286675223</v>
          </cell>
          <cell r="M321">
            <v>0.68095322387927593</v>
          </cell>
          <cell r="N321">
            <v>2.8764880293844315E-3</v>
          </cell>
          <cell r="O321">
            <v>9.2932690180112399E-3</v>
          </cell>
          <cell r="P321">
            <v>2.4339514094791344E-3</v>
          </cell>
        </row>
        <row r="322">
          <cell r="L322">
            <v>0.94516287096018226</v>
          </cell>
          <cell r="M322">
            <v>0.66586420673640256</v>
          </cell>
          <cell r="N322">
            <v>7.8506146274952601E-2</v>
          </cell>
          <cell r="O322">
            <v>9.7999531306589404E-3</v>
          </cell>
          <cell r="P322">
            <v>2.8760732013890372E-3</v>
          </cell>
        </row>
        <row r="323">
          <cell r="L323">
            <v>1.3503903378955522</v>
          </cell>
          <cell r="M323">
            <v>0.70231024413499921</v>
          </cell>
          <cell r="N323">
            <v>8.4722194632605621E-2</v>
          </cell>
          <cell r="O323">
            <v>9.2370036352078834E-3</v>
          </cell>
          <cell r="P323">
            <v>3.6749369301364693E-3</v>
          </cell>
        </row>
        <row r="324">
          <cell r="L324">
            <v>1.1183031561217796</v>
          </cell>
          <cell r="M324">
            <v>0.24853357357592612</v>
          </cell>
          <cell r="N324">
            <v>8.6369823441279289E-2</v>
          </cell>
          <cell r="O324">
            <v>9.5966470490310325E-3</v>
          </cell>
          <cell r="P324">
            <v>3.4273739460825114E-3</v>
          </cell>
        </row>
        <row r="325">
          <cell r="L325">
            <v>1.1458008117389946</v>
          </cell>
          <cell r="M325">
            <v>0.17547887091146167</v>
          </cell>
          <cell r="N325">
            <v>8.8060825329195055E-2</v>
          </cell>
          <cell r="O325">
            <v>9.7335218820590996E-3</v>
          </cell>
          <cell r="P325">
            <v>3.5812014471726873E-3</v>
          </cell>
        </row>
        <row r="326">
          <cell r="L326">
            <v>1.0938577044171618</v>
          </cell>
          <cell r="M326">
            <v>0.32155299290198786</v>
          </cell>
          <cell r="N326">
            <v>8.8678577416770682E-2</v>
          </cell>
          <cell r="O326">
            <v>9.7807254503791199E-3</v>
          </cell>
          <cell r="P326">
            <v>3.6328408815693874E-3</v>
          </cell>
        </row>
        <row r="327">
          <cell r="L327">
            <v>0.98175182481751833</v>
          </cell>
          <cell r="M327">
            <v>0.22351548628920892</v>
          </cell>
          <cell r="N327">
            <v>8.995857171039652E-2</v>
          </cell>
          <cell r="O327">
            <v>1.0061156046557508E-2</v>
          </cell>
          <cell r="P327">
            <v>3.5509962517261788E-3</v>
          </cell>
        </row>
        <row r="328">
          <cell r="L328">
            <v>1.0606148379871008</v>
          </cell>
          <cell r="M328">
            <v>0.31774997103464253</v>
          </cell>
          <cell r="N328">
            <v>8.8730544934924493E-2</v>
          </cell>
          <cell r="O328">
            <v>9.8482215270536445E-3</v>
          </cell>
          <cell r="P328">
            <v>3.5723940833429883E-3</v>
          </cell>
        </row>
        <row r="329">
          <cell r="L329">
            <v>1.6457641310648792</v>
          </cell>
          <cell r="M329">
            <v>0.6246837015430764</v>
          </cell>
          <cell r="N329">
            <v>8.5021025221063862E-2</v>
          </cell>
          <cell r="O329">
            <v>8.4652968834825499E-3</v>
          </cell>
          <cell r="P329">
            <v>4.5086907314200531E-3</v>
          </cell>
        </row>
        <row r="330">
          <cell r="L330">
            <v>1.7667563544238256</v>
          </cell>
          <cell r="M330">
            <v>0.91758897117971749</v>
          </cell>
          <cell r="N330">
            <v>7.5910977966399451E-2</v>
          </cell>
          <cell r="O330">
            <v>8.5064676892920212E-3</v>
          </cell>
          <cell r="P330">
            <v>3.6984642127356614E-3</v>
          </cell>
        </row>
        <row r="331">
          <cell r="L331">
            <v>1.8035576040185082</v>
          </cell>
          <cell r="M331">
            <v>0.71089066128945144</v>
          </cell>
          <cell r="N331">
            <v>2.7006103379363738E-3</v>
          </cell>
          <cell r="O331">
            <v>9.4521361827773088E-3</v>
          </cell>
          <cell r="P331">
            <v>1.7103865473597033E-3</v>
          </cell>
        </row>
        <row r="332">
          <cell r="L332">
            <v>1.425405133538493</v>
          </cell>
          <cell r="M332">
            <v>0.97956643678552857</v>
          </cell>
          <cell r="N332">
            <v>5.2852770934385838E-3</v>
          </cell>
          <cell r="O332">
            <v>1.321319273359646E-2</v>
          </cell>
          <cell r="P332">
            <v>3.0688705703836939E-3</v>
          </cell>
        </row>
        <row r="333">
          <cell r="L333">
            <v>1.5139502163544494</v>
          </cell>
          <cell r="M333">
            <v>1.1086727605765911</v>
          </cell>
          <cell r="N333">
            <v>9.2028068560911086E-3</v>
          </cell>
          <cell r="O333">
            <v>2.1414223645904309E-2</v>
          </cell>
          <cell r="P333">
            <v>5.8402428125193572E-3</v>
          </cell>
        </row>
        <row r="334">
          <cell r="L334">
            <v>1.6466350472494697</v>
          </cell>
          <cell r="M334">
            <v>0.54857892278394593</v>
          </cell>
          <cell r="N334">
            <v>3.5931155905285475E-3</v>
          </cell>
          <cell r="O334">
            <v>8.2641658582156587E-3</v>
          </cell>
          <cell r="P334">
            <v>1.6169020157378463E-3</v>
          </cell>
        </row>
        <row r="335">
          <cell r="L335">
            <v>1.3098489644569051</v>
          </cell>
          <cell r="M335">
            <v>0.57456814687528268</v>
          </cell>
          <cell r="N335">
            <v>5.2455458080853754E-3</v>
          </cell>
          <cell r="O335">
            <v>1.1666817400741613E-2</v>
          </cell>
          <cell r="P335">
            <v>2.3514515691417204E-3</v>
          </cell>
        </row>
        <row r="336">
          <cell r="L336">
            <v>1.5393450287642554</v>
          </cell>
          <cell r="M336">
            <v>0.83894049966458639</v>
          </cell>
          <cell r="N336">
            <v>4.2689000467546192E-3</v>
          </cell>
          <cell r="O336">
            <v>9.046002480027647E-3</v>
          </cell>
          <cell r="P336">
            <v>2.0328095460736286E-3</v>
          </cell>
        </row>
        <row r="337">
          <cell r="L337">
            <v>1.5722011624968411</v>
          </cell>
          <cell r="M337">
            <v>0.57326257265605263</v>
          </cell>
          <cell r="N337">
            <v>3.6391205458680817E-3</v>
          </cell>
          <cell r="O337">
            <v>8.7945413191811983E-3</v>
          </cell>
          <cell r="P337">
            <v>2.2239070002527169E-3</v>
          </cell>
        </row>
        <row r="338">
          <cell r="L338">
            <v>1.3445010127552417</v>
          </cell>
          <cell r="M338">
            <v>0.54533676392766561</v>
          </cell>
          <cell r="N338">
            <v>3.3758508056422327E-3</v>
          </cell>
          <cell r="O338">
            <v>8.0290505647707157E-3</v>
          </cell>
          <cell r="P338">
            <v>2.8284155398624112E-3</v>
          </cell>
        </row>
        <row r="339">
          <cell r="L339">
            <v>0.87709685961884409</v>
          </cell>
          <cell r="M339">
            <v>0.51721776292359534</v>
          </cell>
          <cell r="N339">
            <v>3.5613511218256034E-3</v>
          </cell>
          <cell r="O339">
            <v>8.1271858933968898E-3</v>
          </cell>
          <cell r="P339">
            <v>2.8308175583741974E-3</v>
          </cell>
        </row>
        <row r="340">
          <cell r="L340">
            <v>1.4856809100432957</v>
          </cell>
          <cell r="M340">
            <v>0.75512455614993079</v>
          </cell>
          <cell r="N340">
            <v>3.6156976905889881E-3</v>
          </cell>
          <cell r="O340">
            <v>7.9730769587346914E-3</v>
          </cell>
          <cell r="P340">
            <v>2.781305915837683E-3</v>
          </cell>
        </row>
        <row r="341">
          <cell r="L341">
            <v>1.3982387747353995</v>
          </cell>
          <cell r="M341">
            <v>0.93450501421388432</v>
          </cell>
          <cell r="N341">
            <v>3.5187465854268334E-3</v>
          </cell>
          <cell r="O341">
            <v>8.704267869213746E-3</v>
          </cell>
          <cell r="P341">
            <v>1.8519718870667545E-3</v>
          </cell>
        </row>
        <row r="342">
          <cell r="L342">
            <v>1.8607279911850754</v>
          </cell>
          <cell r="M342">
            <v>1.3623237964968273</v>
          </cell>
          <cell r="N342">
            <v>0.28183061666476689</v>
          </cell>
          <cell r="O342">
            <v>0.48377597933052169</v>
          </cell>
          <cell r="P342">
            <v>8.8244234203427183E-2</v>
          </cell>
        </row>
        <row r="343">
          <cell r="L343">
            <v>2.8052336176106136</v>
          </cell>
          <cell r="M343">
            <v>1.054377141191049</v>
          </cell>
          <cell r="N343">
            <v>0.15498578613601577</v>
          </cell>
          <cell r="O343">
            <v>0.22313944165026606</v>
          </cell>
          <cell r="P343">
            <v>3.8359209854945696E-2</v>
          </cell>
        </row>
        <row r="344">
          <cell r="L344">
            <v>2.7048564831327786</v>
          </cell>
          <cell r="M344">
            <v>0.87658863504101825</v>
          </cell>
          <cell r="N344">
            <v>3.9422553455105216E-3</v>
          </cell>
          <cell r="O344">
            <v>9.57404869623984E-3</v>
          </cell>
          <cell r="P344">
            <v>2.0649908952674162E-3</v>
          </cell>
        </row>
        <row r="345">
          <cell r="L345">
            <v>2.1340940448223145</v>
          </cell>
          <cell r="M345">
            <v>0.42333221463996717</v>
          </cell>
          <cell r="N345">
            <v>3.9154267815191858E-3</v>
          </cell>
          <cell r="O345">
            <v>8.3902002461125405E-3</v>
          </cell>
          <cell r="P345">
            <v>1.58481560204348E-3</v>
          </cell>
        </row>
        <row r="346">
          <cell r="L346">
            <v>1.1398988005997002</v>
          </cell>
          <cell r="M346">
            <v>0.53926161919040483</v>
          </cell>
          <cell r="N346">
            <v>3.7481259370314847E-3</v>
          </cell>
          <cell r="O346">
            <v>7.9647676161919041E-3</v>
          </cell>
          <cell r="P346">
            <v>2.9047976011994004E-3</v>
          </cell>
        </row>
        <row r="347">
          <cell r="L347">
            <v>1.1703007316064784</v>
          </cell>
          <cell r="M347">
            <v>0.26082579856554799</v>
          </cell>
          <cell r="N347">
            <v>6.0757491326778233E-2</v>
          </cell>
          <cell r="O347">
            <v>8.8979166292175223E-3</v>
          </cell>
          <cell r="P347">
            <v>3.4153619384875338E-3</v>
          </cell>
        </row>
        <row r="348">
          <cell r="L348">
            <v>0.87882434795690023</v>
          </cell>
          <cell r="M348">
            <v>0.19669418379435491</v>
          </cell>
          <cell r="N348">
            <v>8.4619868745181362E-2</v>
          </cell>
          <cell r="O348">
            <v>1.0154384249421765E-2</v>
          </cell>
          <cell r="P348">
            <v>3.0087064442731151E-3</v>
          </cell>
        </row>
        <row r="349">
          <cell r="L349">
            <v>0.91484978853726118</v>
          </cell>
          <cell r="M349">
            <v>0.25120315006562632</v>
          </cell>
          <cell r="N349">
            <v>6.6082105877205768E-2</v>
          </cell>
          <cell r="O349">
            <v>1.0299693743619658E-2</v>
          </cell>
          <cell r="P349">
            <v>3.0078751640659181E-3</v>
          </cell>
        </row>
        <row r="350">
          <cell r="L350">
            <v>0.81408759740077064</v>
          </cell>
          <cell r="M350">
            <v>0.21482085759561917</v>
          </cell>
          <cell r="N350">
            <v>6.0104831828368351E-2</v>
          </cell>
          <cell r="O350">
            <v>1.0501936294504299E-2</v>
          </cell>
          <cell r="P350">
            <v>3.0943205153450169E-3</v>
          </cell>
        </row>
        <row r="351">
          <cell r="L351">
            <v>0.75563777602919768</v>
          </cell>
          <cell r="M351">
            <v>0.22341832549262527</v>
          </cell>
          <cell r="N351">
            <v>6.0353920075002926E-2</v>
          </cell>
          <cell r="O351">
            <v>1.0463578376387471E-2</v>
          </cell>
          <cell r="P351">
            <v>3.1809278264217909E-3</v>
          </cell>
        </row>
        <row r="352">
          <cell r="L352">
            <v>0.80763317355521391</v>
          </cell>
          <cell r="M352">
            <v>0.24201863073166324</v>
          </cell>
          <cell r="N352">
            <v>5.9509812788278924E-2</v>
          </cell>
          <cell r="O352">
            <v>1.0129329836302796E-2</v>
          </cell>
          <cell r="P352">
            <v>3.2558560188116125E-3</v>
          </cell>
        </row>
        <row r="353">
          <cell r="L353">
            <v>1.3019390581717449</v>
          </cell>
          <cell r="M353">
            <v>0.41685903354878429</v>
          </cell>
          <cell r="N353">
            <v>8.4545244690674037E-2</v>
          </cell>
          <cell r="O353">
            <v>8.7526931363496457E-3</v>
          </cell>
          <cell r="P353">
            <v>4.1358879655278543E-3</v>
          </cell>
        </row>
        <row r="354">
          <cell r="L354">
            <v>1.59295717475137</v>
          </cell>
          <cell r="M354">
            <v>1.1231987010351125</v>
          </cell>
          <cell r="N354">
            <v>7.976456261416684E-2</v>
          </cell>
          <cell r="O354">
            <v>8.6259387050943766E-3</v>
          </cell>
          <cell r="P354">
            <v>3.5518571138623903E-3</v>
          </cell>
        </row>
        <row r="355">
          <cell r="L355">
            <v>2.0995212072346483</v>
          </cell>
          <cell r="M355">
            <v>0.75929962871163936</v>
          </cell>
          <cell r="N355">
            <v>3.4839390410208934E-3</v>
          </cell>
          <cell r="O355">
            <v>8.460994813907885E-3</v>
          </cell>
          <cell r="P355">
            <v>2.1899045400702762E-3</v>
          </cell>
        </row>
        <row r="356">
          <cell r="L356">
            <v>1.5816194908520542</v>
          </cell>
          <cell r="M356">
            <v>0.3413582094172764</v>
          </cell>
          <cell r="N356">
            <v>4.3340522356486114E-3</v>
          </cell>
          <cell r="O356">
            <v>8.7712961911936196E-3</v>
          </cell>
          <cell r="P356">
            <v>1.8574509581351193E-3</v>
          </cell>
        </row>
        <row r="357">
          <cell r="L357">
            <v>1.4333146431830426</v>
          </cell>
          <cell r="M357">
            <v>0.42723484723550692</v>
          </cell>
          <cell r="N357">
            <v>4.5076244818980397E-3</v>
          </cell>
          <cell r="O357">
            <v>9.2351330848642766E-3</v>
          </cell>
          <cell r="P357">
            <v>1.9789570896137738E-3</v>
          </cell>
        </row>
        <row r="358">
          <cell r="L358">
            <v>1.0575562050772993</v>
          </cell>
          <cell r="M358">
            <v>0.42032022647475142</v>
          </cell>
          <cell r="N358">
            <v>6.5258552546921811E-3</v>
          </cell>
          <cell r="O358">
            <v>1.2867883600801485E-2</v>
          </cell>
          <cell r="P358">
            <v>2.7574036287431754E-3</v>
          </cell>
        </row>
        <row r="359">
          <cell r="L359">
            <v>0.95441128238766804</v>
          </cell>
          <cell r="M359">
            <v>0.83255544062365971</v>
          </cell>
          <cell r="N359">
            <v>1.1689414772392798E-2</v>
          </cell>
          <cell r="O359">
            <v>2.3883408599709024E-2</v>
          </cell>
          <cell r="P359">
            <v>4.9616940400803956E-3</v>
          </cell>
        </row>
        <row r="360">
          <cell r="L360">
            <v>1.0397009665892736</v>
          </cell>
          <cell r="M360">
            <v>0.4716856855867872</v>
          </cell>
          <cell r="N360">
            <v>4.6929802894827835E-3</v>
          </cell>
          <cell r="O360">
            <v>7.5746348532002832E-3</v>
          </cell>
          <cell r="P360">
            <v>1.6466597506957139E-3</v>
          </cell>
        </row>
        <row r="361">
          <cell r="L361">
            <v>0.92141738482282687</v>
          </cell>
          <cell r="M361">
            <v>0.75467115566610554</v>
          </cell>
          <cell r="N361">
            <v>4.773749403281324E-3</v>
          </cell>
          <cell r="O361">
            <v>7.7049990368751207E-3</v>
          </cell>
          <cell r="P361">
            <v>1.6749997906250261E-3</v>
          </cell>
        </row>
        <row r="362">
          <cell r="L362">
            <v>0.73366064278004106</v>
          </cell>
          <cell r="M362">
            <v>0.7637800759079354</v>
          </cell>
          <cell r="N362">
            <v>4.7877711619485359E-3</v>
          </cell>
          <cell r="O362">
            <v>7.7474842438803575E-3</v>
          </cell>
          <cell r="P362">
            <v>1.7410076952540131E-3</v>
          </cell>
        </row>
        <row r="363">
          <cell r="L363">
            <v>0.71117411795632501</v>
          </cell>
          <cell r="M363">
            <v>0.72093809264509823</v>
          </cell>
          <cell r="N363">
            <v>4.7881029723792178E-3</v>
          </cell>
          <cell r="O363">
            <v>7.7924028766171586E-3</v>
          </cell>
          <cell r="P363">
            <v>1.7838030681412774E-3</v>
          </cell>
        </row>
        <row r="364">
          <cell r="L364">
            <v>0.93485892601742282</v>
          </cell>
          <cell r="M364">
            <v>0.64203057376896921</v>
          </cell>
          <cell r="N364">
            <v>4.8293924252837267E-3</v>
          </cell>
          <cell r="O364">
            <v>7.6155803629474146E-3</v>
          </cell>
          <cell r="P364">
            <v>1.7645856938536693E-3</v>
          </cell>
        </row>
        <row r="365">
          <cell r="L365">
            <v>1.008609970232488</v>
          </cell>
          <cell r="M365">
            <v>0.66986322016654731</v>
          </cell>
          <cell r="N365">
            <v>1.0738912543803457E-2</v>
          </cell>
          <cell r="O365">
            <v>2.5811070500018841E-2</v>
          </cell>
          <cell r="P365">
            <v>5.1810542974490377E-3</v>
          </cell>
        </row>
        <row r="366">
          <cell r="L366">
            <v>1.7445174642364387</v>
          </cell>
          <cell r="M366">
            <v>0.47482027448987002</v>
          </cell>
          <cell r="N366">
            <v>0.14005881925786071</v>
          </cell>
          <cell r="O366">
            <v>0.21567061215597993</v>
          </cell>
          <cell r="P366">
            <v>7.9333381744245146E-2</v>
          </cell>
        </row>
        <row r="367">
          <cell r="L367">
            <v>1.5784834021940448</v>
          </cell>
          <cell r="M367">
            <v>2.2325117538110844</v>
          </cell>
          <cell r="N367">
            <v>0.72285938167830166</v>
          </cell>
          <cell r="O367">
            <v>0.6902692691266562</v>
          </cell>
          <cell r="P367">
            <v>0.51324975067673462</v>
          </cell>
        </row>
        <row r="368">
          <cell r="L368">
            <v>1.6864155545861637</v>
          </cell>
          <cell r="M368">
            <v>1.3537261744727449</v>
          </cell>
          <cell r="N368">
            <v>0.3087414423958621</v>
          </cell>
          <cell r="O368">
            <v>0.36794359325896719</v>
          </cell>
          <cell r="P368">
            <v>0.24339651196951756</v>
          </cell>
        </row>
        <row r="369">
          <cell r="L369">
            <v>1.8920041728597936</v>
          </cell>
          <cell r="M369">
            <v>1.3360536932578773</v>
          </cell>
          <cell r="N369">
            <v>3.7851161846028858E-3</v>
          </cell>
          <cell r="O369">
            <v>7.5702323692057715E-3</v>
          </cell>
          <cell r="P369">
            <v>2.1233578596552777E-3</v>
          </cell>
        </row>
        <row r="370">
          <cell r="L370">
            <v>1.0569241831739247</v>
          </cell>
          <cell r="M370">
            <v>0.58766166605923897</v>
          </cell>
          <cell r="N370">
            <v>4.5310822391426402E-3</v>
          </cell>
          <cell r="O370">
            <v>6.9936269343288575E-3</v>
          </cell>
          <cell r="P370">
            <v>3.3490607854532563E-3</v>
          </cell>
        </row>
        <row r="371">
          <cell r="L371">
            <v>0.79646017699115035</v>
          </cell>
          <cell r="M371">
            <v>0.57716517939793388</v>
          </cell>
          <cell r="N371">
            <v>6.5538564075980299E-2</v>
          </cell>
          <cell r="O371">
            <v>9.1642907394379226E-3</v>
          </cell>
          <cell r="P371">
            <v>3.9804495130891992E-3</v>
          </cell>
        </row>
        <row r="372">
          <cell r="L372">
            <v>1.0179629455468824</v>
          </cell>
          <cell r="M372">
            <v>0.35860058309037907</v>
          </cell>
          <cell r="N372">
            <v>8.3795730273676289E-2</v>
          </cell>
          <cell r="O372">
            <v>1.0063011379667076E-2</v>
          </cell>
          <cell r="P372">
            <v>3.3856860716636886E-3</v>
          </cell>
        </row>
        <row r="373">
          <cell r="L373">
            <v>0.82748548754500684</v>
          </cell>
          <cell r="M373">
            <v>0.80305312660739214</v>
          </cell>
          <cell r="N373">
            <v>7.3113380850907489E-2</v>
          </cell>
          <cell r="O373">
            <v>9.5525020207215816E-3</v>
          </cell>
          <cell r="P373">
            <v>4.1332941435814532E-3</v>
          </cell>
        </row>
        <row r="374">
          <cell r="L374">
            <v>0.79020625079083906</v>
          </cell>
          <cell r="M374">
            <v>0.28352705121020955</v>
          </cell>
          <cell r="N374">
            <v>6.1549863523797474E-2</v>
          </cell>
          <cell r="O374">
            <v>9.8515934274506986E-3</v>
          </cell>
          <cell r="P374">
            <v>4.0671715984888198E-3</v>
          </cell>
        </row>
        <row r="375">
          <cell r="L375">
            <v>0.75456385668044146</v>
          </cell>
          <cell r="M375">
            <v>0.27509071743733732</v>
          </cell>
          <cell r="N375">
            <v>6.1286741728155528E-2</v>
          </cell>
          <cell r="O375">
            <v>9.7946847510750838E-3</v>
          </cell>
          <cell r="P375">
            <v>4.1044393242600351E-3</v>
          </cell>
        </row>
        <row r="376">
          <cell r="L376">
            <v>0.87590188889989828</v>
          </cell>
          <cell r="M376">
            <v>0.35120747272940184</v>
          </cell>
          <cell r="N376">
            <v>6.0531269985677871E-2</v>
          </cell>
          <cell r="O376">
            <v>9.4580109352621674E-3</v>
          </cell>
          <cell r="P376">
            <v>4.2335858472125889E-3</v>
          </cell>
        </row>
        <row r="377">
          <cell r="L377">
            <v>1.3831729252884</v>
          </cell>
          <cell r="M377">
            <v>0.76957631249462377</v>
          </cell>
          <cell r="N377">
            <v>8.5158034579323125E-2</v>
          </cell>
          <cell r="O377">
            <v>8.0283668963671631E-3</v>
          </cell>
          <cell r="P377">
            <v>4.8743656156514919E-3</v>
          </cell>
        </row>
        <row r="378">
          <cell r="L378">
            <v>1.2817906401977199</v>
          </cell>
          <cell r="M378">
            <v>0.85944351431077104</v>
          </cell>
          <cell r="N378">
            <v>8.1419915490711953E-2</v>
          </cell>
          <cell r="O378">
            <v>7.9725743442557607E-3</v>
          </cell>
          <cell r="P378">
            <v>4.4845730686438653E-3</v>
          </cell>
        </row>
        <row r="379">
          <cell r="L379">
            <v>1.2809053490295188</v>
          </cell>
          <cell r="M379">
            <v>0.89215531418696048</v>
          </cell>
          <cell r="N379">
            <v>1.1428359054883997E-2</v>
          </cell>
          <cell r="O379">
            <v>1.2636234402148162E-2</v>
          </cell>
          <cell r="P379">
            <v>3.7165395300435768E-3</v>
          </cell>
        </row>
        <row r="380">
          <cell r="L380">
            <v>1.4515260806373471</v>
          </cell>
          <cell r="M380">
            <v>0.58172291902172923</v>
          </cell>
          <cell r="N380">
            <v>0.22725233711937698</v>
          </cell>
          <cell r="O380">
            <v>0.63707810733702974</v>
          </cell>
          <cell r="P380">
            <v>0.1513520302883494</v>
          </cell>
        </row>
        <row r="381">
          <cell r="L381">
            <v>1.2113524655145076</v>
          </cell>
          <cell r="M381">
            <v>0.49994575784633621</v>
          </cell>
          <cell r="N381">
            <v>1.2350521141922508E-2</v>
          </cell>
          <cell r="O381">
            <v>2.486794121819532E-2</v>
          </cell>
          <cell r="P381">
            <v>5.9249121694357979E-3</v>
          </cell>
        </row>
        <row r="382">
          <cell r="L382">
            <v>1.1398327387566523</v>
          </cell>
          <cell r="M382">
            <v>0.47387900712656544</v>
          </cell>
          <cell r="N382">
            <v>7.769877937724011E-3</v>
          </cell>
          <cell r="O382">
            <v>1.7043603218233314E-2</v>
          </cell>
          <cell r="P382">
            <v>3.6760712823640483E-3</v>
          </cell>
        </row>
        <row r="383">
          <cell r="L383">
            <v>1.0165786408386654</v>
          </cell>
          <cell r="M383">
            <v>0.32878045667054939</v>
          </cell>
          <cell r="N383">
            <v>4.3082127299708005E-3</v>
          </cell>
          <cell r="O383">
            <v>9.4142426321584139E-3</v>
          </cell>
          <cell r="P383">
            <v>1.9945429305420368E-3</v>
          </cell>
        </row>
        <row r="384">
          <cell r="L384">
            <v>0.95068088335130385</v>
          </cell>
          <cell r="M384">
            <v>0.39207699373028237</v>
          </cell>
          <cell r="N384">
            <v>3.7538436963380057E-3</v>
          </cell>
          <cell r="O384">
            <v>9.1849367038057579E-3</v>
          </cell>
          <cell r="P384">
            <v>1.916856355576854E-3</v>
          </cell>
        </row>
        <row r="385">
          <cell r="L385">
            <v>1.0181414890430587</v>
          </cell>
          <cell r="M385">
            <v>0.52076840256134183</v>
          </cell>
          <cell r="N385">
            <v>3.5619166349602121E-3</v>
          </cell>
          <cell r="O385">
            <v>8.8238389366059808E-3</v>
          </cell>
          <cell r="P385">
            <v>2.2666742222474077E-3</v>
          </cell>
        </row>
        <row r="386">
          <cell r="L386">
            <v>0.92936097537833862</v>
          </cell>
          <cell r="M386">
            <v>0.40095197431883234</v>
          </cell>
          <cell r="N386">
            <v>3.6371111849075699E-3</v>
          </cell>
          <cell r="O386">
            <v>8.6183721555418511E-3</v>
          </cell>
          <cell r="P386">
            <v>2.1348261302718348E-3</v>
          </cell>
        </row>
        <row r="387">
          <cell r="L387">
            <v>0.83123660423073342</v>
          </cell>
          <cell r="M387">
            <v>0.52402696238312674</v>
          </cell>
          <cell r="N387">
            <v>3.7275184046221231E-3</v>
          </cell>
          <cell r="O387">
            <v>8.6198863106886608E-3</v>
          </cell>
          <cell r="P387">
            <v>2.0967291025999445E-3</v>
          </cell>
        </row>
        <row r="388">
          <cell r="L388">
            <v>0.7454890101144569</v>
          </cell>
          <cell r="M388">
            <v>0.41130677625200773</v>
          </cell>
          <cell r="N388">
            <v>3.4727748918375323E-3</v>
          </cell>
          <cell r="O388">
            <v>9.1883835679868048E-3</v>
          </cell>
          <cell r="P388">
            <v>1.5916884920922022E-3</v>
          </cell>
        </row>
        <row r="389">
          <cell r="L389">
            <v>0.80384732236144973</v>
          </cell>
          <cell r="M389">
            <v>0.46876273610421559</v>
          </cell>
          <cell r="N389">
            <v>3.556846559121459E-3</v>
          </cell>
          <cell r="O389">
            <v>9.0403183377670421E-3</v>
          </cell>
          <cell r="P389">
            <v>1.5561203696156383E-3</v>
          </cell>
        </row>
        <row r="390">
          <cell r="L390">
            <v>1.4017627559713743</v>
          </cell>
          <cell r="M390">
            <v>0.56422132036308437</v>
          </cell>
          <cell r="N390">
            <v>0.20074971343598003</v>
          </cell>
          <cell r="O390">
            <v>0.42465689767340997</v>
          </cell>
          <cell r="P390">
            <v>0.14343690944576967</v>
          </cell>
        </row>
        <row r="391">
          <cell r="L391">
            <v>1.6571345648239832</v>
          </cell>
          <cell r="M391">
            <v>0.96407962577252704</v>
          </cell>
          <cell r="N391">
            <v>0.32275412298972245</v>
          </cell>
          <cell r="O391">
            <v>0.543841977669273</v>
          </cell>
          <cell r="P391">
            <v>0.2041861576808823</v>
          </cell>
        </row>
        <row r="392">
          <cell r="L392">
            <v>1.4485657623805592</v>
          </cell>
          <cell r="M392">
            <v>1.4326245172554488</v>
          </cell>
          <cell r="N392">
            <v>3.3780257527019464E-2</v>
          </cell>
          <cell r="O392">
            <v>8.9479727101065595E-2</v>
          </cell>
          <cell r="P392">
            <v>2.3057872413105984E-2</v>
          </cell>
        </row>
        <row r="393">
          <cell r="L393">
            <v>1.1233746198263324</v>
          </cell>
          <cell r="M393">
            <v>0.74439106096002117</v>
          </cell>
          <cell r="N393">
            <v>7.8547185612906065E-2</v>
          </cell>
          <cell r="O393">
            <v>1.2341869793273679E-2</v>
          </cell>
          <cell r="P393">
            <v>1.9394366818001499E-3</v>
          </cell>
        </row>
        <row r="394">
          <cell r="L394">
            <v>0.96793240884659137</v>
          </cell>
          <cell r="M394">
            <v>0.41723470211786778</v>
          </cell>
          <cell r="N394">
            <v>3.6470046803226729E-3</v>
          </cell>
          <cell r="O394">
            <v>8.2491772531108083E-3</v>
          </cell>
          <cell r="P394">
            <v>3.0391705669355609E-3</v>
          </cell>
        </row>
        <row r="395">
          <cell r="L395">
            <v>0.94408139432575333</v>
          </cell>
          <cell r="M395">
            <v>0.65508994488925854</v>
          </cell>
          <cell r="N395">
            <v>8.5985554426856292E-2</v>
          </cell>
          <cell r="O395">
            <v>9.5983874709048879E-3</v>
          </cell>
          <cell r="P395">
            <v>3.5194087393317923E-3</v>
          </cell>
        </row>
        <row r="396">
          <cell r="L396">
            <v>1.047525319663041</v>
          </cell>
          <cell r="M396">
            <v>0.64050117876893919</v>
          </cell>
          <cell r="N396">
            <v>5.8901725188933524E-2</v>
          </cell>
          <cell r="O396">
            <v>9.2538869997576371E-3</v>
          </cell>
          <cell r="P396">
            <v>4.1128386665589501E-3</v>
          </cell>
        </row>
        <row r="397">
          <cell r="L397">
            <v>1.0287116384677359</v>
          </cell>
          <cell r="M397">
            <v>0.38636197172782538</v>
          </cell>
          <cell r="N397">
            <v>6.6871749798579072E-2</v>
          </cell>
          <cell r="O397">
            <v>9.5949608144730095E-3</v>
          </cell>
          <cell r="P397">
            <v>3.8819307111990042E-3</v>
          </cell>
        </row>
        <row r="398">
          <cell r="L398">
            <v>0.98788546255506626</v>
          </cell>
          <cell r="M398">
            <v>0.35</v>
          </cell>
          <cell r="N398">
            <v>9.140969162995595E-2</v>
          </cell>
          <cell r="O398">
            <v>9.911894273127754E-3</v>
          </cell>
          <cell r="P398">
            <v>4.0381791483113079E-3</v>
          </cell>
        </row>
        <row r="399">
          <cell r="L399">
            <v>0.99903648840476311</v>
          </cell>
          <cell r="M399">
            <v>1.6572399438074152</v>
          </cell>
          <cell r="N399">
            <v>9.1129073778510011E-2</v>
          </cell>
          <cell r="O399">
            <v>9.8557674627282824E-3</v>
          </cell>
          <cell r="P399">
            <v>3.9717271864725913E-3</v>
          </cell>
        </row>
        <row r="400">
          <cell r="L400">
            <v>1.1307122224717534</v>
          </cell>
          <cell r="M400">
            <v>0.55525009486490462</v>
          </cell>
          <cell r="N400">
            <v>8.9676375153913468E-2</v>
          </cell>
          <cell r="O400">
            <v>9.6800923093602626E-3</v>
          </cell>
          <cell r="P400">
            <v>3.949477662218987E-3</v>
          </cell>
        </row>
        <row r="401">
          <cell r="L401">
            <v>1.5576493232335773</v>
          </cell>
          <cell r="M401">
            <v>0.37361852725692285</v>
          </cell>
          <cell r="N401">
            <v>8.5837576058611698E-2</v>
          </cell>
          <cell r="O401">
            <v>7.9939153110641994E-3</v>
          </cell>
          <cell r="P401">
            <v>5.0447038370793488E-3</v>
          </cell>
        </row>
        <row r="402">
          <cell r="L402">
            <v>1.4520927288551309</v>
          </cell>
          <cell r="M402">
            <v>0.66904027217343143</v>
          </cell>
          <cell r="N402">
            <v>5.3089643167972149E-2</v>
          </cell>
          <cell r="O402">
            <v>1.0839465147559143E-2</v>
          </cell>
          <cell r="P402">
            <v>1.5824036711765172E-3</v>
          </cell>
        </row>
        <row r="403">
          <cell r="L403">
            <v>1.9471497155767135</v>
          </cell>
          <cell r="M403">
            <v>0.50187598337838379</v>
          </cell>
          <cell r="N403">
            <v>7.9799895106305724E-2</v>
          </cell>
          <cell r="O403">
            <v>0.30814539879775688</v>
          </cell>
          <cell r="P403">
            <v>4.9057973937951346E-2</v>
          </cell>
        </row>
        <row r="404">
          <cell r="L404">
            <v>1.262103911428869</v>
          </cell>
          <cell r="M404">
            <v>0.51851594766251341</v>
          </cell>
          <cell r="N404">
            <v>8.3642800124943614E-2</v>
          </cell>
          <cell r="O404">
            <v>0.27261999791760666</v>
          </cell>
          <cell r="P404">
            <v>5.2146600492833095E-2</v>
          </cell>
        </row>
        <row r="405">
          <cell r="L405">
            <v>1.3241228655282817</v>
          </cell>
          <cell r="M405">
            <v>0.59181563500533618</v>
          </cell>
          <cell r="N405">
            <v>6.7536019210245463E-3</v>
          </cell>
          <cell r="O405">
            <v>1.3423826040554962E-2</v>
          </cell>
          <cell r="P405">
            <v>2.3345784418356457E-3</v>
          </cell>
        </row>
        <row r="406">
          <cell r="L406">
            <v>1.0472426514529765</v>
          </cell>
          <cell r="M406">
            <v>0.58533398140253856</v>
          </cell>
          <cell r="N406">
            <v>4.2230739197297237E-3</v>
          </cell>
          <cell r="O406">
            <v>8.7648703994390488E-3</v>
          </cell>
          <cell r="P406">
            <v>1.5936127998980088E-3</v>
          </cell>
        </row>
        <row r="407">
          <cell r="L407">
            <v>1.318486120537248</v>
          </cell>
          <cell r="M407">
            <v>0.23636561680449775</v>
          </cell>
          <cell r="N407">
            <v>2.7985152787203912E-2</v>
          </cell>
          <cell r="O407">
            <v>1.6757576519283782E-2</v>
          </cell>
          <cell r="P407">
            <v>2.2622728301033104E-3</v>
          </cell>
        </row>
        <row r="408">
          <cell r="L408">
            <v>1.25695492172969</v>
          </cell>
          <cell r="M408">
            <v>0.27675998435392068</v>
          </cell>
          <cell r="N408">
            <v>9.8027476431097368E-2</v>
          </cell>
          <cell r="O408">
            <v>2.3788426690934054E-2</v>
          </cell>
          <cell r="P408">
            <v>5.8273662699267984E-3</v>
          </cell>
        </row>
        <row r="409">
          <cell r="L409">
            <v>1.0730588093225455</v>
          </cell>
          <cell r="M409">
            <v>1.7247514390371534</v>
          </cell>
          <cell r="N409">
            <v>3.7032564505091979E-3</v>
          </cell>
          <cell r="O409">
            <v>9.3386467012840629E-3</v>
          </cell>
          <cell r="P409">
            <v>1.7711226502435294E-3</v>
          </cell>
        </row>
        <row r="410">
          <cell r="L410">
            <v>1.0552131707818768</v>
          </cell>
          <cell r="M410">
            <v>0.20703950126976844</v>
          </cell>
          <cell r="N410">
            <v>3.4809851187886172E-3</v>
          </cell>
          <cell r="O410">
            <v>8.8606893932801183E-3</v>
          </cell>
          <cell r="P410">
            <v>2.1360590501657427E-3</v>
          </cell>
        </row>
        <row r="411">
          <cell r="L411">
            <v>0.97877777589737514</v>
          </cell>
          <cell r="M411">
            <v>0.42943695103995666</v>
          </cell>
          <cell r="N411">
            <v>3.5539609741237791E-3</v>
          </cell>
          <cell r="O411">
            <v>9.392611145898561E-3</v>
          </cell>
          <cell r="P411">
            <v>1.5231261317673341E-3</v>
          </cell>
        </row>
        <row r="412">
          <cell r="L412">
            <v>1.0820024324636239</v>
          </cell>
          <cell r="M412">
            <v>0.74882593680921139</v>
          </cell>
          <cell r="N412">
            <v>3.7285938762284384E-3</v>
          </cell>
          <cell r="O412">
            <v>9.2327086458989915E-3</v>
          </cell>
          <cell r="P412">
            <v>1.4204167147536908E-3</v>
          </cell>
        </row>
        <row r="413">
          <cell r="L413">
            <v>1.1562356189599632</v>
          </cell>
          <cell r="M413">
            <v>0.85215405855074522</v>
          </cell>
          <cell r="N413">
            <v>4.6904315196998128E-3</v>
          </cell>
          <cell r="O413">
            <v>9.8233565789939484E-3</v>
          </cell>
          <cell r="P413">
            <v>1.6814754504584234E-3</v>
          </cell>
        </row>
        <row r="414">
          <cell r="L414">
            <v>1.2892935354266892</v>
          </cell>
          <cell r="M414">
            <v>0.53066749435276672</v>
          </cell>
          <cell r="N414">
            <v>3.7504526408359627E-2</v>
          </cell>
          <cell r="O414">
            <v>7.199144724363285E-2</v>
          </cell>
          <cell r="P414">
            <v>2.0433500594899384E-2</v>
          </cell>
        </row>
        <row r="415">
          <cell r="L415">
            <v>1.4747617732357412</v>
          </cell>
          <cell r="M415">
            <v>2.2625500621461123</v>
          </cell>
          <cell r="N415">
            <v>0.2363278552686093</v>
          </cell>
          <cell r="O415">
            <v>0.47956083413893114</v>
          </cell>
          <cell r="P415">
            <v>0.15346637204805968</v>
          </cell>
        </row>
        <row r="416">
          <cell r="L416">
            <v>1.3117323580720288</v>
          </cell>
          <cell r="M416">
            <v>1.1360436388109132</v>
          </cell>
          <cell r="N416">
            <v>6.1012866719207977E-2</v>
          </cell>
          <cell r="O416">
            <v>0.15107104589690684</v>
          </cell>
          <cell r="P416">
            <v>4.3922179815278892E-2</v>
          </cell>
        </row>
        <row r="417">
          <cell r="L417">
            <v>1.1604314210743403</v>
          </cell>
          <cell r="M417">
            <v>0.32461890845904751</v>
          </cell>
          <cell r="N417">
            <v>5.3532720778593935E-3</v>
          </cell>
          <cell r="O417">
            <v>1.0355509921105056E-2</v>
          </cell>
          <cell r="P417">
            <v>1.8429297317220862E-3</v>
          </cell>
        </row>
        <row r="418">
          <cell r="L418">
            <v>1.3153558819014481</v>
          </cell>
          <cell r="M418">
            <v>0.34672261167681523</v>
          </cell>
          <cell r="N418">
            <v>3.0599191526377731E-2</v>
          </cell>
          <cell r="O418">
            <v>8.1870746558870191E-3</v>
          </cell>
          <cell r="P418">
            <v>3.4795067287519831E-3</v>
          </cell>
        </row>
        <row r="419">
          <cell r="L419">
            <v>1.2450832664722804</v>
          </cell>
          <cell r="M419">
            <v>0.10958689653822822</v>
          </cell>
          <cell r="N419">
            <v>8.7278135457231759E-2</v>
          </cell>
          <cell r="O419">
            <v>9.0996262304064504E-3</v>
          </cell>
          <cell r="P419">
            <v>4.1095086201835577E-3</v>
          </cell>
        </row>
        <row r="420">
          <cell r="L420">
            <v>1.3011934950116022</v>
          </cell>
          <cell r="M420">
            <v>0.19679450150288338</v>
          </cell>
          <cell r="N420">
            <v>8.8214848683630803E-2</v>
          </cell>
          <cell r="O420">
            <v>8.5179709605725639E-3</v>
          </cell>
          <cell r="P420">
            <v>4.7974778973339733E-3</v>
          </cell>
        </row>
        <row r="421">
          <cell r="L421">
            <v>1.1621024814928775</v>
          </cell>
          <cell r="M421">
            <v>2.2650183713732375</v>
          </cell>
          <cell r="N421">
            <v>9.1856866187623301E-2</v>
          </cell>
          <cell r="O421">
            <v>9.9549313109739551E-3</v>
          </cell>
          <cell r="P421">
            <v>3.9819725243895815E-3</v>
          </cell>
        </row>
        <row r="422">
          <cell r="L422">
            <v>1.0046353664693195</v>
          </cell>
          <cell r="M422">
            <v>1.2025333884069944</v>
          </cell>
          <cell r="N422">
            <v>6.1866079214282443E-2</v>
          </cell>
          <cell r="O422">
            <v>1.0005048418926982E-2</v>
          </cell>
          <cell r="P422">
            <v>4.0387351415852035E-3</v>
          </cell>
        </row>
        <row r="423">
          <cell r="L423">
            <v>1.0874941451990632</v>
          </cell>
          <cell r="M423">
            <v>0.21770491803278688</v>
          </cell>
          <cell r="N423">
            <v>7.7002341920374709E-2</v>
          </cell>
          <cell r="O423">
            <v>9.9297423887587822E-3</v>
          </cell>
          <cell r="P423">
            <v>4.0281030444964871E-3</v>
          </cell>
        </row>
        <row r="424">
          <cell r="L424">
            <v>1.1262289000185495</v>
          </cell>
          <cell r="M424">
            <v>0.23196067519940644</v>
          </cell>
          <cell r="N424">
            <v>6.4552031163049528E-2</v>
          </cell>
          <cell r="O424">
            <v>9.9239473196067532E-3</v>
          </cell>
          <cell r="P424">
            <v>4.0808755332962347E-3</v>
          </cell>
        </row>
        <row r="425">
          <cell r="L425">
            <v>1.4020830843621588</v>
          </cell>
          <cell r="M425">
            <v>0.3020748108585139</v>
          </cell>
          <cell r="N425">
            <v>8.6779860453571847E-2</v>
          </cell>
          <cell r="O425">
            <v>9.3766374642630605E-3</v>
          </cell>
          <cell r="P425">
            <v>4.1367518224689976E-3</v>
          </cell>
        </row>
        <row r="426">
          <cell r="L426">
            <v>1.2364977865223807</v>
          </cell>
          <cell r="M426">
            <v>0.43089030988686666</v>
          </cell>
          <cell r="N426">
            <v>5.4008853910477127E-2</v>
          </cell>
          <cell r="O426">
            <v>1.0919822921790457E-2</v>
          </cell>
          <cell r="P426">
            <v>1.6724053123462863E-3</v>
          </cell>
        </row>
        <row r="427">
          <cell r="L427">
            <v>1.5992910340876538</v>
          </cell>
          <cell r="M427">
            <v>2.333410913778287</v>
          </cell>
          <cell r="N427">
            <v>3.7596677169865365E-3</v>
          </cell>
          <cell r="O427">
            <v>1.1368519048983099E-2</v>
          </cell>
          <cell r="P427">
            <v>2.0588656545402462E-3</v>
          </cell>
        </row>
        <row r="428">
          <cell r="L428">
            <v>1.8222257925231204</v>
          </cell>
          <cell r="M428">
            <v>2.0183357265506543</v>
          </cell>
          <cell r="N428">
            <v>2.0283771978270256E-2</v>
          </cell>
          <cell r="O428">
            <v>6.6976613413397335E-2</v>
          </cell>
          <cell r="P428">
            <v>1.2351009669936838E-2</v>
          </cell>
        </row>
        <row r="429">
          <cell r="L429">
            <v>1.4125197510875289</v>
          </cell>
          <cell r="M429">
            <v>0.70996625246278999</v>
          </cell>
          <cell r="N429">
            <v>5.0718842049821515E-3</v>
          </cell>
          <cell r="O429">
            <v>1.4630435206679282E-2</v>
          </cell>
          <cell r="P429">
            <v>4.1940580925813944E-3</v>
          </cell>
        </row>
        <row r="430">
          <cell r="L430">
            <v>1.3800430220817421</v>
          </cell>
          <cell r="M430">
            <v>0.46551648448132055</v>
          </cell>
          <cell r="N430">
            <v>4.8290091751174331E-3</v>
          </cell>
          <cell r="O430">
            <v>1.3784626190789764E-2</v>
          </cell>
          <cell r="P430">
            <v>3.9510075069142635E-3</v>
          </cell>
        </row>
        <row r="431">
          <cell r="L431">
            <v>1.259258576850794</v>
          </cell>
          <cell r="M431">
            <v>0.55404060876294359</v>
          </cell>
          <cell r="N431">
            <v>4.0535062829347383E-3</v>
          </cell>
          <cell r="O431">
            <v>8.1070125658694765E-3</v>
          </cell>
          <cell r="P431">
            <v>2.5795039982311973E-3</v>
          </cell>
        </row>
        <row r="432">
          <cell r="L432">
            <v>1.5336237790738527</v>
          </cell>
          <cell r="M432">
            <v>0.39324362307638255</v>
          </cell>
          <cell r="N432">
            <v>4.1283114327875766E-3</v>
          </cell>
          <cell r="O432">
            <v>7.6417679713301949E-3</v>
          </cell>
          <cell r="P432">
            <v>2.6350924039069638E-3</v>
          </cell>
        </row>
        <row r="433">
          <cell r="L433">
            <v>1.4124936206788492</v>
          </cell>
          <cell r="M433">
            <v>0.61939850835803001</v>
          </cell>
          <cell r="N433">
            <v>5.4615942483145167E-3</v>
          </cell>
          <cell r="O433">
            <v>6.446471899649921E-3</v>
          </cell>
          <cell r="P433">
            <v>2.6860299581874672E-3</v>
          </cell>
        </row>
        <row r="434">
          <cell r="L434">
            <v>1.4552470135373969</v>
          </cell>
          <cell r="M434">
            <v>0.70351898289087733</v>
          </cell>
          <cell r="N434">
            <v>5.7369692146829396E-3</v>
          </cell>
          <cell r="O434">
            <v>5.8295009762100846E-3</v>
          </cell>
          <cell r="P434">
            <v>3.1460798919229027E-3</v>
          </cell>
        </row>
        <row r="435">
          <cell r="L435">
            <v>1.1568071720034572</v>
          </cell>
          <cell r="M435">
            <v>0.46684355464431448</v>
          </cell>
          <cell r="N435">
            <v>5.7287583670023508E-3</v>
          </cell>
          <cell r="O435">
            <v>6.0302719652656333E-3</v>
          </cell>
          <cell r="P435">
            <v>3.115640515387244E-3</v>
          </cell>
        </row>
        <row r="436">
          <cell r="L436">
            <v>1.151816600543319</v>
          </cell>
          <cell r="M436">
            <v>0.75488107569331797</v>
          </cell>
          <cell r="N436">
            <v>5.7654347528680594E-3</v>
          </cell>
          <cell r="O436">
            <v>6.8403463169621039E-3</v>
          </cell>
          <cell r="P436">
            <v>2.4429808274864656E-3</v>
          </cell>
        </row>
        <row r="437">
          <cell r="L437">
            <v>1.2106172918058515</v>
          </cell>
          <cell r="M437">
            <v>0.83966956171327378</v>
          </cell>
          <cell r="N437">
            <v>4.5599635202918376E-3</v>
          </cell>
          <cell r="O437">
            <v>8.1655160712202669E-3</v>
          </cell>
          <cell r="P437">
            <v>2.1209132652520173E-3</v>
          </cell>
        </row>
        <row r="438">
          <cell r="L438">
            <v>2.0083545871511488</v>
          </cell>
          <cell r="M438">
            <v>0.70352760897173505</v>
          </cell>
          <cell r="N438">
            <v>1.0390755376428728E-2</v>
          </cell>
          <cell r="O438">
            <v>1.3434512001847245E-2</v>
          </cell>
          <cell r="P438">
            <v>4.618113500634991E-3</v>
          </cell>
        </row>
        <row r="439">
          <cell r="L439">
            <v>1.9201154956689126</v>
          </cell>
          <cell r="M439">
            <v>0.43603389382702074</v>
          </cell>
          <cell r="N439">
            <v>2.7081092302175924E-2</v>
          </cell>
          <cell r="O439">
            <v>3.5950857725188252E-2</v>
          </cell>
          <cell r="P439">
            <v>1.1983619241729417E-2</v>
          </cell>
        </row>
        <row r="440">
          <cell r="L440">
            <v>1.4766792894714476</v>
          </cell>
          <cell r="M440">
            <v>0.31767916670601454</v>
          </cell>
          <cell r="N440">
            <v>3.0313618463921128E-2</v>
          </cell>
          <cell r="O440">
            <v>3.5507540630636582E-2</v>
          </cell>
          <cell r="P440">
            <v>1.0482279281916652E-2</v>
          </cell>
        </row>
        <row r="441">
          <cell r="L441">
            <v>1.4469110145475155</v>
          </cell>
          <cell r="M441">
            <v>0.31749480445871908</v>
          </cell>
          <cell r="N441">
            <v>5.0066125070848295E-3</v>
          </cell>
          <cell r="O441">
            <v>7.1792934063857929E-3</v>
          </cell>
          <cell r="P441">
            <v>2.4560740600793503E-3</v>
          </cell>
        </row>
        <row r="442">
          <cell r="L442">
            <v>1.2105738776441273</v>
          </cell>
          <cell r="M442">
            <v>0.36050500530799534</v>
          </cell>
          <cell r="N442">
            <v>5.4395985225348525E-3</v>
          </cell>
          <cell r="O442">
            <v>6.5801595030663546E-3</v>
          </cell>
          <cell r="P442">
            <v>3.4216829415945043E-3</v>
          </cell>
        </row>
        <row r="443">
          <cell r="L443">
            <v>1.3896070557603095</v>
          </cell>
          <cell r="M443">
            <v>0.39120230302363534</v>
          </cell>
          <cell r="N443">
            <v>3.2088307020921576E-3</v>
          </cell>
          <cell r="O443">
            <v>8.2512789482369776E-3</v>
          </cell>
          <cell r="P443">
            <v>4.1256394741184888E-3</v>
          </cell>
        </row>
        <row r="444">
          <cell r="L444">
            <v>1.3664862338876127</v>
          </cell>
          <cell r="M444">
            <v>0.31922972078351963</v>
          </cell>
          <cell r="N444">
            <v>7.194594805093657E-2</v>
          </cell>
          <cell r="O444">
            <v>9.3461583394992016E-3</v>
          </cell>
          <cell r="P444">
            <v>4.4783675376767014E-3</v>
          </cell>
        </row>
        <row r="445">
          <cell r="L445">
            <v>1.0369524187940797</v>
          </cell>
          <cell r="M445">
            <v>0.15158438462302573</v>
          </cell>
          <cell r="N445">
            <v>6.3176716002781366E-2</v>
          </cell>
          <cell r="O445">
            <v>9.8341114532631366E-3</v>
          </cell>
          <cell r="P445">
            <v>4.4700506605741533E-3</v>
          </cell>
        </row>
        <row r="446">
          <cell r="L446">
            <v>0.79243290258449306</v>
          </cell>
          <cell r="M446">
            <v>0.16049536116633534</v>
          </cell>
          <cell r="N446">
            <v>6.4301689860834996E-2</v>
          </cell>
          <cell r="O446">
            <v>9.836812458581843E-3</v>
          </cell>
          <cell r="P446">
            <v>4.6595427435387679E-3</v>
          </cell>
        </row>
        <row r="447">
          <cell r="L447">
            <v>0.8233769819776765</v>
          </cell>
          <cell r="M447">
            <v>0.16036363250177887</v>
          </cell>
          <cell r="N447">
            <v>6.4145453000711547E-2</v>
          </cell>
          <cell r="O447">
            <v>9.7704994636845406E-3</v>
          </cell>
          <cell r="P447">
            <v>4.6728475695882584E-3</v>
          </cell>
        </row>
        <row r="448">
          <cell r="L448">
            <v>0.9349993440902532</v>
          </cell>
          <cell r="M448">
            <v>1.5431369976824523</v>
          </cell>
          <cell r="N448">
            <v>6.4388473479382563E-2</v>
          </cell>
          <cell r="O448">
            <v>9.7293279111460938E-3</v>
          </cell>
          <cell r="P448">
            <v>4.8100048100048103E-3</v>
          </cell>
        </row>
        <row r="449">
          <cell r="L449">
            <v>0.92669102686542382</v>
          </cell>
          <cell r="M449">
            <v>1.7727234979030855</v>
          </cell>
          <cell r="N449">
            <v>6.7682597683012907E-2</v>
          </cell>
          <cell r="O449">
            <v>9.550305194535565E-3</v>
          </cell>
          <cell r="P449">
            <v>4.5675372669517923E-3</v>
          </cell>
        </row>
        <row r="450">
          <cell r="L450">
            <v>1.0766369275735557</v>
          </cell>
          <cell r="M450">
            <v>0.62390777815249709</v>
          </cell>
          <cell r="N450">
            <v>6.1113325362030027E-2</v>
          </cell>
          <cell r="O450">
            <v>8.2778918968635998E-3</v>
          </cell>
          <cell r="P450">
            <v>5.5185945979090659E-3</v>
          </cell>
        </row>
        <row r="451">
          <cell r="L451">
            <v>1.2440259444697315</v>
          </cell>
          <cell r="M451">
            <v>1.2047678652708238</v>
          </cell>
          <cell r="N451">
            <v>5.310271582460932E-3</v>
          </cell>
          <cell r="O451">
            <v>8.4395387649825512E-3</v>
          </cell>
          <cell r="P451">
            <v>4.456835078136853E-3</v>
          </cell>
        </row>
        <row r="452">
          <cell r="L452">
            <v>1.4879426317133855</v>
          </cell>
          <cell r="M452">
            <v>0.61417367529776823</v>
          </cell>
          <cell r="N452">
            <v>4.0680018542520076E-3</v>
          </cell>
          <cell r="O452">
            <v>8.6090271799286675E-3</v>
          </cell>
          <cell r="P452">
            <v>2.5543267456931214E-3</v>
          </cell>
        </row>
        <row r="453">
          <cell r="L453">
            <v>1.5227803738317756</v>
          </cell>
          <cell r="M453">
            <v>0.62577881619937692</v>
          </cell>
          <cell r="N453">
            <v>2.8232087227414329E-3</v>
          </cell>
          <cell r="O453">
            <v>9.5404984423676006E-3</v>
          </cell>
          <cell r="P453">
            <v>2.7258566978193149E-3</v>
          </cell>
        </row>
        <row r="454">
          <cell r="L454">
            <v>1.3099199386936091</v>
          </cell>
          <cell r="M454">
            <v>0.775606509770706</v>
          </cell>
          <cell r="N454">
            <v>2.52082198963438E-3</v>
          </cell>
          <cell r="O454">
            <v>9.6799564401960185E-3</v>
          </cell>
          <cell r="P454">
            <v>2.7224877488051303E-3</v>
          </cell>
        </row>
        <row r="455">
          <cell r="L455">
            <v>1.2969700285399057</v>
          </cell>
          <cell r="M455">
            <v>0.88263989568801227</v>
          </cell>
          <cell r="N455">
            <v>4.5590903702893192E-3</v>
          </cell>
          <cell r="O455">
            <v>8.3887262813323489E-3</v>
          </cell>
          <cell r="P455">
            <v>3.9208177184488144E-3</v>
          </cell>
        </row>
        <row r="456">
          <cell r="L456">
            <v>1.7327118752924553</v>
          </cell>
          <cell r="M456">
            <v>1.6135277224724978</v>
          </cell>
          <cell r="N456">
            <v>2.4772687653108975E-3</v>
          </cell>
          <cell r="O456">
            <v>7.615307685955721E-3</v>
          </cell>
          <cell r="P456">
            <v>4.9545375306217949E-3</v>
          </cell>
        </row>
        <row r="457">
          <cell r="L457">
            <v>2.4912823125367809</v>
          </cell>
          <cell r="M457">
            <v>1.1264042723256242</v>
          </cell>
          <cell r="N457">
            <v>2.6350692584036751E-3</v>
          </cell>
          <cell r="O457">
            <v>8.080879059104604E-3</v>
          </cell>
          <cell r="P457">
            <v>4.8309603070734045E-3</v>
          </cell>
        </row>
        <row r="458">
          <cell r="L458">
            <v>1.8173448201350983</v>
          </cell>
          <cell r="M458">
            <v>1.0302421059554119</v>
          </cell>
          <cell r="N458">
            <v>2.6305652896910026E-3</v>
          </cell>
          <cell r="O458">
            <v>7.7977471087268997E-3</v>
          </cell>
          <cell r="P458">
            <v>5.2611305793820052E-3</v>
          </cell>
        </row>
        <row r="459">
          <cell r="L459">
            <v>1.187995660631453</v>
          </cell>
          <cell r="M459">
            <v>1.0492106838246296</v>
          </cell>
          <cell r="N459">
            <v>2.6185844680532699E-3</v>
          </cell>
          <cell r="O459">
            <v>7.9492742780188537E-3</v>
          </cell>
          <cell r="P459">
            <v>5.3306898099655838E-3</v>
          </cell>
        </row>
        <row r="460">
          <cell r="L460">
            <v>1.1182537917967654</v>
          </cell>
          <cell r="M460">
            <v>1.1830212572621728</v>
          </cell>
          <cell r="N460">
            <v>2.610032190397015E-3</v>
          </cell>
          <cell r="O460">
            <v>8.2167680068054166E-3</v>
          </cell>
          <cell r="P460">
            <v>4.7367250862760642E-3</v>
          </cell>
        </row>
        <row r="461">
          <cell r="L461">
            <v>0.87963198550739385</v>
          </cell>
          <cell r="M461">
            <v>0.54978271268204815</v>
          </cell>
          <cell r="N461">
            <v>4.2745046154472454E-3</v>
          </cell>
          <cell r="O461">
            <v>8.3454613920636682E-3</v>
          </cell>
          <cell r="P461">
            <v>2.7478958242160866E-3</v>
          </cell>
        </row>
        <row r="462">
          <cell r="L462">
            <v>1.1777874573283766</v>
          </cell>
          <cell r="M462">
            <v>0.71212228648993614</v>
          </cell>
          <cell r="N462">
            <v>2.5324405636199718E-3</v>
          </cell>
          <cell r="O462">
            <v>9.9271670093902895E-3</v>
          </cell>
          <cell r="P462">
            <v>2.5324405636199718E-3</v>
          </cell>
        </row>
        <row r="463">
          <cell r="L463">
            <v>1.592943390936943</v>
          </cell>
          <cell r="M463">
            <v>0.80277939085684547</v>
          </cell>
          <cell r="N463">
            <v>5.7069624942429759E-3</v>
          </cell>
          <cell r="O463">
            <v>1.4217345161096536E-2</v>
          </cell>
          <cell r="P463">
            <v>4.0048859608722643E-3</v>
          </cell>
        </row>
        <row r="464">
          <cell r="L464">
            <v>1.3365769590483496</v>
          </cell>
          <cell r="M464">
            <v>0.70154790302750081</v>
          </cell>
          <cell r="N464">
            <v>4.5186578535324345E-3</v>
          </cell>
          <cell r="O464">
            <v>8.6169754416199913E-3</v>
          </cell>
          <cell r="P464">
            <v>2.6271266590304852E-3</v>
          </cell>
        </row>
        <row r="465">
          <cell r="L465">
            <v>1.3588441203660424</v>
          </cell>
          <cell r="M465">
            <v>0.6816033571198572</v>
          </cell>
          <cell r="N465">
            <v>3.9471087428458659E-3</v>
          </cell>
          <cell r="O465">
            <v>7.7903462029852606E-3</v>
          </cell>
          <cell r="P465">
            <v>3.3238810466070449E-3</v>
          </cell>
        </row>
        <row r="466">
          <cell r="L466">
            <v>1.2359136446385293</v>
          </cell>
          <cell r="M466">
            <v>0.63493304443972876</v>
          </cell>
          <cell r="N466">
            <v>3.6856271708902463E-3</v>
          </cell>
          <cell r="O466">
            <v>8.1530540446966056E-3</v>
          </cell>
          <cell r="P466">
            <v>4.1323698582708818E-3</v>
          </cell>
        </row>
        <row r="467">
          <cell r="L467">
            <v>1.1793042470807036</v>
          </cell>
          <cell r="M467">
            <v>0.8825472321310609</v>
          </cell>
          <cell r="N467">
            <v>6.7075215707795968E-2</v>
          </cell>
          <cell r="O467">
            <v>8.8417329796640128E-3</v>
          </cell>
          <cell r="P467">
            <v>4.9798266207303063E-3</v>
          </cell>
        </row>
        <row r="468">
          <cell r="L468">
            <v>1.508970262963873</v>
          </cell>
          <cell r="M468">
            <v>0.91933379964837336</v>
          </cell>
          <cell r="N468">
            <v>9.5941168686314915E-2</v>
          </cell>
          <cell r="O468">
            <v>9.1687619335690113E-3</v>
          </cell>
          <cell r="P468">
            <v>5.2933058585553066E-3</v>
          </cell>
        </row>
        <row r="469">
          <cell r="L469">
            <v>1.3176047480543982</v>
          </cell>
          <cell r="M469">
            <v>0.3031404763776433</v>
          </cell>
          <cell r="N469">
            <v>9.8852291486518362E-2</v>
          </cell>
          <cell r="O469">
            <v>9.6297460891439351E-3</v>
          </cell>
          <cell r="P469">
            <v>5.2079239053533528E-3</v>
          </cell>
        </row>
        <row r="470">
          <cell r="L470">
            <v>1.2899606874510952</v>
          </cell>
          <cell r="M470">
            <v>0.44224260650683961</v>
          </cell>
          <cell r="N470">
            <v>9.9648355377900136E-2</v>
          </cell>
          <cell r="O470">
            <v>9.7102938542324626E-3</v>
          </cell>
          <cell r="P470">
            <v>5.2793830663788151E-3</v>
          </cell>
        </row>
        <row r="471">
          <cell r="L471">
            <v>1.0614409494612951</v>
          </cell>
          <cell r="M471">
            <v>0.29049651542184585</v>
          </cell>
          <cell r="N471">
            <v>8.6449081786548629E-2</v>
          </cell>
          <cell r="O471">
            <v>9.8573639437341664E-3</v>
          </cell>
          <cell r="P471">
            <v>5.3229765296164498E-3</v>
          </cell>
        </row>
        <row r="472">
          <cell r="L472">
            <v>1.0938550357863102</v>
          </cell>
          <cell r="M472">
            <v>0.34273794930602236</v>
          </cell>
          <cell r="N472">
            <v>0.10053778322590849</v>
          </cell>
          <cell r="O472">
            <v>9.7868638538494996E-3</v>
          </cell>
          <cell r="P472">
            <v>5.3382893748269997E-3</v>
          </cell>
        </row>
        <row r="473">
          <cell r="L473">
            <v>1.0492584745762712</v>
          </cell>
          <cell r="M473">
            <v>0.34459745762711863</v>
          </cell>
          <cell r="N473">
            <v>8.9830508474576271E-2</v>
          </cell>
          <cell r="O473">
            <v>9.5338983050847446E-3</v>
          </cell>
          <cell r="P473">
            <v>5.1906779661016946E-3</v>
          </cell>
        </row>
        <row r="474">
          <cell r="L474">
            <v>1.0777754101853825</v>
          </cell>
          <cell r="M474">
            <v>0.4936075005327083</v>
          </cell>
          <cell r="N474">
            <v>9.6420200298316647E-2</v>
          </cell>
          <cell r="O474">
            <v>9.5887492009375675E-3</v>
          </cell>
          <cell r="P474">
            <v>4.9009162582569791E-3</v>
          </cell>
        </row>
        <row r="475">
          <cell r="L475">
            <v>1.0756669733210673</v>
          </cell>
          <cell r="M475">
            <v>0.74678012879484823</v>
          </cell>
          <cell r="N475">
            <v>7.4747010119595222E-3</v>
          </cell>
          <cell r="O475">
            <v>8.2796688132474698E-3</v>
          </cell>
          <cell r="P475">
            <v>5.6347746090156395E-3</v>
          </cell>
        </row>
        <row r="476">
          <cell r="L476">
            <v>0.83978651572719487</v>
          </cell>
          <cell r="M476">
            <v>0.65816889324672145</v>
          </cell>
          <cell r="N476">
            <v>3.2312337741924701E-3</v>
          </cell>
          <cell r="O476">
            <v>8.3566390711874231E-3</v>
          </cell>
          <cell r="P476">
            <v>4.5682960255824575E-3</v>
          </cell>
        </row>
        <row r="477">
          <cell r="L477">
            <v>0.98532890432331777</v>
          </cell>
          <cell r="M477">
            <v>0.64610700085560424</v>
          </cell>
          <cell r="N477">
            <v>3.397252000603956E-3</v>
          </cell>
          <cell r="O477">
            <v>9.436811112788766E-3</v>
          </cell>
          <cell r="P477">
            <v>2.8939554079218887E-3</v>
          </cell>
        </row>
        <row r="478">
          <cell r="L478">
            <v>1.1763049947719779</v>
          </cell>
          <cell r="M478">
            <v>0.85350813694737127</v>
          </cell>
          <cell r="N478">
            <v>3.351296281401646E-3</v>
          </cell>
          <cell r="O478">
            <v>9.2495777366685423E-3</v>
          </cell>
          <cell r="P478">
            <v>2.9491407276334486E-3</v>
          </cell>
        </row>
        <row r="479">
          <cell r="L479">
            <v>1.3641541553072483</v>
          </cell>
          <cell r="M479">
            <v>0.54704399134764303</v>
          </cell>
          <cell r="N479">
            <v>3.1998361683881781E-3</v>
          </cell>
          <cell r="O479">
            <v>8.3195740378092641E-3</v>
          </cell>
          <cell r="P479">
            <v>3.9677968488013408E-3</v>
          </cell>
        </row>
        <row r="480">
          <cell r="L480">
            <v>1.9891707404698669</v>
          </cell>
          <cell r="M480">
            <v>0.60151147721877929</v>
          </cell>
          <cell r="N480">
            <v>2.8227927685181621E-3</v>
          </cell>
          <cell r="O480">
            <v>7.9551432567330025E-3</v>
          </cell>
          <cell r="P480">
            <v>4.7474242015987274E-3</v>
          </cell>
        </row>
        <row r="481">
          <cell r="L481">
            <v>1.6455787897812335</v>
          </cell>
          <cell r="M481">
            <v>0.80214420244361806</v>
          </cell>
          <cell r="N481">
            <v>3.0183029893272803E-3</v>
          </cell>
          <cell r="O481">
            <v>7.8475877722509295E-3</v>
          </cell>
          <cell r="P481">
            <v>5.0707490220698315E-3</v>
          </cell>
        </row>
        <row r="482">
          <cell r="L482">
            <v>2.0427128837115696</v>
          </cell>
          <cell r="M482">
            <v>0.94422938049744887</v>
          </cell>
          <cell r="N482">
            <v>2.7228279527885309E-3</v>
          </cell>
          <cell r="O482">
            <v>7.8133323862627415E-3</v>
          </cell>
          <cell r="P482">
            <v>5.0905044334742097E-3</v>
          </cell>
        </row>
        <row r="483">
          <cell r="L483">
            <v>1.6285472524974425</v>
          </cell>
          <cell r="M483">
            <v>0.94757580732751545</v>
          </cell>
          <cell r="N483">
            <v>2.7784443237645396E-3</v>
          </cell>
          <cell r="O483">
            <v>7.9564541998711821E-3</v>
          </cell>
          <cell r="P483">
            <v>4.7991311046842048E-3</v>
          </cell>
        </row>
        <row r="484">
          <cell r="L484">
            <v>1.9863408521303259</v>
          </cell>
          <cell r="M484">
            <v>2.5788220551378447</v>
          </cell>
          <cell r="N484">
            <v>4.2230576441102757E-2</v>
          </cell>
          <cell r="O484">
            <v>6.641604010025063E-3</v>
          </cell>
          <cell r="P484">
            <v>3.6340852130325812E-3</v>
          </cell>
        </row>
        <row r="485">
          <cell r="L485">
            <v>2.3915424661243274</v>
          </cell>
          <cell r="M485">
            <v>2.7539906218847303</v>
          </cell>
          <cell r="N485">
            <v>9.9565554502602974E-2</v>
          </cell>
          <cell r="O485">
            <v>8.9842836572188098E-3</v>
          </cell>
          <cell r="P485">
            <v>3.5690989871143219E-3</v>
          </cell>
        </row>
        <row r="486">
          <cell r="L486">
            <v>2.9094089743176959</v>
          </cell>
          <cell r="M486">
            <v>2.5425802504910009</v>
          </cell>
          <cell r="N486">
            <v>0.24888116166006632</v>
          </cell>
          <cell r="O486">
            <v>0.47307812013694361</v>
          </cell>
          <cell r="P486">
            <v>0.13962673191882116</v>
          </cell>
        </row>
        <row r="487">
          <cell r="L487">
            <v>2.7280410565545896</v>
          </cell>
          <cell r="M487">
            <v>2.1171822495570534</v>
          </cell>
          <cell r="N487">
            <v>0.11486059914872818</v>
          </cell>
          <cell r="O487">
            <v>4.7043968800276968E-2</v>
          </cell>
          <cell r="P487">
            <v>1.8430645785389894E-2</v>
          </cell>
        </row>
        <row r="488">
          <cell r="L488">
            <v>3.2343523161352099</v>
          </cell>
          <cell r="M488">
            <v>1.8243876321777539</v>
          </cell>
          <cell r="N488">
            <v>0.44551753961471535</v>
          </cell>
          <cell r="O488">
            <v>1.2015691442809633</v>
          </cell>
          <cell r="P488">
            <v>0.37787135899838348</v>
          </cell>
        </row>
        <row r="489">
          <cell r="L489">
            <v>2.8542648860827846</v>
          </cell>
          <cell r="M489">
            <v>0.78070157220295344</v>
          </cell>
          <cell r="N489">
            <v>4.8183762902656337E-2</v>
          </cell>
          <cell r="O489">
            <v>9.9690543936530353E-3</v>
          </cell>
          <cell r="P489">
            <v>2.9076408648154688E-3</v>
          </cell>
        </row>
        <row r="490">
          <cell r="L490">
            <v>4.7244794701174451</v>
          </cell>
          <cell r="M490">
            <v>1.8189159077202988</v>
          </cell>
          <cell r="N490">
            <v>8.5349524189179515E-2</v>
          </cell>
          <cell r="O490">
            <v>7.9727699242586863E-3</v>
          </cell>
          <cell r="P490">
            <v>5.3151799495057906E-3</v>
          </cell>
        </row>
        <row r="491">
          <cell r="L491">
            <v>2.1077644338835011</v>
          </cell>
          <cell r="M491">
            <v>2.1243551045747435</v>
          </cell>
          <cell r="N491">
            <v>8.6806670519983725E-2</v>
          </cell>
          <cell r="O491">
            <v>8.3488536381735277E-3</v>
          </cell>
          <cell r="P491">
            <v>5.4588658403442293E-3</v>
          </cell>
        </row>
        <row r="492">
          <cell r="L492">
            <v>1.1681205744600562</v>
          </cell>
          <cell r="M492">
            <v>3.4010343832545336</v>
          </cell>
          <cell r="N492">
            <v>7.946549466160574E-2</v>
          </cell>
          <cell r="O492">
            <v>8.7678408914341529E-3</v>
          </cell>
          <cell r="P492">
            <v>5.3272957315042948E-3</v>
          </cell>
        </row>
        <row r="493">
          <cell r="L493">
            <v>1.1368779573456465</v>
          </cell>
          <cell r="M493">
            <v>0.56769607058769744</v>
          </cell>
          <cell r="N493">
            <v>8.7777447596406613E-2</v>
          </cell>
          <cell r="O493">
            <v>9.1434841246256886E-3</v>
          </cell>
          <cell r="P493">
            <v>5.3717969232175916E-3</v>
          </cell>
        </row>
        <row r="494">
          <cell r="L494">
            <v>1.1055875684866805</v>
          </cell>
          <cell r="M494">
            <v>0.57493387492915171</v>
          </cell>
          <cell r="N494">
            <v>8.064897033818251E-2</v>
          </cell>
          <cell r="O494">
            <v>9.2102777252975627E-3</v>
          </cell>
          <cell r="P494">
            <v>5.4317022482524091E-3</v>
          </cell>
        </row>
        <row r="495">
          <cell r="L495">
            <v>1.009192278975263</v>
          </cell>
          <cell r="M495">
            <v>0.37099597302292558</v>
          </cell>
          <cell r="N495">
            <v>6.6463481805162858E-2</v>
          </cell>
          <cell r="O495">
            <v>9.3024394423432358E-3</v>
          </cell>
          <cell r="P495">
            <v>5.3856228350408208E-3</v>
          </cell>
        </row>
        <row r="496">
          <cell r="L496">
            <v>1.0315244087070619</v>
          </cell>
          <cell r="M496">
            <v>0.42021330282945868</v>
          </cell>
          <cell r="N496">
            <v>9.3418116161446241E-2</v>
          </cell>
          <cell r="O496">
            <v>8.7474346465699973E-3</v>
          </cell>
          <cell r="P496">
            <v>5.2708901075485875E-3</v>
          </cell>
        </row>
        <row r="497">
          <cell r="L497">
            <v>1.072093699202308</v>
          </cell>
          <cell r="M497">
            <v>0.64245960406058578</v>
          </cell>
          <cell r="N497">
            <v>7.5247865824120228E-2</v>
          </cell>
          <cell r="O497">
            <v>9.0426619874479242E-3</v>
          </cell>
          <cell r="P497">
            <v>4.9519339455071964E-3</v>
          </cell>
        </row>
        <row r="498">
          <cell r="L498">
            <v>1.450191612358456</v>
          </cell>
          <cell r="M498">
            <v>1.0079676099335311</v>
          </cell>
          <cell r="N498">
            <v>7.6320176673089837E-2</v>
          </cell>
          <cell r="O498">
            <v>9.7430012774157235E-3</v>
          </cell>
          <cell r="P498">
            <v>3.3559226622209715E-3</v>
          </cell>
        </row>
        <row r="499">
          <cell r="L499">
            <v>2.0620390736188381</v>
          </cell>
          <cell r="M499">
            <v>0.97597791866131878</v>
          </cell>
          <cell r="N499">
            <v>2.016215983093975E-2</v>
          </cell>
          <cell r="O499">
            <v>9.0567990684435242E-3</v>
          </cell>
          <cell r="P499">
            <v>2.6954759132272392E-3</v>
          </cell>
        </row>
        <row r="500">
          <cell r="L500">
            <v>1.7509756046662077</v>
          </cell>
          <cell r="M500">
            <v>1.0892339155658508</v>
          </cell>
          <cell r="N500">
            <v>3.756338821761723E-3</v>
          </cell>
          <cell r="O500">
            <v>8.9734760742085605E-3</v>
          </cell>
          <cell r="P500">
            <v>2.3998831361255455E-3</v>
          </cell>
        </row>
        <row r="501">
          <cell r="L501">
            <v>1.6900571137391451</v>
          </cell>
          <cell r="M501">
            <v>0.73398585957239015</v>
          </cell>
          <cell r="N501">
            <v>4.6710121233996477E-3</v>
          </cell>
          <cell r="O501">
            <v>1.3057602072230834E-2</v>
          </cell>
          <cell r="P501">
            <v>1.4862311301726153E-3</v>
          </cell>
        </row>
        <row r="502">
          <cell r="L502">
            <v>3.0484932088285235</v>
          </cell>
          <cell r="M502">
            <v>0.78268251273344658</v>
          </cell>
          <cell r="N502">
            <v>2.8650254668930392E-3</v>
          </cell>
          <cell r="O502">
            <v>9.1256366723259773E-3</v>
          </cell>
          <cell r="P502">
            <v>2.3344651952461803E-3</v>
          </cell>
        </row>
        <row r="503">
          <cell r="L503">
            <v>3.7382754041692134</v>
          </cell>
          <cell r="M503">
            <v>1.1376810066817022</v>
          </cell>
          <cell r="N503">
            <v>2.5293510106865081E-3</v>
          </cell>
          <cell r="O503">
            <v>9.3796766646291347E-3</v>
          </cell>
          <cell r="P503">
            <v>2.5293510106865081E-3</v>
          </cell>
        </row>
        <row r="504">
          <cell r="L504">
            <v>3.4064429031216674</v>
          </cell>
          <cell r="M504">
            <v>2.3069623658543743</v>
          </cell>
          <cell r="N504">
            <v>2.4456814157560579E-3</v>
          </cell>
          <cell r="O504">
            <v>9.6848984063939887E-3</v>
          </cell>
          <cell r="P504">
            <v>2.4456814157560579E-3</v>
          </cell>
        </row>
        <row r="505">
          <cell r="L505">
            <v>2.3121963373614052</v>
          </cell>
          <cell r="M505">
            <v>1.7992161071767401</v>
          </cell>
          <cell r="N505">
            <v>2.6832517177602516E-3</v>
          </cell>
          <cell r="O505">
            <v>9.0080593381951287E-3</v>
          </cell>
          <cell r="P505">
            <v>3.0665733917260019E-3</v>
          </cell>
        </row>
        <row r="506">
          <cell r="L506">
            <v>3.528649133410017</v>
          </cell>
          <cell r="M506">
            <v>0.91055309691380892</v>
          </cell>
          <cell r="N506">
            <v>3.1193340221862633E-3</v>
          </cell>
          <cell r="O506">
            <v>8.5781685610122234E-3</v>
          </cell>
          <cell r="P506">
            <v>3.6067299631528668E-3</v>
          </cell>
        </row>
        <row r="507">
          <cell r="L507">
            <v>2.1504155599348813</v>
          </cell>
          <cell r="M507">
            <v>0.59731385485391142</v>
          </cell>
          <cell r="N507">
            <v>2.9988861280095969E-3</v>
          </cell>
          <cell r="O507">
            <v>8.3540399280267342E-3</v>
          </cell>
          <cell r="P507">
            <v>3.962813812012681E-3</v>
          </cell>
        </row>
        <row r="508">
          <cell r="L508">
            <v>2.7338704155921221</v>
          </cell>
          <cell r="M508">
            <v>0.91254535910719581</v>
          </cell>
          <cell r="N508">
            <v>2.6245521144761166E-3</v>
          </cell>
          <cell r="O508">
            <v>8.7865440354200422E-3</v>
          </cell>
          <cell r="P508">
            <v>2.9668849989730015E-3</v>
          </cell>
        </row>
        <row r="509">
          <cell r="L509">
            <v>2.8982407483576793</v>
          </cell>
          <cell r="M509">
            <v>0.97775375177746704</v>
          </cell>
          <cell r="N509">
            <v>3.8781098327712034E-3</v>
          </cell>
          <cell r="O509">
            <v>1.0106589261161317E-2</v>
          </cell>
          <cell r="P509">
            <v>2.7029250349617476E-3</v>
          </cell>
        </row>
        <row r="510">
          <cell r="L510">
            <v>2.9195740424780845</v>
          </cell>
          <cell r="M510">
            <v>1.206801200211802</v>
          </cell>
          <cell r="N510">
            <v>3.2946990645408014E-2</v>
          </cell>
          <cell r="O510">
            <v>7.1659704653762424E-2</v>
          </cell>
          <cell r="P510">
            <v>2.541624992645761E-2</v>
          </cell>
        </row>
        <row r="511">
          <cell r="L511">
            <v>3.3226403319574764</v>
          </cell>
          <cell r="M511">
            <v>1.4783713062614274</v>
          </cell>
          <cell r="N511">
            <v>6.7004609304006049E-2</v>
          </cell>
          <cell r="O511">
            <v>0.16652616135848561</v>
          </cell>
          <cell r="P511">
            <v>6.5800278091025538E-2</v>
          </cell>
        </row>
        <row r="512">
          <cell r="L512">
            <v>2.5253158056896372</v>
          </cell>
          <cell r="M512">
            <v>1.1802403204272363</v>
          </cell>
          <cell r="N512">
            <v>3.36859402279963E-2</v>
          </cell>
          <cell r="O512">
            <v>9.6436274006367464E-2</v>
          </cell>
          <cell r="P512">
            <v>2.8242785252131045E-2</v>
          </cell>
        </row>
        <row r="513">
          <cell r="L513">
            <v>2.460929340498661</v>
          </cell>
          <cell r="M513">
            <v>0.50169954995157706</v>
          </cell>
          <cell r="N513">
            <v>4.0162549135033518E-2</v>
          </cell>
          <cell r="O513">
            <v>9.1149047682345559E-3</v>
          </cell>
          <cell r="P513">
            <v>2.3736731167277492E-3</v>
          </cell>
        </row>
        <row r="514">
          <cell r="L514">
            <v>3.3465496170387441</v>
          </cell>
          <cell r="M514">
            <v>0.5910011101678313</v>
          </cell>
          <cell r="N514">
            <v>3.3584909180808089E-3</v>
          </cell>
          <cell r="O514">
            <v>8.6761015383754244E-3</v>
          </cell>
          <cell r="P514">
            <v>3.8249479900364768E-3</v>
          </cell>
        </row>
        <row r="515">
          <cell r="L515">
            <v>1.494018262610479</v>
          </cell>
          <cell r="M515">
            <v>0.64553933297524291</v>
          </cell>
          <cell r="N515">
            <v>7.1780848674251677E-2</v>
          </cell>
          <cell r="O515">
            <v>9.7661018604424041E-3</v>
          </cell>
          <cell r="P515">
            <v>3.6134576883636899E-3</v>
          </cell>
        </row>
        <row r="516">
          <cell r="L516">
            <v>0.80148770654704449</v>
          </cell>
          <cell r="M516">
            <v>0.4327787557019287</v>
          </cell>
          <cell r="N516">
            <v>6.2650237540930867E-2</v>
          </cell>
          <cell r="O516">
            <v>9.5584199269396018E-3</v>
          </cell>
          <cell r="P516">
            <v>4.4479775897639734E-3</v>
          </cell>
        </row>
        <row r="517">
          <cell r="L517">
            <v>0.80918668931590776</v>
          </cell>
          <cell r="M517">
            <v>0.3037027581669825</v>
          </cell>
          <cell r="N517">
            <v>6.3038205865891608E-2</v>
          </cell>
          <cell r="O517">
            <v>9.8190351816030558E-3</v>
          </cell>
          <cell r="P517">
            <v>4.4185658317213751E-3</v>
          </cell>
        </row>
        <row r="518">
          <cell r="L518">
            <v>0.85460249104375108</v>
          </cell>
          <cell r="M518">
            <v>0.31462884933083363</v>
          </cell>
          <cell r="N518">
            <v>6.4317932916303153E-2</v>
          </cell>
          <cell r="O518">
            <v>1.0209195701000503E-2</v>
          </cell>
          <cell r="P518">
            <v>4.269300020418392E-3</v>
          </cell>
        </row>
        <row r="519">
          <cell r="L519">
            <v>0.80278929857344694</v>
          </cell>
          <cell r="M519">
            <v>0.25832915546237639</v>
          </cell>
          <cell r="N519">
            <v>6.4263251447062575E-2</v>
          </cell>
          <cell r="O519">
            <v>1.0209197393008525E-2</v>
          </cell>
          <cell r="P519">
            <v>4.284216763137505E-3</v>
          </cell>
        </row>
        <row r="520">
          <cell r="L520">
            <v>0.83879448665158807</v>
          </cell>
          <cell r="M520">
            <v>0.22318235419203927</v>
          </cell>
          <cell r="N520">
            <v>6.321405787855941E-2</v>
          </cell>
          <cell r="O520">
            <v>9.8590732471147708E-3</v>
          </cell>
          <cell r="P520">
            <v>4.4462487192870543E-3</v>
          </cell>
        </row>
        <row r="521">
          <cell r="L521">
            <v>1.4974900517405838</v>
          </cell>
          <cell r="M521">
            <v>0.72899303380962921</v>
          </cell>
          <cell r="N521">
            <v>7.7851754073246168E-2</v>
          </cell>
          <cell r="O521">
            <v>9.0570109936697271E-3</v>
          </cell>
          <cell r="P521">
            <v>4.5285054968348636E-3</v>
          </cell>
        </row>
        <row r="522">
          <cell r="L522">
            <v>2.503721858194671</v>
          </cell>
          <cell r="M522">
            <v>0.78457783494191879</v>
          </cell>
          <cell r="N522">
            <v>6.9677236406356022E-2</v>
          </cell>
          <cell r="O522">
            <v>8.7096545507945027E-3</v>
          </cell>
          <cell r="P522">
            <v>4.1522771695648207E-3</v>
          </cell>
        </row>
        <row r="523">
          <cell r="L523">
            <v>2.1028986399163028</v>
          </cell>
          <cell r="M523">
            <v>0.67850329251030839</v>
          </cell>
          <cell r="N523">
            <v>2.5642603647403942E-3</v>
          </cell>
          <cell r="O523">
            <v>9.7441893860134975E-3</v>
          </cell>
          <cell r="P523">
            <v>2.1539787063819312E-3</v>
          </cell>
        </row>
        <row r="524">
          <cell r="L524">
            <v>1.9946012319745083</v>
          </cell>
          <cell r="M524">
            <v>0.56128920956759121</v>
          </cell>
          <cell r="N524">
            <v>4.1607046813001694E-3</v>
          </cell>
          <cell r="O524">
            <v>1.1264346820105338E-2</v>
          </cell>
          <cell r="P524">
            <v>2.8414568555220673E-3</v>
          </cell>
        </row>
        <row r="525">
          <cell r="L525">
            <v>1.735244228210415</v>
          </cell>
          <cell r="M525">
            <v>0.62070226402445838</v>
          </cell>
          <cell r="N525">
            <v>5.2817080231176297E-3</v>
          </cell>
          <cell r="O525">
            <v>9.9539881974139936E-3</v>
          </cell>
          <cell r="P525">
            <v>2.7424253196956924E-3</v>
          </cell>
        </row>
        <row r="526">
          <cell r="L526">
            <v>3.6384307709166621</v>
          </cell>
          <cell r="M526">
            <v>1.0317242890800504</v>
          </cell>
          <cell r="N526">
            <v>3.4701294906215184E-3</v>
          </cell>
          <cell r="O526">
            <v>8.8579621207970343E-3</v>
          </cell>
          <cell r="P526">
            <v>2.1916607309188539E-3</v>
          </cell>
        </row>
        <row r="527">
          <cell r="L527">
            <v>3.8843663193683784</v>
          </cell>
          <cell r="M527">
            <v>0.9556690822737669</v>
          </cell>
          <cell r="N527">
            <v>3.066973948247005E-3</v>
          </cell>
          <cell r="O527">
            <v>7.9741322654422134E-3</v>
          </cell>
          <cell r="P527">
            <v>3.5927409108036344E-3</v>
          </cell>
        </row>
        <row r="528">
          <cell r="L528">
            <v>3.2539088306540407</v>
          </cell>
          <cell r="M528">
            <v>2.7301475445937018</v>
          </cell>
          <cell r="N528">
            <v>2.5545034133450779E-3</v>
          </cell>
          <cell r="O528">
            <v>7.7515965646333404E-3</v>
          </cell>
          <cell r="P528">
            <v>4.3162299053072012E-3</v>
          </cell>
        </row>
        <row r="529">
          <cell r="L529">
            <v>1.678268039655602</v>
          </cell>
          <cell r="M529">
            <v>0.80385050528293933</v>
          </cell>
          <cell r="N529">
            <v>2.7804943527200902E-3</v>
          </cell>
          <cell r="O529">
            <v>7.7662083644940462E-3</v>
          </cell>
          <cell r="P529">
            <v>4.3145602024966924E-3</v>
          </cell>
        </row>
        <row r="530">
          <cell r="L530">
            <v>3.731251201035672</v>
          </cell>
          <cell r="M530">
            <v>1.1850555763454127</v>
          </cell>
          <cell r="N530">
            <v>2.4273563055637027E-3</v>
          </cell>
          <cell r="O530">
            <v>8.2934673773426507E-3</v>
          </cell>
          <cell r="P530">
            <v>3.9444539965410169E-3</v>
          </cell>
        </row>
        <row r="531">
          <cell r="L531">
            <v>2.3159013465689333</v>
          </cell>
          <cell r="M531">
            <v>2.891452738607851</v>
          </cell>
          <cell r="N531">
            <v>2.629589455346284E-3</v>
          </cell>
          <cell r="O531">
            <v>8.1079008206510414E-3</v>
          </cell>
          <cell r="P531">
            <v>3.9443841830194256E-3</v>
          </cell>
        </row>
        <row r="532">
          <cell r="L532">
            <v>2.2760306481491628</v>
          </cell>
          <cell r="M532">
            <v>1.2433546350392968</v>
          </cell>
          <cell r="N532">
            <v>2.7403566848260971E-3</v>
          </cell>
          <cell r="O532">
            <v>9.4268269958017736E-3</v>
          </cell>
          <cell r="P532">
            <v>2.1922853478608777E-3</v>
          </cell>
        </row>
        <row r="533">
          <cell r="L533">
            <v>2.3089672105990076</v>
          </cell>
          <cell r="M533">
            <v>0.59614302521868123</v>
          </cell>
          <cell r="N533">
            <v>3.2738247480689547E-3</v>
          </cell>
          <cell r="O533">
            <v>8.6960969870581613E-3</v>
          </cell>
          <cell r="P533">
            <v>2.1484474909202514E-3</v>
          </cell>
        </row>
        <row r="534">
          <cell r="L534">
            <v>2.437623661914667</v>
          </cell>
          <cell r="M534">
            <v>0.61092790827456744</v>
          </cell>
          <cell r="N534">
            <v>4.6877378113743595E-2</v>
          </cell>
          <cell r="O534">
            <v>0.10826442088174115</v>
          </cell>
          <cell r="P534">
            <v>3.0541322104408703E-2</v>
          </cell>
        </row>
        <row r="535">
          <cell r="L535">
            <v>2.7033738428464877</v>
          </cell>
          <cell r="M535">
            <v>0.57175448602641155</v>
          </cell>
          <cell r="N535">
            <v>0.20804633001360068</v>
          </cell>
          <cell r="O535">
            <v>0.60395735532839023</v>
          </cell>
          <cell r="P535">
            <v>7.8357390426885443E-2</v>
          </cell>
        </row>
        <row r="536">
          <cell r="L536">
            <v>2.7611419073636934</v>
          </cell>
          <cell r="M536">
            <v>0.238884615724655</v>
          </cell>
          <cell r="N536">
            <v>0.14534652414927196</v>
          </cell>
          <cell r="O536">
            <v>0.44470378130829552</v>
          </cell>
          <cell r="P536">
            <v>6.1445154673810225E-2</v>
          </cell>
        </row>
        <row r="537">
          <cell r="L537">
            <v>2.3477211547386982</v>
          </cell>
          <cell r="M537">
            <v>0.38048825768124012</v>
          </cell>
          <cell r="N537">
            <v>2.7847396268448898E-3</v>
          </cell>
          <cell r="O537">
            <v>9.3752900770444625E-3</v>
          </cell>
          <cell r="P537">
            <v>2.1349670472477489E-3</v>
          </cell>
        </row>
        <row r="538">
          <cell r="L538">
            <v>1.8838520419856077</v>
          </cell>
          <cell r="M538">
            <v>0.49658523170005048</v>
          </cell>
          <cell r="N538">
            <v>2.750148966402347E-3</v>
          </cell>
          <cell r="O538">
            <v>9.2588348535545678E-3</v>
          </cell>
          <cell r="P538">
            <v>3.2085071274694046E-3</v>
          </cell>
        </row>
        <row r="539">
          <cell r="L539">
            <v>1.4141914921871543</v>
          </cell>
          <cell r="M539">
            <v>0.61918463104776233</v>
          </cell>
          <cell r="N539">
            <v>8.7911115045814697E-2</v>
          </cell>
          <cell r="O539">
            <v>9.2072064096321554E-3</v>
          </cell>
          <cell r="P539">
            <v>4.0724182196449918E-3</v>
          </cell>
        </row>
        <row r="540">
          <cell r="L540">
            <v>0.8376875551632833</v>
          </cell>
          <cell r="M540">
            <v>0.48111209179170344</v>
          </cell>
          <cell r="N540">
            <v>7.590467784642542E-2</v>
          </cell>
          <cell r="O540">
            <v>9.4439541041482795E-3</v>
          </cell>
          <cell r="P540">
            <v>4.3248014121800528E-3</v>
          </cell>
        </row>
        <row r="541">
          <cell r="L541">
            <v>0.76177084664877071</v>
          </cell>
          <cell r="M541">
            <v>0.26937662448336103</v>
          </cell>
          <cell r="N541">
            <v>6.3658443052537386E-2</v>
          </cell>
          <cell r="O541">
            <v>9.9705995142528436E-3</v>
          </cell>
          <cell r="P541">
            <v>4.4313775618901536E-3</v>
          </cell>
        </row>
        <row r="542">
          <cell r="L542">
            <v>0.76032686781609193</v>
          </cell>
          <cell r="M542">
            <v>0.28026221264367818</v>
          </cell>
          <cell r="N542">
            <v>6.4834770114942528E-2</v>
          </cell>
          <cell r="O542">
            <v>1.0147270114942528E-2</v>
          </cell>
          <cell r="P542">
            <v>4.4899425287356319E-3</v>
          </cell>
        </row>
        <row r="543">
          <cell r="L543">
            <v>0.74958635360857229</v>
          </cell>
          <cell r="M543">
            <v>0.24336196028994642</v>
          </cell>
          <cell r="N543">
            <v>6.4903088559722655E-2</v>
          </cell>
          <cell r="O543">
            <v>1.0144185313583359E-2</v>
          </cell>
          <cell r="P543">
            <v>4.5304128584935394E-3</v>
          </cell>
        </row>
        <row r="544">
          <cell r="L544">
            <v>0.76949485041687105</v>
          </cell>
          <cell r="M544">
            <v>0.31142717018146149</v>
          </cell>
          <cell r="N544">
            <v>6.326630701324179E-2</v>
          </cell>
          <cell r="O544">
            <v>9.8087297694948502E-3</v>
          </cell>
          <cell r="P544">
            <v>4.5120156939676311E-3</v>
          </cell>
        </row>
        <row r="545">
          <cell r="L545">
            <v>1.2950666791009979</v>
          </cell>
          <cell r="M545">
            <v>0.81665578662687677</v>
          </cell>
          <cell r="N545">
            <v>8.2346358295253191E-2</v>
          </cell>
          <cell r="O545">
            <v>9.6987783269607379E-3</v>
          </cell>
          <cell r="P545">
            <v>4.0100718082626127E-3</v>
          </cell>
        </row>
        <row r="546">
          <cell r="L546">
            <v>2.2047391064945732</v>
          </cell>
          <cell r="M546">
            <v>0.67820178999729352</v>
          </cell>
          <cell r="N546">
            <v>6.9154744239437807E-2</v>
          </cell>
          <cell r="O546">
            <v>1.017256021875671E-2</v>
          </cell>
          <cell r="P546">
            <v>2.7997872161715709E-3</v>
          </cell>
        </row>
        <row r="547">
          <cell r="L547">
            <v>2.098427152317881</v>
          </cell>
          <cell r="M547">
            <v>0.69072847682119209</v>
          </cell>
          <cell r="N547">
            <v>2.8145695364238414E-3</v>
          </cell>
          <cell r="O547">
            <v>1.0761589403973511E-2</v>
          </cell>
          <cell r="P547">
            <v>1.1589403973509935E-3</v>
          </cell>
        </row>
        <row r="548">
          <cell r="L548">
            <v>2.3089536699635604</v>
          </cell>
          <cell r="M548">
            <v>2.0405170917924691</v>
          </cell>
          <cell r="N548">
            <v>5.6394239111573832E-3</v>
          </cell>
          <cell r="O548">
            <v>1.7785875412111744E-2</v>
          </cell>
          <cell r="P548">
            <v>2.5160506680548321E-3</v>
          </cell>
        </row>
        <row r="549">
          <cell r="L549">
            <v>1.9222713739633521</v>
          </cell>
          <cell r="M549">
            <v>0.93676331088632792</v>
          </cell>
          <cell r="N549">
            <v>6.6683572361068057E-3</v>
          </cell>
          <cell r="O549">
            <v>1.4933363387901159E-2</v>
          </cell>
          <cell r="P549">
            <v>2.4419336357574223E-3</v>
          </cell>
        </row>
        <row r="550">
          <cell r="L550">
            <v>2.5576864834778057</v>
          </cell>
          <cell r="M550">
            <v>2.5138946868681908</v>
          </cell>
          <cell r="N550">
            <v>4.2563989228036571E-3</v>
          </cell>
          <cell r="O550">
            <v>9.0857746236770384E-3</v>
          </cell>
          <cell r="P550">
            <v>1.391515032455042E-3</v>
          </cell>
        </row>
        <row r="551">
          <cell r="L551">
            <v>1.7863280838974431</v>
          </cell>
          <cell r="M551">
            <v>0.60178527585844055</v>
          </cell>
          <cell r="N551">
            <v>3.2443618252604258E-3</v>
          </cell>
          <cell r="O551">
            <v>8.1547472905194492E-3</v>
          </cell>
          <cell r="P551">
            <v>2.7182490968398164E-3</v>
          </cell>
        </row>
        <row r="552">
          <cell r="L552">
            <v>1.7132992235858169</v>
          </cell>
          <cell r="M552">
            <v>0.5226483952914236</v>
          </cell>
          <cell r="N552">
            <v>2.7729077963433396E-3</v>
          </cell>
          <cell r="O552">
            <v>8.2292747504382983E-3</v>
          </cell>
          <cell r="P552">
            <v>3.1307023507102217E-3</v>
          </cell>
        </row>
        <row r="553">
          <cell r="L553">
            <v>1.8441325002139861</v>
          </cell>
          <cell r="M553">
            <v>0.64931952409483862</v>
          </cell>
          <cell r="N553">
            <v>2.3367285799880167E-2</v>
          </cell>
          <cell r="O553">
            <v>8.6450398014208674E-3</v>
          </cell>
          <cell r="P553">
            <v>3.1669947787383379E-3</v>
          </cell>
        </row>
        <row r="554">
          <cell r="L554">
            <v>1.9071483821064845</v>
          </cell>
          <cell r="M554">
            <v>0.74126595333247391</v>
          </cell>
          <cell r="N554">
            <v>2.9006059043444631E-3</v>
          </cell>
          <cell r="O554">
            <v>8.7823900992651804E-3</v>
          </cell>
          <cell r="P554">
            <v>3.0617506768080443E-3</v>
          </cell>
        </row>
        <row r="555">
          <cell r="L555">
            <v>2.0002375767174816</v>
          </cell>
          <cell r="M555">
            <v>0.99679271431399719</v>
          </cell>
          <cell r="N555">
            <v>3.7220352405464259E-3</v>
          </cell>
          <cell r="O555">
            <v>8.8695307859829736E-3</v>
          </cell>
          <cell r="P555">
            <v>3.0093050881013659E-3</v>
          </cell>
        </row>
        <row r="556">
          <cell r="L556">
            <v>2.4280012331056415</v>
          </cell>
          <cell r="M556">
            <v>1.0299677121022828</v>
          </cell>
          <cell r="N556">
            <v>5.3542744958058183E-3</v>
          </cell>
          <cell r="O556">
            <v>8.7615400840458848E-3</v>
          </cell>
          <cell r="P556">
            <v>2.8393879902000548E-3</v>
          </cell>
        </row>
        <row r="557">
          <cell r="L557">
            <v>2.0989694730701927</v>
          </cell>
          <cell r="M557">
            <v>0.88699556325455609</v>
          </cell>
          <cell r="N557">
            <v>2.4746787336715394E-3</v>
          </cell>
          <cell r="O557">
            <v>1.0517384618104041E-2</v>
          </cell>
          <cell r="P557">
            <v>1.5024835168720061E-3</v>
          </cell>
        </row>
        <row r="558">
          <cell r="L558">
            <v>2.7987505577867027</v>
          </cell>
          <cell r="M558">
            <v>0.99571619812583667</v>
          </cell>
          <cell r="N558">
            <v>1.2762159750111557E-2</v>
          </cell>
          <cell r="O558">
            <v>2.5881302989736725E-2</v>
          </cell>
          <cell r="P558">
            <v>3.1236055332440871E-3</v>
          </cell>
        </row>
        <row r="559">
          <cell r="L559">
            <v>3.2501960101054097</v>
          </cell>
          <cell r="M559">
            <v>0.65249586200888576</v>
          </cell>
          <cell r="N559">
            <v>0.10114121439149751</v>
          </cell>
          <cell r="O559">
            <v>0.27641780642913144</v>
          </cell>
          <cell r="P559">
            <v>4.0682986322850417E-2</v>
          </cell>
        </row>
        <row r="560">
          <cell r="L560">
            <v>2.1404875993891843</v>
          </cell>
          <cell r="M560">
            <v>0.6344233233285943</v>
          </cell>
          <cell r="N560">
            <v>5.3534130202025519E-3</v>
          </cell>
          <cell r="O560">
            <v>1.5445912976322118E-2</v>
          </cell>
          <cell r="P560">
            <v>2.7205869446931003E-3</v>
          </cell>
        </row>
        <row r="561">
          <cell r="L561">
            <v>2.2413763455652234</v>
          </cell>
          <cell r="M561">
            <v>0.82694225676651645</v>
          </cell>
          <cell r="N561">
            <v>2.7513154727103893E-3</v>
          </cell>
          <cell r="O561">
            <v>9.9735185885751615E-3</v>
          </cell>
          <cell r="P561">
            <v>1.547614953399594E-3</v>
          </cell>
        </row>
        <row r="562">
          <cell r="L562">
            <v>2.9291292176219241</v>
          </cell>
          <cell r="M562">
            <v>1.1423222596833047</v>
          </cell>
          <cell r="N562">
            <v>2.7734683087910278E-3</v>
          </cell>
          <cell r="O562">
            <v>8.927101118921121E-3</v>
          </cell>
          <cell r="P562">
            <v>3.3801645013390651E-3</v>
          </cell>
        </row>
        <row r="563">
          <cell r="L563">
            <v>1.7226287355535801</v>
          </cell>
          <cell r="M563">
            <v>0.58452437940231139</v>
          </cell>
          <cell r="N563">
            <v>8.5994665937222187E-2</v>
          </cell>
          <cell r="O563">
            <v>9.9158859331190587E-3</v>
          </cell>
          <cell r="P563">
            <v>3.0773439102783286E-3</v>
          </cell>
        </row>
        <row r="564">
          <cell r="L564">
            <v>1.1549986614968784</v>
          </cell>
          <cell r="M564">
            <v>0.50638595521627616</v>
          </cell>
          <cell r="N564">
            <v>8.808214091415445E-2</v>
          </cell>
          <cell r="O564">
            <v>9.9308296128703538E-3</v>
          </cell>
          <cell r="P564">
            <v>3.3678465643647293E-3</v>
          </cell>
        </row>
        <row r="565">
          <cell r="L565">
            <v>1.1004215008908009</v>
          </cell>
          <cell r="M565">
            <v>0.25446486768348325</v>
          </cell>
          <cell r="N565">
            <v>8.5690696562812321E-2</v>
          </cell>
          <cell r="O565">
            <v>9.9074436188241414E-3</v>
          </cell>
          <cell r="P565">
            <v>3.6501108069352103E-3</v>
          </cell>
        </row>
        <row r="566">
          <cell r="L566">
            <v>1.6970907497303127</v>
          </cell>
          <cell r="M566">
            <v>2.0701860841423945</v>
          </cell>
          <cell r="N566">
            <v>8.6552723840345194E-2</v>
          </cell>
          <cell r="O566">
            <v>1.0028991370010787E-2</v>
          </cell>
          <cell r="P566">
            <v>3.6239212513484356E-3</v>
          </cell>
        </row>
        <row r="567">
          <cell r="L567">
            <v>1.1682014400837617</v>
          </cell>
          <cell r="M567">
            <v>1.904206108770093</v>
          </cell>
          <cell r="N567">
            <v>9.2000583585791412E-2</v>
          </cell>
          <cell r="O567">
            <v>1.0041108469717903E-2</v>
          </cell>
          <cell r="P567">
            <v>3.861964796045348E-3</v>
          </cell>
        </row>
        <row r="568">
          <cell r="L568">
            <v>1.1779827744502251</v>
          </cell>
          <cell r="M568">
            <v>0.64608927556507678</v>
          </cell>
          <cell r="N568">
            <v>6.1294976609976827E-2</v>
          </cell>
          <cell r="O568">
            <v>1.0405281336073099E-2</v>
          </cell>
          <cell r="P568">
            <v>3.4101342193853016E-3</v>
          </cell>
        </row>
        <row r="569">
          <cell r="L569">
            <v>1.4171114212989573</v>
          </cell>
          <cell r="M569">
            <v>1.1954183430495113</v>
          </cell>
          <cell r="N569">
            <v>7.143443632482141E-2</v>
          </cell>
          <cell r="O569">
            <v>1.0181459889974546E-2</v>
          </cell>
          <cell r="P569">
            <v>3.3664504474915837E-3</v>
          </cell>
        </row>
        <row r="570">
          <cell r="L570">
            <v>2.5104989437426299</v>
          </cell>
          <cell r="M570">
            <v>1.0403922999261892</v>
          </cell>
          <cell r="N570">
            <v>6.8296159295489073E-2</v>
          </cell>
          <cell r="O570">
            <v>1.0689833628859157E-2</v>
          </cell>
          <cell r="P570">
            <v>2.1209987358847535E-3</v>
          </cell>
        </row>
        <row r="571">
          <cell r="L571">
            <v>1.9662123561576756</v>
          </cell>
          <cell r="M571">
            <v>1.1855055904676406</v>
          </cell>
          <cell r="N571">
            <v>3.0767975189749448E-2</v>
          </cell>
          <cell r="O571">
            <v>8.9773932914388316E-3</v>
          </cell>
          <cell r="P571">
            <v>2.7748306537174572E-3</v>
          </cell>
        </row>
        <row r="572">
          <cell r="L572">
            <v>1.7867915542149548</v>
          </cell>
          <cell r="M572">
            <v>0.51674869026829651</v>
          </cell>
          <cell r="N572">
            <v>5.3579933322749646E-3</v>
          </cell>
          <cell r="O572">
            <v>1.3791871725670739E-2</v>
          </cell>
          <cell r="P572">
            <v>3.2743292586124781E-3</v>
          </cell>
        </row>
        <row r="573">
          <cell r="L573">
            <v>1.8802569593147753</v>
          </cell>
          <cell r="M573">
            <v>0.48736616702355456</v>
          </cell>
          <cell r="N573">
            <v>6.4239828693790149E-3</v>
          </cell>
          <cell r="O573">
            <v>1.4817987152034261E-2</v>
          </cell>
          <cell r="P573">
            <v>3.5117773019271948E-3</v>
          </cell>
        </row>
        <row r="574">
          <cell r="L574">
            <v>1.6035602873415187</v>
          </cell>
          <cell r="M574">
            <v>1.983629546950574</v>
          </cell>
          <cell r="N574">
            <v>4.7699455272220796E-3</v>
          </cell>
          <cell r="O574">
            <v>1.4786831134388447E-2</v>
          </cell>
          <cell r="P574">
            <v>2.7665684057888058E-3</v>
          </cell>
        </row>
        <row r="575">
          <cell r="L575">
            <v>1.6605304392128968</v>
          </cell>
          <cell r="M575">
            <v>0.84112778413296552</v>
          </cell>
          <cell r="N575">
            <v>2.8838666884558814E-3</v>
          </cell>
          <cell r="O575">
            <v>9.6128889615196052E-3</v>
          </cell>
          <cell r="P575">
            <v>2.1148355715343132E-3</v>
          </cell>
        </row>
        <row r="576">
          <cell r="L576">
            <v>1.8685822166965973</v>
          </cell>
          <cell r="M576">
            <v>3.1596445181194457</v>
          </cell>
          <cell r="N576">
            <v>2.7628125431689459E-3</v>
          </cell>
          <cell r="O576">
            <v>9.2093751438964873E-3</v>
          </cell>
          <cell r="P576">
            <v>2.4865312888520518E-3</v>
          </cell>
        </row>
        <row r="577">
          <cell r="L577">
            <v>1.6248961844740828</v>
          </cell>
          <cell r="M577">
            <v>3.2067191036852476</v>
          </cell>
          <cell r="N577">
            <v>2.5241421987721273E-3</v>
          </cell>
          <cell r="O577">
            <v>8.7123617828586322E-3</v>
          </cell>
          <cell r="P577">
            <v>3.1755337339391277E-3</v>
          </cell>
        </row>
        <row r="578">
          <cell r="L578">
            <v>2.2269377549677589</v>
          </cell>
          <cell r="M578">
            <v>3.3892617449664426</v>
          </cell>
          <cell r="N578">
            <v>2.7141729174891432E-3</v>
          </cell>
          <cell r="O578">
            <v>8.636004737465456E-3</v>
          </cell>
          <cell r="P578">
            <v>3.3721542308198446E-3</v>
          </cell>
        </row>
        <row r="579">
          <cell r="L579">
            <v>1.9282179499508088</v>
          </cell>
          <cell r="M579">
            <v>2.8398440678467605</v>
          </cell>
          <cell r="N579">
            <v>2.6038006613061906E-2</v>
          </cell>
          <cell r="O579">
            <v>8.8026215538476327E-3</v>
          </cell>
          <cell r="P579">
            <v>3.3287224363289366E-3</v>
          </cell>
        </row>
        <row r="580">
          <cell r="L580">
            <v>1.7524427618532539</v>
          </cell>
          <cell r="M580">
            <v>2.6709212186767619</v>
          </cell>
          <cell r="N580">
            <v>2.5959978366684689E-3</v>
          </cell>
          <cell r="O580">
            <v>8.9417703263025058E-3</v>
          </cell>
          <cell r="P580">
            <v>2.9565530917613119E-3</v>
          </cell>
        </row>
        <row r="581">
          <cell r="L581">
            <v>1.6318705372643147</v>
          </cell>
          <cell r="M581">
            <v>0.64021858913394625</v>
          </cell>
          <cell r="N581">
            <v>2.8682275863110068E-3</v>
          </cell>
          <cell r="O581">
            <v>1.0189755898736472E-2</v>
          </cell>
          <cell r="P581">
            <v>1.4341137931555034E-3</v>
          </cell>
        </row>
        <row r="582">
          <cell r="L582">
            <v>1.6849270863746024</v>
          </cell>
          <cell r="M582">
            <v>0.70554881140802439</v>
          </cell>
          <cell r="N582">
            <v>2.8427862378413264E-3</v>
          </cell>
          <cell r="O582">
            <v>1.0525992286061129E-2</v>
          </cell>
          <cell r="P582">
            <v>7.6832060482198022E-4</v>
          </cell>
        </row>
        <row r="583">
          <cell r="L583">
            <v>2.1017662122798835</v>
          </cell>
          <cell r="M583">
            <v>0.88451418161977602</v>
          </cell>
          <cell r="N583">
            <v>9.3282761169730631E-3</v>
          </cell>
          <cell r="O583">
            <v>2.499273978509764E-2</v>
          </cell>
          <cell r="P583">
            <v>2.9920885658215489E-3</v>
          </cell>
        </row>
        <row r="584">
          <cell r="L584">
            <v>1.7312456897652677</v>
          </cell>
          <cell r="M584">
            <v>0.54787872595846843</v>
          </cell>
          <cell r="N584">
            <v>4.0867410794104874E-3</v>
          </cell>
          <cell r="O584">
            <v>8.6843247937472869E-3</v>
          </cell>
          <cell r="P584">
            <v>1.3622470264701625E-3</v>
          </cell>
        </row>
        <row r="585">
          <cell r="L585">
            <v>1.8319032091985583</v>
          </cell>
          <cell r="M585">
            <v>0.45769692809335849</v>
          </cell>
          <cell r="N585">
            <v>3.6897202677192379E-3</v>
          </cell>
          <cell r="O585">
            <v>9.181396945254848E-3</v>
          </cell>
          <cell r="P585">
            <v>1.6303415136433841E-3</v>
          </cell>
        </row>
        <row r="586">
          <cell r="L586">
            <v>1.8388564002599088</v>
          </cell>
          <cell r="M586">
            <v>0.43552812071330588</v>
          </cell>
          <cell r="N586">
            <v>1.6063822106707096E-2</v>
          </cell>
          <cell r="O586">
            <v>8.7538805862392606E-3</v>
          </cell>
          <cell r="P586">
            <v>3.4293552812071329E-3</v>
          </cell>
        </row>
        <row r="587">
          <cell r="L587">
            <v>1.3570333030489532</v>
          </cell>
          <cell r="M587">
            <v>0.72877895333274711</v>
          </cell>
          <cell r="N587">
            <v>9.1048523392241343E-2</v>
          </cell>
          <cell r="O587">
            <v>1.0452995711341012E-2</v>
          </cell>
          <cell r="P587">
            <v>3.4192042046442559E-3</v>
          </cell>
        </row>
        <row r="588">
          <cell r="L588">
            <v>1.0120276907607224</v>
          </cell>
          <cell r="M588">
            <v>0.4432842170398732</v>
          </cell>
          <cell r="N588">
            <v>9.3127586340256016E-2</v>
          </cell>
          <cell r="O588">
            <v>1.1060834590246356E-2</v>
          </cell>
          <cell r="P588">
            <v>3.0939397455234563E-3</v>
          </cell>
        </row>
        <row r="589">
          <cell r="L589">
            <v>1.3411440927855318</v>
          </cell>
          <cell r="M589">
            <v>0.38804796540200515</v>
          </cell>
          <cell r="N589">
            <v>9.4358167878907023E-2</v>
          </cell>
          <cell r="O589">
            <v>1.195203459799489E-2</v>
          </cell>
          <cell r="P589">
            <v>3.1452722626302341E-3</v>
          </cell>
        </row>
        <row r="590">
          <cell r="L590">
            <v>0.95693190129097472</v>
          </cell>
          <cell r="M590">
            <v>0.4700429777058287</v>
          </cell>
          <cell r="N590">
            <v>0.10041827250988158</v>
          </cell>
          <cell r="O590">
            <v>1.2079775825656785E-2</v>
          </cell>
          <cell r="P590">
            <v>3.2048384843579229E-3</v>
          </cell>
        </row>
        <row r="591">
          <cell r="L591">
            <v>0.78347182143726313</v>
          </cell>
          <cell r="M591">
            <v>0.30264576017800643</v>
          </cell>
          <cell r="N591">
            <v>6.935994159162813E-2</v>
          </cell>
          <cell r="O591">
            <v>1.2168410805548794E-2</v>
          </cell>
          <cell r="P591">
            <v>3.2159371414664673E-3</v>
          </cell>
        </row>
        <row r="592">
          <cell r="L592">
            <v>1.0944658789486377</v>
          </cell>
          <cell r="M592">
            <v>0.33789486375693273</v>
          </cell>
          <cell r="N592">
            <v>9.7259062776304153E-2</v>
          </cell>
          <cell r="O592">
            <v>1.1655011655011654E-2</v>
          </cell>
          <cell r="P592">
            <v>3.6170725825898234E-3</v>
          </cell>
        </row>
        <row r="593">
          <cell r="L593">
            <v>0.91778126676868654</v>
          </cell>
          <cell r="M593">
            <v>0.26849772442713199</v>
          </cell>
          <cell r="N593">
            <v>9.6786374386390289E-2</v>
          </cell>
          <cell r="O593">
            <v>1.1328179342965598E-2</v>
          </cell>
          <cell r="P593">
            <v>3.3785798040423718E-3</v>
          </cell>
        </row>
        <row r="594">
          <cell r="L594">
            <v>0.78757020628838381</v>
          </cell>
          <cell r="M594">
            <v>0.17930817279932812</v>
          </cell>
          <cell r="N594">
            <v>8.7449477717705115E-2</v>
          </cell>
          <cell r="O594">
            <v>1.0603117946564485E-2</v>
          </cell>
          <cell r="P594">
            <v>4.1992546323027669E-3</v>
          </cell>
        </row>
        <row r="595">
          <cell r="L595">
            <v>0.89685668620138526</v>
          </cell>
          <cell r="M595">
            <v>0.45562067128396377</v>
          </cell>
          <cell r="N595">
            <v>3.3883857218966439E-2</v>
          </cell>
          <cell r="O595">
            <v>8.9504528502930211E-3</v>
          </cell>
          <cell r="P595">
            <v>5.8604155567394791E-3</v>
          </cell>
        </row>
        <row r="596">
          <cell r="L596">
            <v>0.9856244875649085</v>
          </cell>
          <cell r="M596">
            <v>0.46504509428805685</v>
          </cell>
          <cell r="N596">
            <v>3.7168625307461059E-3</v>
          </cell>
          <cell r="O596">
            <v>1.0385351188849413E-2</v>
          </cell>
          <cell r="P596">
            <v>3.8261820169445205E-3</v>
          </cell>
        </row>
        <row r="597">
          <cell r="L597">
            <v>1.098638499538134</v>
          </cell>
          <cell r="M597">
            <v>0.25984979316438411</v>
          </cell>
          <cell r="N597">
            <v>3.2129804409815653E-3</v>
          </cell>
          <cell r="O597">
            <v>1.1345837182216151E-2</v>
          </cell>
          <cell r="P597">
            <v>1.9077071368328044E-3</v>
          </cell>
        </row>
        <row r="598">
          <cell r="L598">
            <v>1.1136458101746687</v>
          </cell>
          <cell r="M598">
            <v>0.29356326061109878</v>
          </cell>
          <cell r="N598">
            <v>3.0931920775617914E-3</v>
          </cell>
          <cell r="O598">
            <v>1.0246198756923433E-2</v>
          </cell>
          <cell r="P598">
            <v>2.6098808154427617E-3</v>
          </cell>
        </row>
        <row r="599">
          <cell r="L599">
            <v>0.92420766247741259</v>
          </cell>
          <cell r="M599">
            <v>0.20364241772074795</v>
          </cell>
          <cell r="N599">
            <v>2.9439831076279615E-3</v>
          </cell>
          <cell r="O599">
            <v>9.3395326173025001E-3</v>
          </cell>
          <cell r="P599">
            <v>3.4515664020465762E-3</v>
          </cell>
        </row>
        <row r="600">
          <cell r="L600">
            <v>1.1616794771671668</v>
          </cell>
          <cell r="M600">
            <v>0.25977228821570963</v>
          </cell>
          <cell r="N600">
            <v>2.6717086604463808E-3</v>
          </cell>
          <cell r="O600">
            <v>8.8371901845534125E-3</v>
          </cell>
          <cell r="P600">
            <v>4.6241111430802744E-3</v>
          </cell>
        </row>
        <row r="601">
          <cell r="L601">
            <v>1.0784736393335823</v>
          </cell>
          <cell r="M601">
            <v>0.26145105816304043</v>
          </cell>
          <cell r="N601">
            <v>3.2573601969744874E-3</v>
          </cell>
          <cell r="O601">
            <v>8.9098381858419805E-3</v>
          </cell>
          <cell r="P601">
            <v>4.6944308721102897E-3</v>
          </cell>
        </row>
        <row r="602">
          <cell r="L602">
            <v>1.0506848348635873</v>
          </cell>
          <cell r="M602">
            <v>0.33400187460315861</v>
          </cell>
          <cell r="N602">
            <v>3.3259088297840174E-3</v>
          </cell>
          <cell r="O602">
            <v>9.3730157930276854E-3</v>
          </cell>
          <cell r="P602">
            <v>4.4345451063786895E-3</v>
          </cell>
        </row>
        <row r="603">
          <cell r="L603">
            <v>0.99341584445173881</v>
          </cell>
          <cell r="M603">
            <v>0.42806665250719245</v>
          </cell>
          <cell r="N603">
            <v>3.4755073275279488E-3</v>
          </cell>
          <cell r="O603">
            <v>9.1714776698654209E-3</v>
          </cell>
          <cell r="P603">
            <v>4.8270935104554845E-3</v>
          </cell>
        </row>
        <row r="604">
          <cell r="L604">
            <v>1.0071571714858287</v>
          </cell>
          <cell r="M604">
            <v>0.44832522187231599</v>
          </cell>
          <cell r="N604">
            <v>3.5308712663422079E-3</v>
          </cell>
          <cell r="O604">
            <v>9.1611795018608638E-3</v>
          </cell>
          <cell r="P604">
            <v>4.8668766103635843E-3</v>
          </cell>
        </row>
        <row r="605">
          <cell r="L605">
            <v>1.0268293451874271</v>
          </cell>
          <cell r="M605">
            <v>0.39408556385762478</v>
          </cell>
          <cell r="N605">
            <v>2.8374160597748987E-3</v>
          </cell>
          <cell r="O605">
            <v>8.6173376630200617E-3</v>
          </cell>
          <cell r="P605">
            <v>4.9392057336822308E-3</v>
          </cell>
        </row>
        <row r="606">
          <cell r="L606">
            <v>0.8155130962925472</v>
          </cell>
          <cell r="M606">
            <v>0.8197309038761651</v>
          </cell>
          <cell r="N606">
            <v>3.4796912564848794E-3</v>
          </cell>
          <cell r="O606">
            <v>1.1388080475768697E-2</v>
          </cell>
          <cell r="P606">
            <v>2.5306845501708213E-3</v>
          </cell>
        </row>
        <row r="607">
          <cell r="L607">
            <v>1.222903709133242</v>
          </cell>
          <cell r="M607">
            <v>0.84433713121557386</v>
          </cell>
          <cell r="N607">
            <v>6.4675383471127831E-3</v>
          </cell>
          <cell r="O607">
            <v>1.2503907471084713E-2</v>
          </cell>
          <cell r="P607">
            <v>4.2038999256233094E-3</v>
          </cell>
        </row>
        <row r="608">
          <cell r="L608">
            <v>1.1014841910992741</v>
          </cell>
          <cell r="M608">
            <v>0.12874777592361336</v>
          </cell>
          <cell r="N608">
            <v>4.0889851580890079E-3</v>
          </cell>
          <cell r="O608">
            <v>8.0674572037972309E-3</v>
          </cell>
          <cell r="P608">
            <v>3.3153933714235194E-3</v>
          </cell>
        </row>
        <row r="609">
          <cell r="L609">
            <v>1.1064716140282891</v>
          </cell>
          <cell r="M609">
            <v>0.15733385002906411</v>
          </cell>
          <cell r="N609">
            <v>3.8752179810114321E-3</v>
          </cell>
          <cell r="O609">
            <v>8.2348382096492923E-3</v>
          </cell>
          <cell r="P609">
            <v>3.7783375314861464E-3</v>
          </cell>
        </row>
        <row r="610">
          <cell r="L610">
            <v>1.0359565176995262</v>
          </cell>
          <cell r="M610">
            <v>0.10926321657530429</v>
          </cell>
          <cell r="N610">
            <v>3.5306141410387441E-3</v>
          </cell>
          <cell r="O610">
            <v>8.3619808603549207E-3</v>
          </cell>
          <cell r="P610">
            <v>4.5526340239710117E-3</v>
          </cell>
        </row>
        <row r="611">
          <cell r="L611">
            <v>0.98555220865424498</v>
          </cell>
          <cell r="M611">
            <v>0.581699464295377</v>
          </cell>
          <cell r="N611">
            <v>7.6207139120867212E-2</v>
          </cell>
          <cell r="O611">
            <v>1.1363431395537598E-2</v>
          </cell>
          <cell r="P611">
            <v>2.9761367940693709E-3</v>
          </cell>
        </row>
        <row r="612">
          <cell r="L612">
            <v>1.0353831966218512</v>
          </cell>
          <cell r="M612">
            <v>0.33742658836091827</v>
          </cell>
          <cell r="N612">
            <v>9.367567829927681E-2</v>
          </cell>
          <cell r="O612">
            <v>1.0775129835460856E-2</v>
          </cell>
          <cell r="P612">
            <v>3.4946367033927097E-3</v>
          </cell>
        </row>
        <row r="613">
          <cell r="L613">
            <v>0.89646225238261568</v>
          </cell>
          <cell r="M613">
            <v>0.28960630707050544</v>
          </cell>
          <cell r="N613">
            <v>9.3009330871712995E-2</v>
          </cell>
          <cell r="O613">
            <v>1.1177086971708E-2</v>
          </cell>
          <cell r="P613">
            <v>3.3930442592684999E-3</v>
          </cell>
        </row>
        <row r="614">
          <cell r="L614">
            <v>0.9053447944193016</v>
          </cell>
          <cell r="M614">
            <v>0.16493029189320535</v>
          </cell>
          <cell r="N614">
            <v>9.6487764379511773E-2</v>
          </cell>
          <cell r="O614">
            <v>1.1643329384725976E-2</v>
          </cell>
          <cell r="P614">
            <v>3.4423756441798541E-3</v>
          </cell>
        </row>
        <row r="615">
          <cell r="L615">
            <v>0.76959102432270088</v>
          </cell>
          <cell r="M615">
            <v>0.16585048003990999</v>
          </cell>
          <cell r="N615">
            <v>6.6991783834414231E-2</v>
          </cell>
          <cell r="O615">
            <v>1.1810101709410411E-2</v>
          </cell>
          <cell r="P615">
            <v>3.2579590922511481E-3</v>
          </cell>
        </row>
        <row r="616">
          <cell r="L616">
            <v>0.85883472560008467</v>
          </cell>
          <cell r="M616">
            <v>0.18198160093052768</v>
          </cell>
          <cell r="N616">
            <v>6.7780480067674745E-2</v>
          </cell>
          <cell r="O616">
            <v>1.1843079200592155E-2</v>
          </cell>
          <cell r="P616">
            <v>3.4894786930316172E-3</v>
          </cell>
        </row>
        <row r="617">
          <cell r="L617">
            <v>0.91011049264766963</v>
          </cell>
          <cell r="M617">
            <v>0.21018526210849878</v>
          </cell>
          <cell r="N617">
            <v>6.6565589432582867E-2</v>
          </cell>
          <cell r="O617">
            <v>1.152695854448783E-2</v>
          </cell>
          <cell r="P617">
            <v>3.5307800947079839E-3</v>
          </cell>
        </row>
        <row r="618">
          <cell r="L618">
            <v>1.0863494253385106</v>
          </cell>
          <cell r="M618">
            <v>7.6102315335061579E-2</v>
          </cell>
          <cell r="N618">
            <v>6.6088852790974539E-2</v>
          </cell>
          <cell r="O618">
            <v>1.1237330188364356E-2</v>
          </cell>
          <cell r="P618">
            <v>3.6716029328319184E-3</v>
          </cell>
        </row>
        <row r="619">
          <cell r="L619">
            <v>1.0205175791318695</v>
          </cell>
          <cell r="M619">
            <v>0.79544282915764519</v>
          </cell>
          <cell r="N619">
            <v>4.3303433343643673E-3</v>
          </cell>
          <cell r="O619">
            <v>9.5886173832353868E-3</v>
          </cell>
          <cell r="P619">
            <v>4.9489638107021346E-3</v>
          </cell>
        </row>
        <row r="620">
          <cell r="L620">
            <v>1.0488688765786849</v>
          </cell>
          <cell r="M620">
            <v>0.33464664119046916</v>
          </cell>
          <cell r="N620">
            <v>2.7648586466016926E-3</v>
          </cell>
          <cell r="O620">
            <v>1.1355669441399808E-2</v>
          </cell>
          <cell r="P620">
            <v>2.2711338882799616E-3</v>
          </cell>
        </row>
        <row r="621">
          <cell r="L621">
            <v>1.2204908964767209</v>
          </cell>
          <cell r="M621">
            <v>0.36479720987793213</v>
          </cell>
          <cell r="N621">
            <v>3.1876394592263413E-3</v>
          </cell>
          <cell r="O621">
            <v>1.0406705293356584E-2</v>
          </cell>
          <cell r="P621">
            <v>2.2500984418068288E-3</v>
          </cell>
        </row>
        <row r="622">
          <cell r="L622">
            <v>1.0991655196973926</v>
          </cell>
          <cell r="M622">
            <v>0.38798040366901837</v>
          </cell>
          <cell r="N622">
            <v>2.8874750955273009E-3</v>
          </cell>
          <cell r="O622">
            <v>9.6249169850910025E-3</v>
          </cell>
          <cell r="P622">
            <v>3.2724717749309414E-3</v>
          </cell>
        </row>
        <row r="623">
          <cell r="L623">
            <v>1.2145359620800991</v>
          </cell>
          <cell r="M623">
            <v>0.47095653539288906</v>
          </cell>
          <cell r="N623">
            <v>2.7478189187332557E-3</v>
          </cell>
          <cell r="O623">
            <v>9.4210934356568753E-3</v>
          </cell>
          <cell r="P623">
            <v>3.5329100383713285E-3</v>
          </cell>
        </row>
        <row r="624">
          <cell r="L624">
            <v>1.1748370701315738</v>
          </cell>
          <cell r="M624">
            <v>0.4851006271262861</v>
          </cell>
          <cell r="N624">
            <v>2.6642619994261593E-3</v>
          </cell>
          <cell r="O624">
            <v>8.710087305816289E-3</v>
          </cell>
          <cell r="P624">
            <v>4.5087510759519618E-3</v>
          </cell>
        </row>
        <row r="625">
          <cell r="L625">
            <v>1.0395163668534357</v>
          </cell>
          <cell r="M625">
            <v>0.43065678055356621</v>
          </cell>
          <cell r="N625">
            <v>3.370265829717319E-3</v>
          </cell>
          <cell r="O625">
            <v>9.1629102245439614E-3</v>
          </cell>
          <cell r="P625">
            <v>4.5287947086826473E-3</v>
          </cell>
        </row>
        <row r="626">
          <cell r="L626">
            <v>0.98786479732305477</v>
          </cell>
          <cell r="M626">
            <v>0.50912787496293777</v>
          </cell>
          <cell r="N626">
            <v>3.9179973738828408E-3</v>
          </cell>
          <cell r="O626">
            <v>9.1066965987547117E-3</v>
          </cell>
          <cell r="P626">
            <v>4.8710237621246129E-3</v>
          </cell>
        </row>
        <row r="627">
          <cell r="L627">
            <v>1.0186852404929541</v>
          </cell>
          <cell r="M627">
            <v>1.4991320473977594</v>
          </cell>
          <cell r="N627">
            <v>4.312807961443497E-3</v>
          </cell>
          <cell r="O627">
            <v>9.1647169180674309E-3</v>
          </cell>
          <cell r="P627">
            <v>5.1753695537321964E-3</v>
          </cell>
        </row>
        <row r="628">
          <cell r="L628">
            <v>1.086047676165411</v>
          </cell>
          <cell r="M628">
            <v>0.57539798069196813</v>
          </cell>
          <cell r="N628">
            <v>4.0758812637560994E-3</v>
          </cell>
          <cell r="O628">
            <v>8.9669387802634188E-3</v>
          </cell>
          <cell r="P628">
            <v>5.1239650172933823E-3</v>
          </cell>
        </row>
        <row r="629">
          <cell r="L629">
            <v>1.2689529659330034</v>
          </cell>
          <cell r="M629">
            <v>0.47955411476994819</v>
          </cell>
          <cell r="N629">
            <v>3.7536256611499742E-3</v>
          </cell>
          <cell r="O629">
            <v>8.8722061081726658E-3</v>
          </cell>
          <cell r="P629">
            <v>5.004834214866632E-3</v>
          </cell>
        </row>
        <row r="630">
          <cell r="L630">
            <v>1.0603475662128932</v>
          </cell>
          <cell r="M630">
            <v>0.38168747279123671</v>
          </cell>
          <cell r="N630">
            <v>6.9066136414443882E-2</v>
          </cell>
          <cell r="O630">
            <v>9.7657399018719632E-3</v>
          </cell>
          <cell r="P630">
            <v>3.8827640573707808E-3</v>
          </cell>
        </row>
        <row r="631">
          <cell r="L631">
            <v>1.0695036993033429</v>
          </cell>
          <cell r="M631">
            <v>0.33752767726953614</v>
          </cell>
          <cell r="N631">
            <v>4.4283631257763141E-3</v>
          </cell>
          <cell r="O631">
            <v>8.6407085381001256E-3</v>
          </cell>
          <cell r="P631">
            <v>2.5922125614300374E-3</v>
          </cell>
        </row>
        <row r="632">
          <cell r="L632">
            <v>1.0455696202531646</v>
          </cell>
          <cell r="M632">
            <v>0.35474683544303803</v>
          </cell>
          <cell r="N632">
            <v>4.1139240506329116E-3</v>
          </cell>
          <cell r="O632">
            <v>8.3333333333333332E-3</v>
          </cell>
          <cell r="P632">
            <v>3.5864978902953588E-3</v>
          </cell>
        </row>
        <row r="633">
          <cell r="L633">
            <v>1.2776121317046585</v>
          </cell>
          <cell r="M633">
            <v>0.32103277654879081</v>
          </cell>
          <cell r="N633">
            <v>3.6335267651993637E-3</v>
          </cell>
          <cell r="O633">
            <v>8.8700800444572684E-3</v>
          </cell>
          <cell r="P633">
            <v>4.0610005022816411E-3</v>
          </cell>
        </row>
        <row r="634">
          <cell r="L634">
            <v>1.0636414173649857</v>
          </cell>
          <cell r="M634">
            <v>0.15719903642240934</v>
          </cell>
          <cell r="N634">
            <v>3.5001750087504378E-3</v>
          </cell>
          <cell r="O634">
            <v>8.956330169449649E-3</v>
          </cell>
          <cell r="P634">
            <v>4.323745599044658E-3</v>
          </cell>
        </row>
        <row r="635">
          <cell r="L635">
            <v>1.2111550442069494</v>
          </cell>
          <cell r="M635">
            <v>0.30645956348915016</v>
          </cell>
          <cell r="N635">
            <v>9.4182302537048901E-2</v>
          </cell>
          <cell r="O635">
            <v>1.1012407312238456E-2</v>
          </cell>
          <cell r="P635">
            <v>3.2512821588513538E-3</v>
          </cell>
        </row>
        <row r="636">
          <cell r="L636">
            <v>0.99098454493417298</v>
          </cell>
          <cell r="M636">
            <v>1.2867977757788864</v>
          </cell>
          <cell r="N636">
            <v>9.5878649112764752E-2</v>
          </cell>
          <cell r="O636">
            <v>1.1039332733665877E-2</v>
          </cell>
          <cell r="P636">
            <v>3.577561534058386E-3</v>
          </cell>
        </row>
        <row r="637">
          <cell r="L637">
            <v>1.0395097564908886</v>
          </cell>
          <cell r="M637">
            <v>0.40445089501693271</v>
          </cell>
          <cell r="N637">
            <v>8.5685104553029079E-2</v>
          </cell>
          <cell r="O637">
            <v>1.1288501854539591E-2</v>
          </cell>
          <cell r="P637">
            <v>3.7628339515131965E-3</v>
          </cell>
        </row>
        <row r="638">
          <cell r="L638">
            <v>0.82968372513761868</v>
          </cell>
          <cell r="M638">
            <v>0.18290328630211031</v>
          </cell>
          <cell r="N638">
            <v>6.8064733201690028E-2</v>
          </cell>
          <cell r="O638">
            <v>1.1693454974682568E-2</v>
          </cell>
          <cell r="P638">
            <v>3.6404152279672143E-3</v>
          </cell>
        </row>
        <row r="639">
          <cell r="L639">
            <v>0.84222661020624801</v>
          </cell>
          <cell r="M639">
            <v>0.14221633775809528</v>
          </cell>
          <cell r="N639">
            <v>0.10295275815232899</v>
          </cell>
          <cell r="O639">
            <v>1.1870384531975848E-2</v>
          </cell>
          <cell r="P639">
            <v>3.7665643226461828E-3</v>
          </cell>
        </row>
        <row r="640">
          <cell r="L640">
            <v>0.92846320700216922</v>
          </cell>
          <cell r="M640">
            <v>0.2209432872262734</v>
          </cell>
          <cell r="N640">
            <v>0.10158813206457169</v>
          </cell>
          <cell r="O640">
            <v>1.1663015161919713E-2</v>
          </cell>
          <cell r="P640">
            <v>3.7060048178062634E-3</v>
          </cell>
        </row>
        <row r="641">
          <cell r="L641">
            <v>0.9405863337420578</v>
          </cell>
          <cell r="M641">
            <v>0.17824099877382679</v>
          </cell>
          <cell r="N641">
            <v>0.10065767472968454</v>
          </cell>
          <cell r="O641">
            <v>1.1704380782521459E-2</v>
          </cell>
          <cell r="P641">
            <v>3.5670493813398734E-3</v>
          </cell>
        </row>
        <row r="642">
          <cell r="L642">
            <v>0.92815809336474464</v>
          </cell>
          <cell r="M642">
            <v>0.2116831728460008</v>
          </cell>
          <cell r="N642">
            <v>7.0446696095697731E-2</v>
          </cell>
          <cell r="O642">
            <v>1.1321790443951421E-2</v>
          </cell>
          <cell r="P642">
            <v>4.0026531872555523E-3</v>
          </cell>
        </row>
        <row r="643">
          <cell r="L643">
            <v>0.94272500889363209</v>
          </cell>
          <cell r="M643">
            <v>0.45017948966721638</v>
          </cell>
          <cell r="N643">
            <v>4.7432704849994069E-3</v>
          </cell>
          <cell r="O643">
            <v>1.0025548979657838E-2</v>
          </cell>
          <cell r="P643">
            <v>5.2822784946584302E-3</v>
          </cell>
        </row>
        <row r="644">
          <cell r="L644">
            <v>1.0130620662985801</v>
          </cell>
          <cell r="M644">
            <v>0.30184544653790796</v>
          </cell>
          <cell r="N644">
            <v>3.9744774099297487E-3</v>
          </cell>
          <cell r="O644">
            <v>9.6676477538831726E-3</v>
          </cell>
          <cell r="P644">
            <v>5.1560788020710248E-3</v>
          </cell>
        </row>
        <row r="645">
          <cell r="L645">
            <v>0.95551619264062015</v>
          </cell>
          <cell r="M645">
            <v>0.23216692846718578</v>
          </cell>
          <cell r="N645">
            <v>3.7877521918830699E-3</v>
          </cell>
          <cell r="O645">
            <v>9.6921894321713841E-3</v>
          </cell>
          <cell r="P645">
            <v>4.7903924779697645E-3</v>
          </cell>
        </row>
        <row r="646">
          <cell r="L646">
            <v>0.89246477256578149</v>
          </cell>
          <cell r="M646">
            <v>0.41048569585797517</v>
          </cell>
          <cell r="N646">
            <v>2.9515615947177981E-3</v>
          </cell>
          <cell r="O646">
            <v>9.6199044568580083E-3</v>
          </cell>
          <cell r="P646">
            <v>4.3726838440263675E-3</v>
          </cell>
        </row>
        <row r="647">
          <cell r="L647">
            <v>1.1954033158948381</v>
          </cell>
          <cell r="M647">
            <v>0.22806454823974431</v>
          </cell>
          <cell r="N647">
            <v>3.7605211639919044E-3</v>
          </cell>
          <cell r="O647">
            <v>9.7331136009202214E-3</v>
          </cell>
          <cell r="P647">
            <v>4.4241425458728285E-3</v>
          </cell>
        </row>
        <row r="648">
          <cell r="L648">
            <v>1.844259038537942</v>
          </cell>
          <cell r="M648">
            <v>0.60355298257562862</v>
          </cell>
          <cell r="N648">
            <v>3.7459560701515412E-3</v>
          </cell>
          <cell r="O648">
            <v>9.19461944491742E-3</v>
          </cell>
          <cell r="P648">
            <v>5.2216357341506332E-3</v>
          </cell>
        </row>
        <row r="649">
          <cell r="L649">
            <v>1.6240075701624812</v>
          </cell>
          <cell r="M649">
            <v>0.69885524372230423</v>
          </cell>
          <cell r="N649">
            <v>3.8081610044313147E-3</v>
          </cell>
          <cell r="O649">
            <v>9.3473042836041357E-3</v>
          </cell>
          <cell r="P649">
            <v>5.1929468242245197E-3</v>
          </cell>
        </row>
        <row r="650">
          <cell r="L650">
            <v>1.0476933229347891</v>
          </cell>
          <cell r="M650">
            <v>0.59163717079608857</v>
          </cell>
          <cell r="N650">
            <v>4.1994120823084765E-3</v>
          </cell>
          <cell r="O650">
            <v>9.3586897834303205E-3</v>
          </cell>
          <cell r="P650">
            <v>5.2792609034735139E-3</v>
          </cell>
        </row>
        <row r="651">
          <cell r="L651">
            <v>0.90995871713177057</v>
          </cell>
          <cell r="M651">
            <v>0.46489716474715792</v>
          </cell>
          <cell r="N651">
            <v>4.2150676270408987E-3</v>
          </cell>
          <cell r="O651">
            <v>9.2979432949431597E-3</v>
          </cell>
          <cell r="P651">
            <v>5.2068482451681688E-3</v>
          </cell>
        </row>
        <row r="652">
          <cell r="L652">
            <v>0.92968878643174702</v>
          </cell>
          <cell r="M652">
            <v>0.27257258905538173</v>
          </cell>
          <cell r="N652">
            <v>4.1714693451890888E-3</v>
          </cell>
          <cell r="O652">
            <v>9.4406937812174102E-3</v>
          </cell>
          <cell r="P652">
            <v>5.1594489269443985E-3</v>
          </cell>
        </row>
        <row r="653">
          <cell r="L653">
            <v>0.95384648964847374</v>
          </cell>
          <cell r="M653">
            <v>0.60515775573235553</v>
          </cell>
          <cell r="N653">
            <v>3.9288871427168252E-3</v>
          </cell>
          <cell r="O653">
            <v>9.494810594898994E-3</v>
          </cell>
          <cell r="P653">
            <v>5.0202446823603879E-3</v>
          </cell>
        </row>
        <row r="654">
          <cell r="L654">
            <v>0.82361765257387409</v>
          </cell>
          <cell r="M654">
            <v>0.27718644179967128</v>
          </cell>
          <cell r="N654">
            <v>6.298187754381708E-2</v>
          </cell>
          <cell r="O654">
            <v>1.1581606203328884E-2</v>
          </cell>
          <cell r="P654">
            <v>2.6472242750466019E-3</v>
          </cell>
        </row>
        <row r="655">
          <cell r="L655">
            <v>0.92458510054946907</v>
          </cell>
          <cell r="M655">
            <v>0.17065992233574684</v>
          </cell>
          <cell r="N655">
            <v>4.5882339775512263E-3</v>
          </cell>
          <cell r="O655">
            <v>9.4002842466903175E-3</v>
          </cell>
          <cell r="P655">
            <v>2.4619792074665118E-3</v>
          </cell>
        </row>
        <row r="656">
          <cell r="L656">
            <v>1.0681141253723105</v>
          </cell>
          <cell r="M656">
            <v>0.32268822521476132</v>
          </cell>
          <cell r="N656">
            <v>4.7149740676426279E-3</v>
          </cell>
          <cell r="O656">
            <v>9.5449475027887341E-3</v>
          </cell>
          <cell r="P656">
            <v>2.8749841875869687E-3</v>
          </cell>
        </row>
        <row r="657">
          <cell r="L657">
            <v>1.5097799511002443</v>
          </cell>
          <cell r="M657">
            <v>0.68819214727455769</v>
          </cell>
          <cell r="N657">
            <v>4.1948319670166347E-3</v>
          </cell>
          <cell r="O657">
            <v>9.5881873531808801E-3</v>
          </cell>
          <cell r="P657">
            <v>2.9963085478690249E-3</v>
          </cell>
        </row>
        <row r="658">
          <cell r="L658">
            <v>1.4280857236760092</v>
          </cell>
          <cell r="M658">
            <v>0.40368552874644426</v>
          </cell>
          <cell r="N658">
            <v>3.8532588369958186E-3</v>
          </cell>
          <cell r="O658">
            <v>9.6331470924895454E-3</v>
          </cell>
          <cell r="P658">
            <v>3.6265965524666524E-3</v>
          </cell>
        </row>
        <row r="659">
          <cell r="L659">
            <v>1.9319583789194348</v>
          </cell>
          <cell r="M659">
            <v>0.20775623268698062</v>
          </cell>
          <cell r="N659">
            <v>9.6254568309318181E-2</v>
          </cell>
          <cell r="O659">
            <v>1.1522614586000604E-2</v>
          </cell>
          <cell r="P659">
            <v>3.4917013896971529E-3</v>
          </cell>
        </row>
        <row r="660">
          <cell r="L660">
            <v>0.73962949121776733</v>
          </cell>
          <cell r="M660">
            <v>0.5526667022582884</v>
          </cell>
          <cell r="N660">
            <v>9.289413272115743E-2</v>
          </cell>
          <cell r="O660">
            <v>1.1531685441247131E-2</v>
          </cell>
          <cell r="P660">
            <v>3.7371202818856438E-3</v>
          </cell>
        </row>
        <row r="661">
          <cell r="L661">
            <v>0.60214316864992834</v>
          </cell>
          <cell r="M661">
            <v>0.60338919693477044</v>
          </cell>
          <cell r="N661">
            <v>8.732581562934813E-2</v>
          </cell>
          <cell r="O661">
            <v>1.2044940086806637E-2</v>
          </cell>
          <cell r="P661">
            <v>3.5304134737191872E-3</v>
          </cell>
        </row>
        <row r="662">
          <cell r="L662">
            <v>0.70195772659262845</v>
          </cell>
          <cell r="M662">
            <v>0.19535118959812867</v>
          </cell>
          <cell r="N662">
            <v>0.10030978020356984</v>
          </cell>
          <cell r="O662">
            <v>1.2117252860725347E-2</v>
          </cell>
          <cell r="P662">
            <v>3.4771247339472739E-3</v>
          </cell>
        </row>
        <row r="663">
          <cell r="L663">
            <v>0.81277127058683629</v>
          </cell>
          <cell r="M663">
            <v>0.10751729195156272</v>
          </cell>
          <cell r="N663">
            <v>0.10464355788096795</v>
          </cell>
          <cell r="O663">
            <v>1.2287690508750025E-2</v>
          </cell>
          <cell r="P663">
            <v>3.3692054620766197E-3</v>
          </cell>
        </row>
        <row r="664">
          <cell r="L664">
            <v>0.86664894378438073</v>
          </cell>
          <cell r="M664">
            <v>0.10020244984765138</v>
          </cell>
          <cell r="N664">
            <v>9.5703564344287423E-2</v>
          </cell>
          <cell r="O664">
            <v>1.2065192940839653E-2</v>
          </cell>
          <cell r="P664">
            <v>3.3741641275229547E-3</v>
          </cell>
        </row>
        <row r="665">
          <cell r="L665">
            <v>1.0039620843572898</v>
          </cell>
          <cell r="M665">
            <v>0.22809569186017353</v>
          </cell>
          <cell r="N665">
            <v>0.1007071568283264</v>
          </cell>
          <cell r="O665">
            <v>1.1234264506745575E-2</v>
          </cell>
          <cell r="P665">
            <v>3.9119313907417632E-3</v>
          </cell>
        </row>
        <row r="666">
          <cell r="L666">
            <v>1.6506766098286481</v>
          </cell>
          <cell r="M666">
            <v>0.5247392014747162</v>
          </cell>
          <cell r="N666">
            <v>9.5730864300976173E-2</v>
          </cell>
          <cell r="O666">
            <v>1.0054882902509532E-2</v>
          </cell>
          <cell r="P666">
            <v>4.3990112698479196E-3</v>
          </cell>
        </row>
        <row r="667">
          <cell r="L667">
            <v>2.7252504011952854</v>
          </cell>
          <cell r="M667">
            <v>0.69780310995517669</v>
          </cell>
          <cell r="N667">
            <v>2.9882131592053568E-3</v>
          </cell>
          <cell r="O667">
            <v>9.4073377234242701E-3</v>
          </cell>
          <cell r="P667">
            <v>4.0949587737258587E-3</v>
          </cell>
        </row>
        <row r="668">
          <cell r="L668">
            <v>3.2988199467072707</v>
          </cell>
          <cell r="M668">
            <v>0.9059763989341455</v>
          </cell>
          <cell r="N668">
            <v>3.4803415085105228E-3</v>
          </cell>
          <cell r="O668">
            <v>9.2446571319810752E-3</v>
          </cell>
          <cell r="P668">
            <v>2.7190168035238459E-3</v>
          </cell>
        </row>
        <row r="669">
          <cell r="L669">
            <v>2.9818848793355728</v>
          </cell>
          <cell r="M669">
            <v>0.84526925375595074</v>
          </cell>
          <cell r="N669">
            <v>3.5034931887970655E-3</v>
          </cell>
          <cell r="O669">
            <v>8.5526451373575414E-3</v>
          </cell>
          <cell r="P669">
            <v>2.7821857675741401E-3</v>
          </cell>
        </row>
        <row r="670">
          <cell r="L670">
            <v>2.4290875905611538</v>
          </cell>
          <cell r="M670">
            <v>0.64328683441044454</v>
          </cell>
          <cell r="N670">
            <v>3.3523923043972215E-3</v>
          </cell>
          <cell r="O670">
            <v>9.1259568286368806E-3</v>
          </cell>
          <cell r="P670">
            <v>2.1418061944760026E-3</v>
          </cell>
        </row>
        <row r="671">
          <cell r="L671">
            <v>2.2089345251099481</v>
          </cell>
          <cell r="M671">
            <v>0.60801504602144818</v>
          </cell>
          <cell r="N671">
            <v>3.0396002925615283E-3</v>
          </cell>
          <cell r="O671">
            <v>8.9288258593994887E-3</v>
          </cell>
          <cell r="P671">
            <v>2.6596502559913375E-3</v>
          </cell>
        </row>
        <row r="672">
          <cell r="L672">
            <v>2.5722592459740601</v>
          </cell>
          <cell r="M672">
            <v>1.2940587891030604</v>
          </cell>
          <cell r="N672">
            <v>2.4542657025807546E-3</v>
          </cell>
          <cell r="O672">
            <v>8.4011402896033531E-3</v>
          </cell>
          <cell r="P672">
            <v>3.6813985538711323E-3</v>
          </cell>
        </row>
        <row r="673">
          <cell r="L673">
            <v>2.7749470004091195</v>
          </cell>
          <cell r="M673">
            <v>0.9576189236433964</v>
          </cell>
          <cell r="N673">
            <v>7.1595938557667271E-3</v>
          </cell>
          <cell r="O673">
            <v>8.6473016699520223E-3</v>
          </cell>
          <cell r="P673">
            <v>3.6262877970766544E-3</v>
          </cell>
        </row>
        <row r="674">
          <cell r="L674">
            <v>2.9595354745055342</v>
          </cell>
          <cell r="M674">
            <v>0.9640718562874252</v>
          </cell>
          <cell r="N674">
            <v>3.9920159680638719E-3</v>
          </cell>
          <cell r="O674">
            <v>7.2582108510252227E-3</v>
          </cell>
          <cell r="P674">
            <v>3.7198330611504264E-3</v>
          </cell>
        </row>
        <row r="675">
          <cell r="L675">
            <v>1.9837585910246835</v>
          </cell>
          <cell r="M675">
            <v>1.1973075941349418</v>
          </cell>
          <cell r="N675">
            <v>4.537762693918453E-3</v>
          </cell>
          <cell r="O675">
            <v>7.0902542092475826E-3</v>
          </cell>
          <cell r="P675">
            <v>3.4033220204388393E-3</v>
          </cell>
        </row>
        <row r="676">
          <cell r="L676">
            <v>2.415432853069615</v>
          </cell>
          <cell r="M676">
            <v>1.2113633995472071</v>
          </cell>
          <cell r="N676">
            <v>4.5468754440308049E-3</v>
          </cell>
          <cell r="O676">
            <v>7.2939460247994168E-3</v>
          </cell>
          <cell r="P676">
            <v>3.0312502960205372E-3</v>
          </cell>
        </row>
        <row r="677">
          <cell r="L677">
            <v>2.6355043426577454</v>
          </cell>
          <cell r="M677">
            <v>1.3990451904825816</v>
          </cell>
          <cell r="N677">
            <v>4.6973560595893167E-3</v>
          </cell>
          <cell r="O677">
            <v>6.9022374753149145E-3</v>
          </cell>
          <cell r="P677">
            <v>2.9717966907605886E-3</v>
          </cell>
        </row>
        <row r="678">
          <cell r="L678">
            <v>2.1062708955445983</v>
          </cell>
          <cell r="M678">
            <v>1.3162828996319407</v>
          </cell>
          <cell r="N678">
            <v>4.6627446700860118E-3</v>
          </cell>
          <cell r="O678">
            <v>9.3254893401720235E-3</v>
          </cell>
          <cell r="P678">
            <v>8.9286600065476831E-4</v>
          </cell>
        </row>
        <row r="679">
          <cell r="L679">
            <v>2.7658831510894726</v>
          </cell>
          <cell r="M679">
            <v>1.3302139037433156</v>
          </cell>
          <cell r="N679">
            <v>9.3782424774523105E-3</v>
          </cell>
          <cell r="O679">
            <v>1.3069678346236731E-2</v>
          </cell>
          <cell r="P679">
            <v>1.3967595179184293E-3</v>
          </cell>
        </row>
        <row r="680">
          <cell r="L680">
            <v>2.4238322987686987</v>
          </cell>
          <cell r="M680">
            <v>1.0861911061361555</v>
          </cell>
          <cell r="N680">
            <v>5.800345985550015E-3</v>
          </cell>
          <cell r="O680">
            <v>9.1584410298158146E-3</v>
          </cell>
          <cell r="P680">
            <v>9.1584410298158135E-4</v>
          </cell>
        </row>
        <row r="681">
          <cell r="L681">
            <v>2.6392292425668313</v>
          </cell>
          <cell r="M681">
            <v>1.0627731241206453</v>
          </cell>
          <cell r="N681">
            <v>4.4724802698396428E-3</v>
          </cell>
          <cell r="O681">
            <v>7.0814270939127686E-3</v>
          </cell>
          <cell r="P681">
            <v>3.3543602023797321E-3</v>
          </cell>
        </row>
        <row r="682">
          <cell r="L682">
            <v>1.5894171654156442</v>
          </cell>
          <cell r="M682">
            <v>0.74907418306275642</v>
          </cell>
          <cell r="N682">
            <v>4.617766630750704E-3</v>
          </cell>
          <cell r="O682">
            <v>7.7868221616580495E-3</v>
          </cell>
          <cell r="P682">
            <v>3.3501444183877656E-3</v>
          </cell>
        </row>
        <row r="683">
          <cell r="L683">
            <v>1.2989270946877223</v>
          </cell>
          <cell r="M683">
            <v>0.31106146459232298</v>
          </cell>
          <cell r="N683">
            <v>9.0895168773140425E-2</v>
          </cell>
          <cell r="O683">
            <v>1.0990297909140865E-2</v>
          </cell>
          <cell r="P683">
            <v>2.7025322727395567E-3</v>
          </cell>
        </row>
        <row r="684">
          <cell r="L684">
            <v>1.1261385338622008</v>
          </cell>
          <cell r="M684">
            <v>0.50067944762744232</v>
          </cell>
          <cell r="N684">
            <v>6.6108417805200523E-3</v>
          </cell>
          <cell r="O684">
            <v>1.0375348905538415E-2</v>
          </cell>
          <cell r="P684">
            <v>4.1317761128250325E-3</v>
          </cell>
        </row>
        <row r="685">
          <cell r="L685">
            <v>0.95766642768914501</v>
          </cell>
          <cell r="M685">
            <v>0.44156135819851255</v>
          </cell>
          <cell r="N685">
            <v>6.7374385640618121E-3</v>
          </cell>
          <cell r="O685">
            <v>1.0365290098556633E-2</v>
          </cell>
          <cell r="P685">
            <v>4.4052482918865692E-3</v>
          </cell>
        </row>
        <row r="686">
          <cell r="L686">
            <v>0.90758908148223449</v>
          </cell>
          <cell r="M686">
            <v>0.29219403920771281</v>
          </cell>
          <cell r="N686">
            <v>6.946915400125383E-3</v>
          </cell>
          <cell r="O686">
            <v>1.0505091580677408E-2</v>
          </cell>
          <cell r="P686">
            <v>4.3206425049560314E-3</v>
          </cell>
        </row>
        <row r="687">
          <cell r="L687">
            <v>0.90904306178124372</v>
          </cell>
          <cell r="M687">
            <v>0.24298458758410163</v>
          </cell>
          <cell r="N687">
            <v>7.017605417591383E-3</v>
          </cell>
          <cell r="O687">
            <v>1.0701848261826859E-2</v>
          </cell>
          <cell r="P687">
            <v>4.2105632505548291E-3</v>
          </cell>
        </row>
        <row r="688">
          <cell r="L688">
            <v>0.8807353530530283</v>
          </cell>
          <cell r="M688">
            <v>0.25222336860595002</v>
          </cell>
          <cell r="N688">
            <v>6.9919933149722446E-3</v>
          </cell>
          <cell r="O688">
            <v>1.1170135661723953E-2</v>
          </cell>
          <cell r="P688">
            <v>3.8370695021189153E-3</v>
          </cell>
        </row>
        <row r="689">
          <cell r="L689">
            <v>1.0583864020777685</v>
          </cell>
          <cell r="M689">
            <v>0.37691902433614005</v>
          </cell>
          <cell r="N689">
            <v>6.4699194957159884E-3</v>
          </cell>
          <cell r="O689">
            <v>1.0444298614512952E-2</v>
          </cell>
          <cell r="P689">
            <v>3.9743791187969646E-3</v>
          </cell>
        </row>
        <row r="690">
          <cell r="L690">
            <v>1.4460388893606184</v>
          </cell>
          <cell r="M690">
            <v>0.32162501297255486</v>
          </cell>
          <cell r="N690">
            <v>3.0190672968969652E-3</v>
          </cell>
          <cell r="O690">
            <v>1.0661081392167407E-2</v>
          </cell>
          <cell r="P690">
            <v>2.4529921787287841E-3</v>
          </cell>
        </row>
        <row r="691">
          <cell r="L691">
            <v>1.5749201324490449</v>
          </cell>
          <cell r="M691">
            <v>0.76468931765437009</v>
          </cell>
          <cell r="N691">
            <v>3.4957225949914061E-3</v>
          </cell>
          <cell r="O691">
            <v>1.0390064379557791E-2</v>
          </cell>
          <cell r="P691">
            <v>1.6507578920792753E-3</v>
          </cell>
        </row>
        <row r="692">
          <cell r="L692">
            <v>1.6246864228753237</v>
          </cell>
          <cell r="M692">
            <v>0.32632416226468969</v>
          </cell>
          <cell r="N692">
            <v>3.7731231261854746E-3</v>
          </cell>
          <cell r="O692">
            <v>9.6877485672329754E-3</v>
          </cell>
          <cell r="P692">
            <v>1.5296445106157328E-3</v>
          </cell>
        </row>
        <row r="693">
          <cell r="L693">
            <v>1.4219256080704723</v>
          </cell>
          <cell r="M693">
            <v>0.33142161615744853</v>
          </cell>
          <cell r="N693">
            <v>3.8165576712809192E-3</v>
          </cell>
          <cell r="O693">
            <v>9.5929692818682577E-3</v>
          </cell>
          <cell r="P693">
            <v>1.6504033173106679E-3</v>
          </cell>
        </row>
        <row r="694">
          <cell r="L694">
            <v>1.316667001466423</v>
          </cell>
          <cell r="M694">
            <v>0.5000903959341918</v>
          </cell>
          <cell r="N694">
            <v>3.7162772945501295E-3</v>
          </cell>
          <cell r="O694">
            <v>1.0947952029890923E-2</v>
          </cell>
          <cell r="P694">
            <v>4.0175970751893294E-4</v>
          </cell>
        </row>
        <row r="695">
          <cell r="L695">
            <v>1.4035692575690217</v>
          </cell>
          <cell r="M695">
            <v>0.10633375370852577</v>
          </cell>
          <cell r="N695">
            <v>3.4476814342354768E-3</v>
          </cell>
          <cell r="O695">
            <v>9.7986735499324077E-3</v>
          </cell>
          <cell r="P695">
            <v>1.6331122583220679E-3</v>
          </cell>
        </row>
        <row r="696">
          <cell r="L696">
            <v>1.4288740892217278</v>
          </cell>
          <cell r="M696">
            <v>0.1201168006926981</v>
          </cell>
          <cell r="N696">
            <v>3.0397656617017158E-3</v>
          </cell>
          <cell r="O696">
            <v>9.7640957618297542E-3</v>
          </cell>
          <cell r="P696">
            <v>2.3949668849771095E-3</v>
          </cell>
        </row>
        <row r="697">
          <cell r="L697">
            <v>1.3486056695091035</v>
          </cell>
          <cell r="M697">
            <v>0.24494123069831761</v>
          </cell>
          <cell r="N697">
            <v>4.0562341553353311E-3</v>
          </cell>
          <cell r="O697">
            <v>1.0324959668126297E-2</v>
          </cell>
          <cell r="P697">
            <v>2.4890527771375898E-3</v>
          </cell>
        </row>
        <row r="698">
          <cell r="L698">
            <v>1.2959304249184669</v>
          </cell>
          <cell r="M698">
            <v>0.25079170014652363</v>
          </cell>
          <cell r="N698">
            <v>4.1593798742732904E-3</v>
          </cell>
          <cell r="O698">
            <v>1.0114855603346412E-2</v>
          </cell>
          <cell r="P698">
            <v>2.7414094625892137E-3</v>
          </cell>
        </row>
        <row r="699">
          <cell r="L699">
            <v>1.2471870968956851</v>
          </cell>
          <cell r="M699">
            <v>0.27305168209251746</v>
          </cell>
          <cell r="N699">
            <v>4.1428531076106098E-3</v>
          </cell>
          <cell r="O699">
            <v>1.0074665511689437E-2</v>
          </cell>
          <cell r="P699">
            <v>2.8246725733708702E-3</v>
          </cell>
        </row>
        <row r="700">
          <cell r="L700">
            <v>1.3478480084337903</v>
          </cell>
          <cell r="M700">
            <v>0.30444149058073983</v>
          </cell>
          <cell r="N700">
            <v>4.0335518173901085E-3</v>
          </cell>
          <cell r="O700">
            <v>1.0358894440115505E-2</v>
          </cell>
          <cell r="P700">
            <v>2.3834624375487007E-3</v>
          </cell>
        </row>
        <row r="701">
          <cell r="L701">
            <v>1.1567174962190903</v>
          </cell>
          <cell r="M701">
            <v>0.34572444153317083</v>
          </cell>
          <cell r="N701">
            <v>2.6972093516101376E-3</v>
          </cell>
          <cell r="O701">
            <v>1.1848455366001676E-2</v>
          </cell>
          <cell r="P701">
            <v>6.743023379025344E-4</v>
          </cell>
        </row>
        <row r="702">
          <cell r="L702">
            <v>2.0366271387572694</v>
          </cell>
          <cell r="M702">
            <v>0.89455390131207979</v>
          </cell>
          <cell r="N702">
            <v>4.1239195751521223E-3</v>
          </cell>
          <cell r="O702">
            <v>1.2287597101473669E-2</v>
          </cell>
          <cell r="P702">
            <v>5.0496974389617824E-4</v>
          </cell>
        </row>
        <row r="703">
          <cell r="L703">
            <v>2.213008395562468</v>
          </cell>
          <cell r="M703">
            <v>0.32319048560208302</v>
          </cell>
          <cell r="N703">
            <v>8.6791382732811437E-3</v>
          </cell>
          <cell r="O703">
            <v>3.0248085863316464E-2</v>
          </cell>
          <cell r="P703">
            <v>3.0076221739093073E-3</v>
          </cell>
        </row>
        <row r="704">
          <cell r="L704">
            <v>2.1032774457431991</v>
          </cell>
          <cell r="M704">
            <v>0.50995222228098946</v>
          </cell>
          <cell r="N704">
            <v>3.9667847887025973E-3</v>
          </cell>
          <cell r="O704">
            <v>1.1900354366107792E-2</v>
          </cell>
          <cell r="P704">
            <v>7.9335695774051943E-4</v>
          </cell>
        </row>
        <row r="705">
          <cell r="L705">
            <v>2.2446203650806607</v>
          </cell>
          <cell r="M705">
            <v>0.57455317065208522</v>
          </cell>
          <cell r="N705">
            <v>3.1738259111147383E-3</v>
          </cell>
          <cell r="O705">
            <v>1.1063050318742803E-2</v>
          </cell>
          <cell r="P705">
            <v>9.0680740317563961E-4</v>
          </cell>
        </row>
        <row r="706">
          <cell r="L706">
            <v>1.6142933783629281</v>
          </cell>
          <cell r="M706">
            <v>0.60209493153214944</v>
          </cell>
          <cell r="N706">
            <v>4.3974213521191172E-3</v>
          </cell>
          <cell r="O706">
            <v>1.0729708099170647E-2</v>
          </cell>
          <cell r="P706">
            <v>2.7264012383138529E-3</v>
          </cell>
        </row>
        <row r="707">
          <cell r="L707">
            <v>1.170765803154078</v>
          </cell>
          <cell r="M707">
            <v>0.75636713118692933</v>
          </cell>
          <cell r="N707">
            <v>4.8053820278712162E-3</v>
          </cell>
          <cell r="O707">
            <v>1.0309728714341881E-2</v>
          </cell>
          <cell r="P707">
            <v>3.7569350399720416E-3</v>
          </cell>
        </row>
        <row r="708">
          <cell r="L708">
            <v>0.81394212401489097</v>
          </cell>
          <cell r="M708">
            <v>0.74686142282165424</v>
          </cell>
          <cell r="N708">
            <v>9.800001776972217E-2</v>
          </cell>
          <cell r="O708">
            <v>1.0750681913088289E-2</v>
          </cell>
          <cell r="P708">
            <v>4.0870360991905894E-3</v>
          </cell>
        </row>
        <row r="709">
          <cell r="L709">
            <v>0.75112331956849976</v>
          </cell>
          <cell r="M709">
            <v>0.46488148296374454</v>
          </cell>
          <cell r="N709">
            <v>9.877935638791363E-2</v>
          </cell>
          <cell r="O709">
            <v>1.0823888959633262E-2</v>
          </cell>
          <cell r="P709">
            <v>4.0930672536428304E-3</v>
          </cell>
        </row>
        <row r="710">
          <cell r="L710">
            <v>0.78169712423856064</v>
          </cell>
          <cell r="M710">
            <v>0.77300845256646356</v>
          </cell>
          <cell r="N710">
            <v>0.10124191339660953</v>
          </cell>
          <cell r="O710">
            <v>1.1333050007083156E-2</v>
          </cell>
          <cell r="P710">
            <v>3.9665675024791042E-3</v>
          </cell>
        </row>
        <row r="711">
          <cell r="L711">
            <v>0.7503904586113872</v>
          </cell>
          <cell r="M711">
            <v>0.21785815703535424</v>
          </cell>
          <cell r="N711">
            <v>8.3771120261252302E-2</v>
          </cell>
          <cell r="O711">
            <v>1.1270055374130342E-2</v>
          </cell>
          <cell r="P711">
            <v>4.1708078943631976E-3</v>
          </cell>
        </row>
        <row r="712">
          <cell r="L712">
            <v>0.80011589520264093</v>
          </cell>
          <cell r="M712">
            <v>0.32134578914097073</v>
          </cell>
          <cell r="N712">
            <v>0.10061810774741871</v>
          </cell>
          <cell r="O712">
            <v>1.1150523284399803E-2</v>
          </cell>
          <cell r="P712">
            <v>4.1265716091873289E-3</v>
          </cell>
        </row>
        <row r="713">
          <cell r="L713">
            <v>1.0009450519778587</v>
          </cell>
          <cell r="M713">
            <v>0.38549120201611087</v>
          </cell>
          <cell r="N713">
            <v>9.6305296791323519E-2</v>
          </cell>
          <cell r="O713">
            <v>1.0440574231582737E-2</v>
          </cell>
          <cell r="P713">
            <v>4.1402277125241888E-3</v>
          </cell>
        </row>
        <row r="714">
          <cell r="L714">
            <v>1.0936801727990466</v>
          </cell>
          <cell r="M714">
            <v>0.4172873528973633</v>
          </cell>
          <cell r="N714">
            <v>6.6103083569194102E-2</v>
          </cell>
          <cell r="O714">
            <v>1.1637866825562341E-2</v>
          </cell>
          <cell r="P714">
            <v>2.141367495903471E-3</v>
          </cell>
        </row>
        <row r="715">
          <cell r="L715">
            <v>1.0608760140726605</v>
          </cell>
          <cell r="M715">
            <v>0.80963018567591272</v>
          </cell>
          <cell r="N715">
            <v>3.9794155685589994E-3</v>
          </cell>
          <cell r="O715">
            <v>1.1214716602302634E-2</v>
          </cell>
          <cell r="P715">
            <v>5.4264757753077261E-4</v>
          </cell>
        </row>
        <row r="716">
          <cell r="L716">
            <v>3.2842412159410035</v>
          </cell>
          <cell r="M716">
            <v>1.4560421892083093</v>
          </cell>
          <cell r="N716">
            <v>0.34589577036036617</v>
          </cell>
          <cell r="O716">
            <v>0.71580165927069273</v>
          </cell>
          <cell r="P716">
            <v>0.11104679829356658</v>
          </cell>
        </row>
        <row r="717">
          <cell r="L717">
            <v>1.6615094256808653</v>
          </cell>
          <cell r="M717">
            <v>0.51331007088463143</v>
          </cell>
          <cell r="N717">
            <v>8.4490969341848264E-3</v>
          </cell>
          <cell r="O717">
            <v>1.7337107994820813E-2</v>
          </cell>
          <cell r="P717">
            <v>1.4264709109662694E-3</v>
          </cell>
        </row>
        <row r="718">
          <cell r="L718">
            <v>1.3911370433109562</v>
          </cell>
          <cell r="M718">
            <v>1.0168977560281909</v>
          </cell>
          <cell r="N718">
            <v>4.6008741660915576E-3</v>
          </cell>
          <cell r="O718">
            <v>1.0142836229792751E-2</v>
          </cell>
          <cell r="P718">
            <v>8.3652257565301042E-4</v>
          </cell>
        </row>
        <row r="719">
          <cell r="L719">
            <v>0.90338893353456562</v>
          </cell>
          <cell r="M719">
            <v>0.24775083792312669</v>
          </cell>
          <cell r="N719">
            <v>3.7241027852368729E-3</v>
          </cell>
          <cell r="O719">
            <v>1.0682294831337346E-2</v>
          </cell>
          <cell r="P719">
            <v>5.8801622924792719E-4</v>
          </cell>
        </row>
        <row r="720">
          <cell r="L720">
            <v>1.0210497410209551</v>
          </cell>
          <cell r="M720">
            <v>0.5248705104775252</v>
          </cell>
          <cell r="N720">
            <v>3.5035556355165849E-3</v>
          </cell>
          <cell r="O720">
            <v>9.6584506708835595E-3</v>
          </cell>
          <cell r="P720">
            <v>1.8938138570359921E-3</v>
          </cell>
        </row>
        <row r="721">
          <cell r="L721">
            <v>1.3610220874837591</v>
          </cell>
          <cell r="M721">
            <v>0.65690775227371156</v>
          </cell>
          <cell r="N721">
            <v>3.46470333477696E-3</v>
          </cell>
          <cell r="O721">
            <v>8.4019055868341276E-3</v>
          </cell>
          <cell r="P721">
            <v>3.2914681680381117E-3</v>
          </cell>
        </row>
        <row r="722">
          <cell r="L722">
            <v>1.123718108765408</v>
          </cell>
          <cell r="M722">
            <v>0.35213286357625689</v>
          </cell>
          <cell r="N722">
            <v>3.3289871556578909E-3</v>
          </cell>
          <cell r="O722">
            <v>8.6923553508844922E-3</v>
          </cell>
          <cell r="P722">
            <v>3.4214590210928323E-3</v>
          </cell>
        </row>
        <row r="723">
          <cell r="L723">
            <v>1.3035636020363439</v>
          </cell>
          <cell r="M723">
            <v>0.43752739287279591</v>
          </cell>
          <cell r="N723">
            <v>3.4557162604092911E-3</v>
          </cell>
          <cell r="O723">
            <v>8.9342908195947542E-3</v>
          </cell>
          <cell r="P723">
            <v>3.0342874481642558E-3</v>
          </cell>
        </row>
        <row r="724">
          <cell r="L724">
            <v>1.1721091531062187</v>
          </cell>
          <cell r="M724">
            <v>0.531799708129992</v>
          </cell>
          <cell r="N724">
            <v>3.3737662215387512E-3</v>
          </cell>
          <cell r="O724">
            <v>9.1797825097682303E-3</v>
          </cell>
          <cell r="P724">
            <v>2.5107097462613963E-3</v>
          </cell>
        </row>
        <row r="725">
          <cell r="L725">
            <v>1.11701357029024</v>
          </cell>
          <cell r="M725">
            <v>0.37789153426377553</v>
          </cell>
          <cell r="N725">
            <v>3.702451666908131E-3</v>
          </cell>
          <cell r="O725">
            <v>1.0624426522432028E-2</v>
          </cell>
          <cell r="P725">
            <v>5.634165580077591E-4</v>
          </cell>
        </row>
        <row r="726">
          <cell r="L726">
            <v>1.4411077302994224</v>
          </cell>
          <cell r="M726">
            <v>1.2525466331525335</v>
          </cell>
          <cell r="N726">
            <v>0.17727212594258501</v>
          </cell>
          <cell r="O726">
            <v>0.32244124002293073</v>
          </cell>
          <cell r="P726">
            <v>0.17533183401684524</v>
          </cell>
        </row>
        <row r="727">
          <cell r="L727">
            <v>1.9584132003639287</v>
          </cell>
          <cell r="M727">
            <v>0.85081574786456904</v>
          </cell>
          <cell r="N727">
            <v>0.13691490959199357</v>
          </cell>
          <cell r="O727">
            <v>0.31145933627185113</v>
          </cell>
          <cell r="P727">
            <v>9.266047752387177E-2</v>
          </cell>
        </row>
        <row r="728">
          <cell r="L728">
            <v>1.5451846415585282</v>
          </cell>
          <cell r="M728">
            <v>0.67535110251192587</v>
          </cell>
          <cell r="N728">
            <v>0.1988190946392234</v>
          </cell>
          <cell r="O728">
            <v>0.38362744770991092</v>
          </cell>
          <cell r="P728">
            <v>3.5277045735063552E-2</v>
          </cell>
        </row>
        <row r="729">
          <cell r="L729">
            <v>1.7272487702037946</v>
          </cell>
          <cell r="M729">
            <v>0.68543569922698522</v>
          </cell>
          <cell r="N729">
            <v>4.216444132115249E-3</v>
          </cell>
          <cell r="O729">
            <v>1.1507378777231202E-2</v>
          </cell>
          <cell r="P729">
            <v>1.7568517217146874E-3</v>
          </cell>
        </row>
        <row r="730">
          <cell r="L730">
            <v>1.4771177611573676</v>
          </cell>
          <cell r="M730">
            <v>0.7690939429616892</v>
          </cell>
          <cell r="N730">
            <v>3.3880790438840938E-3</v>
          </cell>
          <cell r="O730">
            <v>9.740727251166769E-3</v>
          </cell>
          <cell r="P730">
            <v>3.0492711394956842E-3</v>
          </cell>
        </row>
        <row r="731">
          <cell r="L731">
            <v>2.1213214141570274</v>
          </cell>
          <cell r="M731">
            <v>0.89153377815561907</v>
          </cell>
          <cell r="N731">
            <v>8.8535092012949665E-2</v>
          </cell>
          <cell r="O731">
            <v>1.0133017320589776E-2</v>
          </cell>
          <cell r="P731">
            <v>3.692540210045427E-3</v>
          </cell>
        </row>
        <row r="732">
          <cell r="L732">
            <v>0.9843488803571101</v>
          </cell>
          <cell r="M732">
            <v>0.90756287084152332</v>
          </cell>
          <cell r="N732">
            <v>9.7360251299667508E-2</v>
          </cell>
          <cell r="O732">
            <v>1.1113764535150724E-2</v>
          </cell>
          <cell r="P732">
            <v>3.6739717471572647E-3</v>
          </cell>
        </row>
        <row r="733">
          <cell r="L733">
            <v>1.0791447174427593</v>
          </cell>
          <cell r="M733">
            <v>0.49888826018696358</v>
          </cell>
          <cell r="N733">
            <v>0.10017612508866025</v>
          </cell>
          <cell r="O733">
            <v>1.1396329266251722E-2</v>
          </cell>
          <cell r="P733">
            <v>3.8253412921684105E-3</v>
          </cell>
        </row>
        <row r="734">
          <cell r="L734">
            <v>0.95615042508420744</v>
          </cell>
          <cell r="M734">
            <v>0.30206799805763879</v>
          </cell>
          <cell r="N734">
            <v>0.10066364007738614</v>
          </cell>
          <cell r="O734">
            <v>1.1484595996577744E-2</v>
          </cell>
          <cell r="P734">
            <v>4.0080469249801527E-3</v>
          </cell>
        </row>
        <row r="735">
          <cell r="L735">
            <v>0.79715535717448682</v>
          </cell>
          <cell r="M735">
            <v>0.30315107072639352</v>
          </cell>
          <cell r="N735">
            <v>0.10379580919992207</v>
          </cell>
          <cell r="O735">
            <v>1.1956001912960307E-2</v>
          </cell>
          <cell r="P735">
            <v>3.7196450395876506E-3</v>
          </cell>
        </row>
        <row r="736">
          <cell r="L736">
            <v>0.75159635716528839</v>
          </cell>
          <cell r="M736">
            <v>0.22811333263547226</v>
          </cell>
          <cell r="N736">
            <v>7.1966921385952065E-2</v>
          </cell>
          <cell r="O736">
            <v>1.186363794968422E-2</v>
          </cell>
          <cell r="P736">
            <v>3.5765379113018598E-3</v>
          </cell>
        </row>
        <row r="737">
          <cell r="L737">
            <v>0.95577302700659417</v>
          </cell>
          <cell r="M737">
            <v>0.2782141207106556</v>
          </cell>
          <cell r="N737">
            <v>7.6105674324835143E-2</v>
          </cell>
          <cell r="O737">
            <v>1.1340249485488681E-2</v>
          </cell>
          <cell r="P737">
            <v>3.6120794657482462E-3</v>
          </cell>
        </row>
        <row r="738">
          <cell r="L738">
            <v>2.4323617937930511</v>
          </cell>
          <cell r="M738">
            <v>0.49439755836403648</v>
          </cell>
          <cell r="N738">
            <v>7.4530600544646705E-2</v>
          </cell>
          <cell r="O738">
            <v>1.171917813993879E-2</v>
          </cell>
          <cell r="P738">
            <v>2.1920764866072561E-3</v>
          </cell>
        </row>
        <row r="739">
          <cell r="L739">
            <v>2.4076692406892373</v>
          </cell>
          <cell r="M739">
            <v>1.1970758689268346</v>
          </cell>
          <cell r="N739">
            <v>3.3405323099392485E-3</v>
          </cell>
          <cell r="O739">
            <v>1.0798464908873385E-2</v>
          </cell>
          <cell r="P739">
            <v>1.0876151706778951E-3</v>
          </cell>
        </row>
        <row r="740">
          <cell r="L740">
            <v>1.3049580943263044</v>
          </cell>
          <cell r="M740">
            <v>0.82099421515094961</v>
          </cell>
          <cell r="N740">
            <v>4.54349995537634E-3</v>
          </cell>
          <cell r="O740">
            <v>8.843598127428947E-3</v>
          </cell>
          <cell r="P740">
            <v>1.7038124832661273E-3</v>
          </cell>
        </row>
        <row r="741">
          <cell r="L741">
            <v>1.3992771706393601</v>
          </cell>
          <cell r="M741">
            <v>0.2196024438516479</v>
          </cell>
          <cell r="N741">
            <v>4.3025557180965497E-3</v>
          </cell>
          <cell r="O741">
            <v>1.049823595215558E-2</v>
          </cell>
          <cell r="P741">
            <v>4.3025557180965496E-4</v>
          </cell>
        </row>
        <row r="742">
          <cell r="L742">
            <v>1.2512181827191491</v>
          </cell>
          <cell r="M742">
            <v>0.34059562940816973</v>
          </cell>
          <cell r="N742">
            <v>4.7075535587453128E-3</v>
          </cell>
          <cell r="O742">
            <v>1.0075816388893478E-2</v>
          </cell>
          <cell r="P742">
            <v>1.2388298838803455E-3</v>
          </cell>
        </row>
        <row r="743">
          <cell r="L743">
            <v>1.8248958735883896</v>
          </cell>
          <cell r="M743">
            <v>0.40912018549529822</v>
          </cell>
          <cell r="N743">
            <v>3.0915883034909187E-3</v>
          </cell>
          <cell r="O743">
            <v>1.0734681609343467E-2</v>
          </cell>
          <cell r="P743">
            <v>1.288161793121216E-3</v>
          </cell>
        </row>
        <row r="744">
          <cell r="L744">
            <v>2.05335003560673</v>
          </cell>
          <cell r="M744">
            <v>0.92628977872347718</v>
          </cell>
          <cell r="N744">
            <v>3.6893720345599779E-3</v>
          </cell>
          <cell r="O744">
            <v>9.60952715978413E-3</v>
          </cell>
          <cell r="P744">
            <v>1.8017863424595242E-3</v>
          </cell>
        </row>
        <row r="745">
          <cell r="L745">
            <v>2.0269292913749326</v>
          </cell>
          <cell r="M745">
            <v>0.90282372855274295</v>
          </cell>
          <cell r="N745">
            <v>3.3853966299915365E-3</v>
          </cell>
          <cell r="O745">
            <v>9.4637223974763408E-3</v>
          </cell>
          <cell r="P745">
            <v>2.0774024774948066E-3</v>
          </cell>
        </row>
        <row r="746">
          <cell r="L746">
            <v>1.7494307627778776</v>
          </cell>
          <cell r="M746">
            <v>1.3826472526814069</v>
          </cell>
          <cell r="N746">
            <v>2.5465875726526457E-3</v>
          </cell>
          <cell r="O746">
            <v>8.1640601593864232E-3</v>
          </cell>
          <cell r="P746">
            <v>1.6477919587752413E-3</v>
          </cell>
        </row>
        <row r="747">
          <cell r="L747">
            <v>2.1482881603817963</v>
          </cell>
          <cell r="M747">
            <v>1.141197902857485</v>
          </cell>
          <cell r="N747">
            <v>3.0790020612208239E-3</v>
          </cell>
          <cell r="O747">
            <v>1.0348868039103325E-2</v>
          </cell>
          <cell r="P747">
            <v>1.6250288656443239E-3</v>
          </cell>
        </row>
        <row r="748">
          <cell r="L748">
            <v>1.8029004086211042</v>
          </cell>
          <cell r="M748">
            <v>1.3047031487861549</v>
          </cell>
          <cell r="N748">
            <v>3.0446278343081484E-3</v>
          </cell>
          <cell r="O748">
            <v>1.0335710279625029E-2</v>
          </cell>
          <cell r="P748">
            <v>1.5223139171540742E-3</v>
          </cell>
        </row>
        <row r="749">
          <cell r="L749">
            <v>1.784133341363527</v>
          </cell>
          <cell r="M749">
            <v>1.2634003854492892</v>
          </cell>
          <cell r="N749">
            <v>3.6888701517706576E-3</v>
          </cell>
          <cell r="O749">
            <v>1.0313779812093473E-2</v>
          </cell>
          <cell r="P749">
            <v>9.7867983618405222E-4</v>
          </cell>
        </row>
        <row r="750">
          <cell r="L750">
            <v>1.9062838612109352</v>
          </cell>
          <cell r="M750">
            <v>1.9060499996102305</v>
          </cell>
          <cell r="N750">
            <v>6.3922170859285468E-3</v>
          </cell>
          <cell r="O750">
            <v>2.0190051527506019E-2</v>
          </cell>
          <cell r="P750">
            <v>1.559077338031353E-3</v>
          </cell>
        </row>
        <row r="751">
          <cell r="L751">
            <v>2.4541325086567904</v>
          </cell>
          <cell r="M751">
            <v>1.8147254120169356</v>
          </cell>
          <cell r="N751">
            <v>8.0205449343317883E-3</v>
          </cell>
          <cell r="O751">
            <v>1.6349572366137877E-2</v>
          </cell>
          <cell r="P751">
            <v>7.7120624368574896E-4</v>
          </cell>
        </row>
        <row r="752">
          <cell r="L752">
            <v>1.8557002896440387</v>
          </cell>
          <cell r="M752">
            <v>1.6051502825216444</v>
          </cell>
          <cell r="N752">
            <v>3.7986103417166554E-3</v>
          </cell>
          <cell r="O752">
            <v>1.2028932748769408E-2</v>
          </cell>
          <cell r="P752">
            <v>3.9568857726215165E-4</v>
          </cell>
        </row>
        <row r="753">
          <cell r="L753">
            <v>2.1726911596041227</v>
          </cell>
          <cell r="M753">
            <v>0.93242288674358365</v>
          </cell>
          <cell r="N753">
            <v>3.9496570634299727E-3</v>
          </cell>
          <cell r="O753">
            <v>9.3424580538824364E-3</v>
          </cell>
          <cell r="P753">
            <v>1.8988735881874869E-3</v>
          </cell>
        </row>
        <row r="754">
          <cell r="L754">
            <v>2.3217115058480697</v>
          </cell>
          <cell r="M754">
            <v>1.5197019037078912</v>
          </cell>
          <cell r="N754">
            <v>3.3440289178881663E-3</v>
          </cell>
          <cell r="O754">
            <v>1.0270945962085082E-2</v>
          </cell>
          <cell r="P754">
            <v>2.5478315564862221E-3</v>
          </cell>
        </row>
        <row r="755">
          <cell r="L755">
            <v>1.7903841167537133</v>
          </cell>
          <cell r="M755">
            <v>0.63312590287809756</v>
          </cell>
          <cell r="N755">
            <v>9.0287809756639623E-2</v>
          </cell>
          <cell r="O755">
            <v>1.0927140052598436E-2</v>
          </cell>
          <cell r="P755">
            <v>3.0558950994554954E-3</v>
          </cell>
        </row>
      </sheetData>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 - P&amp;L"/>
      <sheetName val="CNE - P&amp;L"/>
      <sheetName val="FO - P&amp;L(non-consolidated)"/>
      <sheetName val="Cover Page"/>
      <sheetName val="FO Highlights (cons.)"/>
      <sheetName val="FO P&amp;L (consolidated)"/>
      <sheetName val="FO SCF (consolidated)"/>
      <sheetName val="FO BS (consolidated)"/>
      <sheetName val="FO SCFP (non-consolidated)"/>
      <sheetName val="FO - BS (non-consolidated)"/>
      <sheetName val="CNP Inc. - P&amp;L"/>
      <sheetName val="CNP Inc. - SCFP"/>
      <sheetName val="CNP Inc. - BS"/>
      <sheetName val="CE - P&amp;L"/>
      <sheetName val="CE - SCFP"/>
      <sheetName val="CE - BS"/>
      <sheetName val="Appendices"/>
      <sheetName val="Energy Sold  -  MWh"/>
      <sheetName val="Energy Sold - $"/>
      <sheetName val="Quality Service Report-FE"/>
      <sheetName val="Module1"/>
      <sheetName val="Quality Service Report-PC"/>
      <sheetName val="Budget 2003 - Cornwall Electric"/>
      <sheetName val="Budget 2003 - CNP INC."/>
      <sheetName val="Budget 2003 - CNP LTD."/>
      <sheetName val="Budget 2003 - CNP CONSOLIDATED"/>
      <sheetName val="CNE Inc Cover Page"/>
      <sheetName val="CNE Inc Balance Sheet"/>
      <sheetName val="CE - SCF"/>
      <sheetName val="CNP Inc. T&amp;D - BS"/>
      <sheetName val="DATA"/>
      <sheetName val="Import Cost Centres"/>
      <sheetName val="Consolidation Eliminations (2)"/>
      <sheetName val="Consolidation Eliminations"/>
      <sheetName val="Rev.Grouping by Cust.Class"/>
      <sheetName val="Grouping Schedules"/>
      <sheetName val="Current T&amp;D Asset Summary"/>
      <sheetName val="September 2003 Worksheets"/>
      <sheetName val="FOG - B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 Data"/>
      <sheetName val=" P&amp;L for CNE -11"/>
      <sheetName val="Import - CNE operexp"/>
      <sheetName val="Import PL - CNE"/>
      <sheetName val="FortisBC Reg"/>
      <sheetName val="#REF"/>
    </sheetNames>
    <sheetDataSet>
      <sheetData sheetId="0" refreshError="1"/>
      <sheetData sheetId="1" refreshError="1"/>
      <sheetData sheetId="2" refreshError="1">
        <row r="2">
          <cell r="A2">
            <v>0</v>
          </cell>
          <cell r="B2" t="str">
            <v xml:space="preserve">Act.,period 1 </v>
          </cell>
          <cell r="C2" t="str">
            <v xml:space="preserve">Act.,period 1 </v>
          </cell>
          <cell r="D2" t="str">
            <v xml:space="preserve">Plan, period 1 </v>
          </cell>
          <cell r="E2" t="str">
            <v xml:space="preserve">Abs. var. </v>
          </cell>
          <cell r="F2" t="str">
            <v xml:space="preserve">Var.(%) </v>
          </cell>
          <cell r="G2" t="str">
            <v xml:space="preserve">Actual per. 1 - 1 </v>
          </cell>
          <cell r="H2" t="str">
            <v xml:space="preserve">Plan per. 1 - 1 </v>
          </cell>
          <cell r="I2" t="str">
            <v xml:space="preserve">Abs. var. </v>
          </cell>
          <cell r="J2" t="str">
            <v xml:space="preserve">Var.(%) </v>
          </cell>
          <cell r="K2" t="str">
            <v xml:space="preserve">Actual total year </v>
          </cell>
          <cell r="L2" t="str">
            <v xml:space="preserve">Plan total year </v>
          </cell>
          <cell r="M2" t="str">
            <v xml:space="preserve">Abs. var. </v>
          </cell>
          <cell r="N2" t="str">
            <v xml:space="preserve">Var.(%) </v>
          </cell>
        </row>
        <row r="3">
          <cell r="A3">
            <v>100</v>
          </cell>
          <cell r="B3" t="str">
            <v xml:space="preserve">Labour Expenses </v>
          </cell>
          <cell r="C3">
            <v>18968.78</v>
          </cell>
          <cell r="D3">
            <v>50833.33</v>
          </cell>
          <cell r="E3">
            <v>-31864.55</v>
          </cell>
          <cell r="F3">
            <v>-62.684399999999997</v>
          </cell>
          <cell r="G3">
            <v>18968.78</v>
          </cell>
          <cell r="H3">
            <v>50833.33</v>
          </cell>
          <cell r="I3">
            <v>-31864.55</v>
          </cell>
          <cell r="J3">
            <v>-62.684399999999997</v>
          </cell>
          <cell r="K3">
            <v>18968.78</v>
          </cell>
          <cell r="L3">
            <v>617000</v>
          </cell>
          <cell r="M3">
            <v>-598031.22</v>
          </cell>
          <cell r="N3">
            <v>-96.925600000000003</v>
          </cell>
        </row>
        <row r="4">
          <cell r="A4">
            <v>101</v>
          </cell>
          <cell r="B4" t="str">
            <v xml:space="preserve">Transportation Expenses </v>
          </cell>
          <cell r="C4">
            <v>31.31</v>
          </cell>
          <cell r="D4">
            <v>5400</v>
          </cell>
          <cell r="E4">
            <v>-5368.69</v>
          </cell>
          <cell r="F4">
            <v>-99.420199999999994</v>
          </cell>
          <cell r="G4">
            <v>31.31</v>
          </cell>
          <cell r="H4">
            <v>5400</v>
          </cell>
          <cell r="I4">
            <v>-5368.69</v>
          </cell>
          <cell r="J4">
            <v>-99.420199999999994</v>
          </cell>
          <cell r="K4">
            <v>31.31</v>
          </cell>
          <cell r="L4">
            <v>64800</v>
          </cell>
          <cell r="M4">
            <v>-64768.69</v>
          </cell>
          <cell r="N4">
            <v>-99.951700000000002</v>
          </cell>
        </row>
        <row r="5">
          <cell r="A5">
            <v>102</v>
          </cell>
          <cell r="B5" t="str">
            <v xml:space="preserve">Administrative Expenses </v>
          </cell>
          <cell r="C5">
            <v>694.1</v>
          </cell>
          <cell r="D5">
            <v>4016.67</v>
          </cell>
          <cell r="E5">
            <v>-3322.57</v>
          </cell>
          <cell r="F5">
            <v>-82.719499999999996</v>
          </cell>
          <cell r="G5">
            <v>694.1</v>
          </cell>
          <cell r="H5">
            <v>4016.67</v>
          </cell>
          <cell r="I5">
            <v>-3322.57</v>
          </cell>
          <cell r="J5">
            <v>-82.719499999999996</v>
          </cell>
          <cell r="K5">
            <v>793.65</v>
          </cell>
          <cell r="L5">
            <v>48200</v>
          </cell>
          <cell r="M5">
            <v>-47406.35</v>
          </cell>
          <cell r="N5">
            <v>-98.353399999999993</v>
          </cell>
        </row>
        <row r="6">
          <cell r="A6">
            <v>103</v>
          </cell>
          <cell r="B6" t="str">
            <v xml:space="preserve">Promotional Expenses </v>
          </cell>
          <cell r="C6">
            <v>577.35</v>
          </cell>
          <cell r="D6">
            <v>22333.34</v>
          </cell>
          <cell r="E6">
            <v>-21755.99</v>
          </cell>
          <cell r="F6">
            <v>-97.414900000000003</v>
          </cell>
          <cell r="G6">
            <v>577.35</v>
          </cell>
          <cell r="H6">
            <v>22333.34</v>
          </cell>
          <cell r="I6">
            <v>-21755.99</v>
          </cell>
          <cell r="J6">
            <v>-97.414900000000003</v>
          </cell>
          <cell r="K6">
            <v>4036.14</v>
          </cell>
          <cell r="L6">
            <v>268000</v>
          </cell>
          <cell r="M6">
            <v>-263963.86</v>
          </cell>
          <cell r="N6">
            <v>-98.494</v>
          </cell>
        </row>
        <row r="7">
          <cell r="A7">
            <v>104</v>
          </cell>
          <cell r="B7" t="str">
            <v xml:space="preserve">Employee Welfare Expenses </v>
          </cell>
          <cell r="C7">
            <v>0</v>
          </cell>
          <cell r="D7">
            <v>2916.67</v>
          </cell>
          <cell r="E7">
            <v>-2916.67</v>
          </cell>
          <cell r="F7">
            <v>-100</v>
          </cell>
          <cell r="G7">
            <v>0</v>
          </cell>
          <cell r="H7">
            <v>2916.67</v>
          </cell>
          <cell r="I7">
            <v>-2916.67</v>
          </cell>
          <cell r="J7">
            <v>-100</v>
          </cell>
          <cell r="K7">
            <v>65</v>
          </cell>
          <cell r="L7">
            <v>35000</v>
          </cell>
          <cell r="M7">
            <v>-34935</v>
          </cell>
          <cell r="N7">
            <v>-99.814300000000003</v>
          </cell>
        </row>
        <row r="8">
          <cell r="A8">
            <v>105</v>
          </cell>
          <cell r="B8" t="str">
            <v xml:space="preserve">Professional Services </v>
          </cell>
          <cell r="C8">
            <v>14498.67</v>
          </cell>
          <cell r="D8">
            <v>10833.33</v>
          </cell>
          <cell r="E8">
            <v>3665.34</v>
          </cell>
          <cell r="F8">
            <v>33.8339</v>
          </cell>
          <cell r="G8">
            <v>14498.67</v>
          </cell>
          <cell r="H8">
            <v>10833.33</v>
          </cell>
          <cell r="I8">
            <v>3665.34</v>
          </cell>
          <cell r="J8">
            <v>33.8339</v>
          </cell>
          <cell r="K8">
            <v>14498.67</v>
          </cell>
          <cell r="L8">
            <v>130000</v>
          </cell>
          <cell r="M8">
            <v>-115501.33</v>
          </cell>
          <cell r="N8">
            <v>-88.847200000000001</v>
          </cell>
        </row>
        <row r="9">
          <cell r="A9">
            <v>106</v>
          </cell>
          <cell r="B9" t="str">
            <v xml:space="preserve">Travel &amp; Entertainment Expenses </v>
          </cell>
          <cell r="C9">
            <v>784.39</v>
          </cell>
          <cell r="D9">
            <v>4583.33</v>
          </cell>
          <cell r="E9">
            <v>-3798.94</v>
          </cell>
          <cell r="F9">
            <v>-82.885999999999996</v>
          </cell>
          <cell r="G9">
            <v>784.39</v>
          </cell>
          <cell r="H9">
            <v>4583.33</v>
          </cell>
          <cell r="I9">
            <v>-3798.94</v>
          </cell>
          <cell r="J9">
            <v>-82.885999999999996</v>
          </cell>
          <cell r="K9">
            <v>811.88</v>
          </cell>
          <cell r="L9">
            <v>55000</v>
          </cell>
          <cell r="M9">
            <v>-54188.12</v>
          </cell>
          <cell r="N9">
            <v>-98.523899999999998</v>
          </cell>
        </row>
        <row r="10">
          <cell r="A10">
            <v>107</v>
          </cell>
          <cell r="B10" t="str">
            <v xml:space="preserve">Other General Expenses </v>
          </cell>
          <cell r="C10">
            <v>653.85</v>
          </cell>
          <cell r="D10">
            <v>4416.66</v>
          </cell>
          <cell r="E10">
            <v>-3762.81</v>
          </cell>
          <cell r="F10">
            <v>-85.195800000000006</v>
          </cell>
          <cell r="G10">
            <v>653.85</v>
          </cell>
          <cell r="H10">
            <v>4416.66</v>
          </cell>
          <cell r="I10">
            <v>-3762.81</v>
          </cell>
          <cell r="J10">
            <v>-85.195800000000006</v>
          </cell>
          <cell r="K10">
            <v>1260.57</v>
          </cell>
          <cell r="L10">
            <v>53000</v>
          </cell>
          <cell r="M10">
            <v>-51739.43</v>
          </cell>
          <cell r="N10">
            <v>-97.621600000000001</v>
          </cell>
        </row>
        <row r="11">
          <cell r="A11">
            <v>108</v>
          </cell>
          <cell r="B11" t="str">
            <v xml:space="preserve">Maintenance Order Settlement </v>
          </cell>
          <cell r="C11">
            <v>1017.5</v>
          </cell>
          <cell r="D11">
            <v>0</v>
          </cell>
          <cell r="E11">
            <v>1017.5</v>
          </cell>
          <cell r="F11">
            <v>0</v>
          </cell>
          <cell r="G11">
            <v>1017.5</v>
          </cell>
          <cell r="H11">
            <v>0</v>
          </cell>
          <cell r="I11">
            <v>1017.5</v>
          </cell>
          <cell r="J11">
            <v>0</v>
          </cell>
          <cell r="K11">
            <v>1017.5</v>
          </cell>
          <cell r="L11">
            <v>0</v>
          </cell>
          <cell r="M11">
            <v>1017.5</v>
          </cell>
          <cell r="N11">
            <v>0</v>
          </cell>
        </row>
        <row r="12">
          <cell r="A12">
            <v>109</v>
          </cell>
          <cell r="B12" t="str">
            <v xml:space="preserve">Vehicle Order Settlement </v>
          </cell>
          <cell r="C12">
            <v>1843.76</v>
          </cell>
          <cell r="D12">
            <v>0</v>
          </cell>
          <cell r="E12">
            <v>1843.76</v>
          </cell>
          <cell r="F12">
            <v>0</v>
          </cell>
          <cell r="G12">
            <v>1843.76</v>
          </cell>
          <cell r="H12">
            <v>0</v>
          </cell>
          <cell r="I12">
            <v>1843.76</v>
          </cell>
          <cell r="J12">
            <v>0</v>
          </cell>
          <cell r="K12">
            <v>1843.76</v>
          </cell>
          <cell r="L12">
            <v>0</v>
          </cell>
          <cell r="M12">
            <v>1843.76</v>
          </cell>
          <cell r="N12">
            <v>0</v>
          </cell>
        </row>
        <row r="13">
          <cell r="A13">
            <v>110</v>
          </cell>
          <cell r="B13" t="str">
            <v xml:space="preserve">Payroll Benefits Allocation </v>
          </cell>
          <cell r="C13">
            <v>36519.57</v>
          </cell>
          <cell r="D13">
            <v>4036.26</v>
          </cell>
          <cell r="E13">
            <v>32483.31</v>
          </cell>
          <cell r="F13">
            <v>804.78740000000005</v>
          </cell>
          <cell r="G13">
            <v>36519.57</v>
          </cell>
          <cell r="H13">
            <v>4036.26</v>
          </cell>
          <cell r="I13">
            <v>32483.31</v>
          </cell>
          <cell r="J13">
            <v>804.78740000000005</v>
          </cell>
          <cell r="K13">
            <v>36519.57</v>
          </cell>
          <cell r="L13">
            <v>51829.440000000002</v>
          </cell>
          <cell r="M13">
            <v>-15309.87</v>
          </cell>
          <cell r="N13">
            <v>-29.538900000000002</v>
          </cell>
        </row>
        <row r="14">
          <cell r="A14">
            <v>111</v>
          </cell>
          <cell r="B14" t="str">
            <v xml:space="preserve">Over/underabsorption </v>
          </cell>
          <cell r="C14">
            <v>75589.279999999999</v>
          </cell>
          <cell r="D14">
            <v>109369.59</v>
          </cell>
          <cell r="E14">
            <v>-33780.31</v>
          </cell>
          <cell r="F14">
            <v>-30.886399999999998</v>
          </cell>
          <cell r="G14">
            <v>75589.279999999999</v>
          </cell>
          <cell r="H14">
            <v>109369.59</v>
          </cell>
          <cell r="I14">
            <v>-33780.31</v>
          </cell>
          <cell r="J14">
            <v>-30.886399999999998</v>
          </cell>
          <cell r="K14">
            <v>79846.83</v>
          </cell>
          <cell r="L14">
            <v>1322829.44</v>
          </cell>
          <cell r="M14">
            <v>-1242982.6100000001</v>
          </cell>
          <cell r="N14">
            <v>-93.963899999999995</v>
          </cell>
        </row>
      </sheetData>
      <sheetData sheetId="3" refreshError="1">
        <row r="1">
          <cell r="A1">
            <v>0</v>
          </cell>
          <cell r="B1" t="str">
            <v xml:space="preserve">Act.,period 1 </v>
          </cell>
          <cell r="C1" t="str">
            <v xml:space="preserve">Act.,period 1 </v>
          </cell>
          <cell r="D1" t="str">
            <v xml:space="preserve">Plan, period 1 </v>
          </cell>
          <cell r="E1" t="str">
            <v xml:space="preserve">Abs. var. </v>
          </cell>
          <cell r="F1" t="str">
            <v xml:space="preserve">Var.(%) </v>
          </cell>
          <cell r="G1" t="str">
            <v xml:space="preserve">Actual per. 1 - 1 </v>
          </cell>
          <cell r="H1" t="str">
            <v xml:space="preserve">Plan per. 1 - 1 </v>
          </cell>
          <cell r="I1" t="str">
            <v xml:space="preserve">Abs. var. </v>
          </cell>
          <cell r="J1" t="str">
            <v xml:space="preserve">Var.(%) </v>
          </cell>
          <cell r="K1" t="str">
            <v xml:space="preserve">Actual total year </v>
          </cell>
          <cell r="L1" t="str">
            <v xml:space="preserve">Plan total year </v>
          </cell>
          <cell r="M1" t="str">
            <v xml:space="preserve">Abs. var. </v>
          </cell>
          <cell r="N1" t="str">
            <v xml:space="preserve">Var.(%) </v>
          </cell>
        </row>
        <row r="2">
          <cell r="A2">
            <v>1</v>
          </cell>
          <cell r="B2" t="str">
            <v xml:space="preserve">5700 Gas Margin </v>
          </cell>
          <cell r="C2">
            <v>0</v>
          </cell>
          <cell r="D2">
            <v>-15620</v>
          </cell>
          <cell r="E2">
            <v>15620</v>
          </cell>
          <cell r="F2">
            <v>-100</v>
          </cell>
          <cell r="G2">
            <v>0</v>
          </cell>
          <cell r="H2">
            <v>-15620</v>
          </cell>
          <cell r="I2">
            <v>15620</v>
          </cell>
          <cell r="J2">
            <v>-100</v>
          </cell>
          <cell r="K2">
            <v>0</v>
          </cell>
          <cell r="L2">
            <v>-187400</v>
          </cell>
          <cell r="M2">
            <v>187400</v>
          </cell>
          <cell r="N2">
            <v>-100</v>
          </cell>
          <cell r="O2">
            <v>-11.5578</v>
          </cell>
        </row>
        <row r="3">
          <cell r="A3">
            <v>2</v>
          </cell>
          <cell r="B3" t="str">
            <v xml:space="preserve">5701 Consulting </v>
          </cell>
          <cell r="C3">
            <v>-10034</v>
          </cell>
          <cell r="D3">
            <v>-18300</v>
          </cell>
          <cell r="E3">
            <v>8266</v>
          </cell>
          <cell r="F3">
            <v>-45.169400000000003</v>
          </cell>
          <cell r="G3">
            <v>-10034</v>
          </cell>
          <cell r="H3">
            <v>-18300</v>
          </cell>
          <cell r="I3">
            <v>8266</v>
          </cell>
          <cell r="J3">
            <v>-45.169400000000003</v>
          </cell>
          <cell r="K3">
            <v>-10034</v>
          </cell>
          <cell r="L3">
            <v>-219600</v>
          </cell>
          <cell r="M3">
            <v>209566</v>
          </cell>
          <cell r="N3">
            <v>-95.430800000000005</v>
          </cell>
          <cell r="O3">
            <v>0</v>
          </cell>
        </row>
        <row r="4">
          <cell r="A4">
            <v>3</v>
          </cell>
          <cell r="B4" t="str">
            <v xml:space="preserve">5702 Turnback Space </v>
          </cell>
          <cell r="C4">
            <v>0</v>
          </cell>
          <cell r="D4">
            <v>0</v>
          </cell>
          <cell r="E4">
            <v>0</v>
          </cell>
          <cell r="F4">
            <v>0</v>
          </cell>
          <cell r="G4">
            <v>0</v>
          </cell>
          <cell r="H4">
            <v>0</v>
          </cell>
          <cell r="I4">
            <v>0</v>
          </cell>
          <cell r="J4">
            <v>0</v>
          </cell>
          <cell r="K4">
            <v>0</v>
          </cell>
          <cell r="L4">
            <v>-35100</v>
          </cell>
          <cell r="M4">
            <v>35100</v>
          </cell>
          <cell r="N4">
            <v>-100</v>
          </cell>
        </row>
        <row r="5">
          <cell r="A5">
            <v>4</v>
          </cell>
          <cell r="B5" t="str">
            <v xml:space="preserve">5703 Title Exchange </v>
          </cell>
          <cell r="C5">
            <v>0</v>
          </cell>
          <cell r="D5">
            <v>0</v>
          </cell>
          <cell r="E5">
            <v>0</v>
          </cell>
          <cell r="F5">
            <v>0</v>
          </cell>
          <cell r="G5">
            <v>0</v>
          </cell>
          <cell r="H5">
            <v>0</v>
          </cell>
          <cell r="I5">
            <v>0</v>
          </cell>
          <cell r="J5">
            <v>0</v>
          </cell>
          <cell r="K5">
            <v>0</v>
          </cell>
          <cell r="L5">
            <v>-47100</v>
          </cell>
          <cell r="M5">
            <v>47100</v>
          </cell>
          <cell r="N5">
            <v>-100</v>
          </cell>
          <cell r="O5">
            <v>-56.024500000000003</v>
          </cell>
        </row>
        <row r="6">
          <cell r="A6">
            <v>5</v>
          </cell>
          <cell r="B6" t="str">
            <v xml:space="preserve">5704 OPSBA </v>
          </cell>
          <cell r="C6">
            <v>0</v>
          </cell>
          <cell r="D6">
            <v>-1600</v>
          </cell>
          <cell r="E6">
            <v>1600</v>
          </cell>
          <cell r="F6">
            <v>-100</v>
          </cell>
          <cell r="G6">
            <v>0</v>
          </cell>
          <cell r="H6">
            <v>-1600</v>
          </cell>
          <cell r="I6">
            <v>1600</v>
          </cell>
          <cell r="J6">
            <v>-100</v>
          </cell>
          <cell r="K6">
            <v>0</v>
          </cell>
          <cell r="L6">
            <v>-19200</v>
          </cell>
          <cell r="M6">
            <v>19200</v>
          </cell>
          <cell r="N6">
            <v>-100</v>
          </cell>
          <cell r="O6">
            <v>-29.901199999999999</v>
          </cell>
        </row>
        <row r="7">
          <cell r="A7">
            <v>6</v>
          </cell>
          <cell r="B7" t="str">
            <v xml:space="preserve">Electric Revenue </v>
          </cell>
          <cell r="C7">
            <v>-10034</v>
          </cell>
          <cell r="D7">
            <v>-35520</v>
          </cell>
          <cell r="E7">
            <v>25486</v>
          </cell>
          <cell r="F7">
            <v>-71.751099999999994</v>
          </cell>
          <cell r="G7">
            <v>-10034</v>
          </cell>
          <cell r="H7">
            <v>-35520</v>
          </cell>
          <cell r="I7">
            <v>25486</v>
          </cell>
          <cell r="J7">
            <v>-71.751099999999994</v>
          </cell>
          <cell r="K7">
            <v>-10034</v>
          </cell>
          <cell r="L7">
            <v>-508400</v>
          </cell>
          <cell r="M7">
            <v>498366</v>
          </cell>
          <cell r="N7">
            <v>-98.026399999999995</v>
          </cell>
          <cell r="O7">
            <v>-58.934699999999999</v>
          </cell>
        </row>
        <row r="8">
          <cell r="A8">
            <v>7</v>
          </cell>
          <cell r="B8" t="str">
            <v xml:space="preserve">Total Revenue </v>
          </cell>
          <cell r="C8">
            <v>-10034</v>
          </cell>
          <cell r="D8">
            <v>-35520</v>
          </cell>
          <cell r="E8">
            <v>25486</v>
          </cell>
          <cell r="F8">
            <v>-71.751099999999994</v>
          </cell>
          <cell r="G8">
            <v>-10034</v>
          </cell>
          <cell r="H8">
            <v>-35520</v>
          </cell>
          <cell r="I8">
            <v>25486</v>
          </cell>
          <cell r="J8">
            <v>-71.751099999999994</v>
          </cell>
          <cell r="K8">
            <v>-10034</v>
          </cell>
          <cell r="L8">
            <v>-508400</v>
          </cell>
          <cell r="M8">
            <v>498366</v>
          </cell>
          <cell r="N8">
            <v>-98.026399999999995</v>
          </cell>
          <cell r="O8">
            <v>-47.718499999999999</v>
          </cell>
        </row>
        <row r="9">
          <cell r="A9">
            <v>8</v>
          </cell>
          <cell r="B9" t="str">
            <v>General</v>
          </cell>
        </row>
        <row r="10">
          <cell r="A10">
            <v>9</v>
          </cell>
          <cell r="B10" t="str">
            <v xml:space="preserve">Total Operating Expenses </v>
          </cell>
          <cell r="C10">
            <v>75589.279999999999</v>
          </cell>
          <cell r="D10">
            <v>109369.59</v>
          </cell>
          <cell r="E10">
            <v>-33780.31</v>
          </cell>
          <cell r="F10">
            <v>-30.886399999999998</v>
          </cell>
          <cell r="G10">
            <v>75589.279999999999</v>
          </cell>
          <cell r="H10">
            <v>109369.59</v>
          </cell>
          <cell r="I10">
            <v>-33780.31</v>
          </cell>
          <cell r="J10">
            <v>-30.886399999999998</v>
          </cell>
          <cell r="K10">
            <v>79846.83</v>
          </cell>
          <cell r="L10">
            <v>1322829.44</v>
          </cell>
          <cell r="M10">
            <v>-1242982.6100000001</v>
          </cell>
          <cell r="N10">
            <v>-93.963899999999995</v>
          </cell>
          <cell r="O10">
            <v>49.142800000000001</v>
          </cell>
        </row>
        <row r="11">
          <cell r="A11">
            <v>10</v>
          </cell>
          <cell r="B11" t="str">
            <v xml:space="preserve">Operating Income </v>
          </cell>
          <cell r="C11">
            <v>65555.28</v>
          </cell>
          <cell r="D11">
            <v>73849.59</v>
          </cell>
          <cell r="E11">
            <v>-8294.31</v>
          </cell>
          <cell r="F11">
            <v>-11.231400000000001</v>
          </cell>
          <cell r="G11">
            <v>65555.28</v>
          </cell>
          <cell r="H11">
            <v>73849.59</v>
          </cell>
          <cell r="I11">
            <v>-8294.31</v>
          </cell>
          <cell r="J11">
            <v>-11.231400000000001</v>
          </cell>
          <cell r="K11">
            <v>69812.83</v>
          </cell>
          <cell r="L11">
            <v>814429.44</v>
          </cell>
          <cell r="M11">
            <v>-744616.61</v>
          </cell>
          <cell r="N11">
            <v>-91.427999999999997</v>
          </cell>
          <cell r="O11">
            <v>-40.690899999999999</v>
          </cell>
        </row>
        <row r="12">
          <cell r="A12">
            <v>11</v>
          </cell>
          <cell r="B12" t="str">
            <v xml:space="preserve">Earnings before Income Taxes </v>
          </cell>
          <cell r="C12">
            <v>65555.28</v>
          </cell>
          <cell r="D12">
            <v>73849.59</v>
          </cell>
          <cell r="E12">
            <v>-8294.31</v>
          </cell>
          <cell r="F12">
            <v>-11.231400000000001</v>
          </cell>
          <cell r="G12">
            <v>65555.28</v>
          </cell>
          <cell r="H12">
            <v>73849.59</v>
          </cell>
          <cell r="I12">
            <v>-8294.31</v>
          </cell>
          <cell r="J12">
            <v>-11.231400000000001</v>
          </cell>
          <cell r="K12">
            <v>69812.83</v>
          </cell>
          <cell r="L12">
            <v>814429.44</v>
          </cell>
          <cell r="M12">
            <v>-744616.61</v>
          </cell>
          <cell r="N12">
            <v>-91.427999999999997</v>
          </cell>
        </row>
      </sheetData>
      <sheetData sheetId="4" refreshError="1"/>
      <sheetData sheetId="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for Audit Binder"/>
      <sheetName val="Cover Page"/>
      <sheetName val="FO Highlights (cons.)"/>
      <sheetName val="FO P&amp;L (consolidated)"/>
      <sheetName val="FO SCF (consolidated)"/>
      <sheetName val="FO BS (consolidated)"/>
      <sheetName val="FO - P&amp;L(non-consolidated)"/>
      <sheetName val="FO - SCFP (non-consolidated)"/>
      <sheetName val="FO - BS (non-consolidated)"/>
      <sheetName val="CNP Inc. - P&amp;L"/>
      <sheetName val="CNP Inc. - SCFP"/>
      <sheetName val="CNP Inc. - BS"/>
      <sheetName val="CE - P&amp;L"/>
      <sheetName val="CE - SCFP"/>
      <sheetName val="CE - BS"/>
      <sheetName val="FOG - P&amp;L"/>
      <sheetName val="FOG - SCFP"/>
      <sheetName val="FOG - BS"/>
      <sheetName val="Appendices"/>
      <sheetName val="Energy Sold  -  MWh"/>
      <sheetName val="Module1"/>
      <sheetName val="FO-Service Quality Report "/>
      <sheetName val="Budget 2004 - CNP CONSOLIDATED"/>
      <sheetName val="Budget 2004 - FortisOntario"/>
      <sheetName val="Budget 2004 - CNP INC."/>
      <sheetName val="Budget 2004 - Cornwall Electric"/>
      <sheetName val="Budget 2004 - FO Generation"/>
      <sheetName val="Current T&amp;D Asset Summary"/>
      <sheetName val="CNP Inc. T&amp;D - BS"/>
      <sheetName val="Consolidated vs Nonconsoldiated"/>
      <sheetName val="CNE - P&amp;L"/>
      <sheetName val="CNE Inc Balance Sheet"/>
      <sheetName val="1161557- BS"/>
      <sheetName val="1161557 - P&amp;L"/>
      <sheetName val="Segment Eliminations"/>
      <sheetName val="Segmentation-Balance Sheet"/>
      <sheetName val="Segmentation-Income Statement"/>
      <sheetName val="Import Cost Centres"/>
      <sheetName val="Consolidation Eliminations"/>
      <sheetName val="Energy Sold - $"/>
      <sheetName val="Rev.Grouping by Cust.Class"/>
      <sheetName val="Grouping Schedules"/>
      <sheetName val="September 2005 Worksheet"/>
      <sheetName val="DATA"/>
      <sheetName val="Adjustments to G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sheetData sheetId="22" refreshError="1">
        <row r="5">
          <cell r="B5" t="str">
            <v>Jan</v>
          </cell>
          <cell r="C5" t="str">
            <v>Feb</v>
          </cell>
          <cell r="D5" t="str">
            <v>Mar</v>
          </cell>
          <cell r="E5" t="str">
            <v>Apr</v>
          </cell>
          <cell r="F5" t="str">
            <v>May</v>
          </cell>
          <cell r="G5" t="str">
            <v>Jun</v>
          </cell>
          <cell r="H5" t="str">
            <v>Jul</v>
          </cell>
          <cell r="I5" t="str">
            <v>Aug</v>
          </cell>
          <cell r="J5" t="str">
            <v>Sep</v>
          </cell>
          <cell r="K5" t="str">
            <v>Oct</v>
          </cell>
          <cell r="L5" t="str">
            <v>Nov</v>
          </cell>
          <cell r="M5" t="str">
            <v>Dec</v>
          </cell>
        </row>
        <row r="6">
          <cell r="G6" t="str">
            <v>YTD</v>
          </cell>
        </row>
        <row r="7">
          <cell r="A7" t="str">
            <v>Revenue</v>
          </cell>
          <cell r="B7">
            <v>17405.980463333333</v>
          </cell>
          <cell r="C7">
            <v>32557.610266666667</v>
          </cell>
          <cell r="D7">
            <v>47284.840179999999</v>
          </cell>
          <cell r="E7">
            <v>61495.641263333331</v>
          </cell>
          <cell r="F7">
            <v>74063.115516666672</v>
          </cell>
          <cell r="G7">
            <v>86561.668380000003</v>
          </cell>
          <cell r="H7">
            <v>99980.611033333334</v>
          </cell>
          <cell r="I7">
            <v>113655.77865666668</v>
          </cell>
          <cell r="J7">
            <v>126156.13905000001</v>
          </cell>
          <cell r="K7">
            <v>139977.50097333334</v>
          </cell>
          <cell r="L7">
            <v>154241.62193666666</v>
          </cell>
          <cell r="M7">
            <v>169679.39129999999</v>
          </cell>
        </row>
        <row r="8">
          <cell r="A8" t="str">
            <v>Purchased power</v>
          </cell>
          <cell r="B8">
            <v>11291.791973333333</v>
          </cell>
          <cell r="C8">
            <v>20961.106866666669</v>
          </cell>
          <cell r="D8">
            <v>30391.833840000003</v>
          </cell>
          <cell r="E8">
            <v>39459.796003333337</v>
          </cell>
          <cell r="F8">
            <v>46981.066816666673</v>
          </cell>
          <cell r="G8">
            <v>54442.218290000004</v>
          </cell>
          <cell r="H8">
            <v>62298.368943333335</v>
          </cell>
          <cell r="I8">
            <v>70417.775336666673</v>
          </cell>
          <cell r="J8">
            <v>77760.248980000004</v>
          </cell>
          <cell r="K8">
            <v>86557.833313333336</v>
          </cell>
          <cell r="L8">
            <v>95519.844006666666</v>
          </cell>
          <cell r="M8">
            <v>105193.46262999999</v>
          </cell>
        </row>
        <row r="9">
          <cell r="B9">
            <v>6114.1884900000005</v>
          </cell>
          <cell r="C9">
            <v>11596.503399999998</v>
          </cell>
          <cell r="D9">
            <v>16893.006339999996</v>
          </cell>
          <cell r="E9">
            <v>22035.845259999995</v>
          </cell>
          <cell r="F9">
            <v>27082.048699999999</v>
          </cell>
          <cell r="G9">
            <v>32119.450089999998</v>
          </cell>
          <cell r="H9">
            <v>37682.24209</v>
          </cell>
          <cell r="I9">
            <v>43238.003320000003</v>
          </cell>
          <cell r="J9">
            <v>48395.890070000009</v>
          </cell>
          <cell r="K9">
            <v>53419.667660000006</v>
          </cell>
          <cell r="L9">
            <v>58721.777929999997</v>
          </cell>
          <cell r="M9">
            <v>64485.928669999994</v>
          </cell>
        </row>
        <row r="11">
          <cell r="A11" t="str">
            <v>Operating expenses</v>
          </cell>
        </row>
        <row r="12">
          <cell r="A12" t="str">
            <v xml:space="preserve">   Production</v>
          </cell>
          <cell r="B12">
            <v>133.43909012770834</v>
          </cell>
          <cell r="C12">
            <v>266.87808025541665</v>
          </cell>
          <cell r="D12">
            <v>400.31717038312502</v>
          </cell>
          <cell r="E12">
            <v>533.75626051083339</v>
          </cell>
          <cell r="F12">
            <v>667.19525063854167</v>
          </cell>
          <cell r="G12">
            <v>800.63434076625003</v>
          </cell>
          <cell r="H12">
            <v>934.0734308939584</v>
          </cell>
          <cell r="I12">
            <v>1067.5124210216668</v>
          </cell>
          <cell r="J12">
            <v>1200.9515111493752</v>
          </cell>
          <cell r="K12">
            <v>1334.3906012770835</v>
          </cell>
          <cell r="L12">
            <v>1467.8295914047919</v>
          </cell>
          <cell r="M12">
            <v>1601.2686815325003</v>
          </cell>
        </row>
        <row r="13">
          <cell r="A13" t="str">
            <v xml:space="preserve">   Water rights</v>
          </cell>
          <cell r="B13">
            <v>479.99357000000003</v>
          </cell>
          <cell r="C13">
            <v>876.56218000000001</v>
          </cell>
          <cell r="D13">
            <v>1253.6757499999999</v>
          </cell>
          <cell r="E13">
            <v>1609.4633199999998</v>
          </cell>
          <cell r="F13">
            <v>1961.4059299999999</v>
          </cell>
          <cell r="G13">
            <v>2314.8944999999999</v>
          </cell>
          <cell r="H13">
            <v>2740.30807</v>
          </cell>
          <cell r="I13">
            <v>3164.8856799999999</v>
          </cell>
          <cell r="J13">
            <v>3538.1052499999996</v>
          </cell>
          <cell r="K13">
            <v>3887.0198199999995</v>
          </cell>
          <cell r="L13">
            <v>4269.4604299999992</v>
          </cell>
          <cell r="M13">
            <v>4707.6459999999988</v>
          </cell>
        </row>
        <row r="14">
          <cell r="A14" t="str">
            <v xml:space="preserve">   Wheeling</v>
          </cell>
          <cell r="B14">
            <v>0</v>
          </cell>
          <cell r="C14">
            <v>0</v>
          </cell>
          <cell r="D14">
            <v>0</v>
          </cell>
          <cell r="E14">
            <v>0</v>
          </cell>
          <cell r="F14">
            <v>0</v>
          </cell>
          <cell r="G14">
            <v>0</v>
          </cell>
          <cell r="H14">
            <v>0</v>
          </cell>
          <cell r="I14">
            <v>0</v>
          </cell>
          <cell r="J14">
            <v>0</v>
          </cell>
          <cell r="K14">
            <v>0</v>
          </cell>
          <cell r="L14">
            <v>0</v>
          </cell>
          <cell r="M14">
            <v>0</v>
          </cell>
        </row>
        <row r="15">
          <cell r="A15" t="str">
            <v xml:space="preserve">   Transmission </v>
          </cell>
          <cell r="B15">
            <v>30.702454166666669</v>
          </cell>
          <cell r="C15">
            <v>61.404908333333339</v>
          </cell>
          <cell r="D15">
            <v>92.107362500000008</v>
          </cell>
          <cell r="E15">
            <v>122.80981666666668</v>
          </cell>
          <cell r="F15">
            <v>153.51227083333333</v>
          </cell>
          <cell r="G15">
            <v>184.21472499999999</v>
          </cell>
          <cell r="H15">
            <v>214.91717916666664</v>
          </cell>
          <cell r="I15">
            <v>245.6196333333333</v>
          </cell>
          <cell r="J15">
            <v>276.32208749999995</v>
          </cell>
          <cell r="K15">
            <v>307.02454166666661</v>
          </cell>
          <cell r="L15">
            <v>337.72699583333326</v>
          </cell>
          <cell r="M15">
            <v>368.42944999999992</v>
          </cell>
        </row>
        <row r="16">
          <cell r="A16" t="str">
            <v xml:space="preserve">   Distribution</v>
          </cell>
          <cell r="B16">
            <v>412.50280129583348</v>
          </cell>
          <cell r="C16">
            <v>825.00560259166696</v>
          </cell>
          <cell r="D16">
            <v>1237.5084038875004</v>
          </cell>
          <cell r="E16">
            <v>1650.0112051833339</v>
          </cell>
          <cell r="F16">
            <v>2062.5140064791676</v>
          </cell>
          <cell r="G16">
            <v>2475.0168077750013</v>
          </cell>
          <cell r="H16">
            <v>2887.519609070835</v>
          </cell>
          <cell r="I16">
            <v>3300.0224103666687</v>
          </cell>
          <cell r="J16">
            <v>3712.5252116625024</v>
          </cell>
          <cell r="K16">
            <v>4125.0280129583361</v>
          </cell>
          <cell r="L16">
            <v>4537.5308142541699</v>
          </cell>
          <cell r="M16">
            <v>4950.0336155500036</v>
          </cell>
        </row>
        <row r="17">
          <cell r="A17" t="str">
            <v xml:space="preserve">   General</v>
          </cell>
          <cell r="B17">
            <v>906.71617059333346</v>
          </cell>
          <cell r="C17">
            <v>1813.4323411866669</v>
          </cell>
          <cell r="D17">
            <v>2720.1485117800003</v>
          </cell>
          <cell r="E17">
            <v>3626.8646823733338</v>
          </cell>
          <cell r="F17">
            <v>4533.5808529666674</v>
          </cell>
          <cell r="G17">
            <v>5440.2970235600005</v>
          </cell>
          <cell r="H17">
            <v>6347.0131941533336</v>
          </cell>
          <cell r="I17">
            <v>7253.7293647466668</v>
          </cell>
          <cell r="J17">
            <v>8160.4455353399999</v>
          </cell>
          <cell r="K17">
            <v>9067.161705933333</v>
          </cell>
          <cell r="L17">
            <v>9973.877876526667</v>
          </cell>
          <cell r="M17">
            <v>10880.594047120001</v>
          </cell>
        </row>
        <row r="18">
          <cell r="A18" t="str">
            <v xml:space="preserve">   Municipal and other taxes</v>
          </cell>
          <cell r="B18">
            <v>85.274999999999991</v>
          </cell>
          <cell r="C18">
            <v>170.54999999999998</v>
          </cell>
          <cell r="D18">
            <v>255.82499999999999</v>
          </cell>
          <cell r="E18">
            <v>341.09999999999997</v>
          </cell>
          <cell r="F18">
            <v>426.37499999999994</v>
          </cell>
          <cell r="G18">
            <v>511.64999999999992</v>
          </cell>
          <cell r="H18">
            <v>596.92499999999995</v>
          </cell>
          <cell r="I18">
            <v>682.19999999999993</v>
          </cell>
          <cell r="J18">
            <v>767.47499999999991</v>
          </cell>
          <cell r="K18">
            <v>852.74999999999989</v>
          </cell>
          <cell r="L18">
            <v>938.02499999999986</v>
          </cell>
          <cell r="M18">
            <v>1023.2999999999998</v>
          </cell>
        </row>
        <row r="19">
          <cell r="B19">
            <v>2048.6290861835423</v>
          </cell>
          <cell r="C19">
            <v>4013.8331123670841</v>
          </cell>
          <cell r="D19">
            <v>5959.5821985506254</v>
          </cell>
          <cell r="E19">
            <v>7884.0052847341685</v>
          </cell>
          <cell r="F19">
            <v>9804.5833109177111</v>
          </cell>
          <cell r="G19">
            <v>11726.707397101252</v>
          </cell>
          <cell r="H19">
            <v>13720.756483284793</v>
          </cell>
          <cell r="I19">
            <v>15713.969509468337</v>
          </cell>
          <cell r="J19">
            <v>17655.824595651877</v>
          </cell>
          <cell r="K19">
            <v>19573.374681835419</v>
          </cell>
          <cell r="L19">
            <v>21524.450708018965</v>
          </cell>
          <cell r="M19">
            <v>23531.271794202501</v>
          </cell>
        </row>
        <row r="21">
          <cell r="A21" t="str">
            <v xml:space="preserve">   Amortization</v>
          </cell>
          <cell r="B21">
            <v>898.20281999999997</v>
          </cell>
          <cell r="C21">
            <v>1796.4057</v>
          </cell>
          <cell r="D21">
            <v>2694.6085199999998</v>
          </cell>
          <cell r="E21">
            <v>3592.8113399999997</v>
          </cell>
          <cell r="F21">
            <v>4491.01422</v>
          </cell>
          <cell r="G21">
            <v>5389.2170399999995</v>
          </cell>
          <cell r="H21">
            <v>6287.41986</v>
          </cell>
          <cell r="I21">
            <v>7185.6227399999998</v>
          </cell>
          <cell r="J21">
            <v>8083.8255599999993</v>
          </cell>
          <cell r="K21">
            <v>8982.0283799999997</v>
          </cell>
          <cell r="L21">
            <v>9880.2312600000005</v>
          </cell>
          <cell r="M21">
            <v>10778.434080000001</v>
          </cell>
        </row>
        <row r="23">
          <cell r="A23" t="str">
            <v>Operating income</v>
          </cell>
          <cell r="B23">
            <v>3167.3565838164582</v>
          </cell>
          <cell r="C23">
            <v>5786.2645876329134</v>
          </cell>
          <cell r="D23">
            <v>8238.8156214493702</v>
          </cell>
          <cell r="E23">
            <v>10559.028635265826</v>
          </cell>
          <cell r="F23">
            <v>12786.451169082287</v>
          </cell>
          <cell r="G23">
            <v>15003.525652898748</v>
          </cell>
          <cell r="H23">
            <v>17674.065746715205</v>
          </cell>
          <cell r="I23">
            <v>20338.411070531667</v>
          </cell>
          <cell r="J23">
            <v>22656.239914348131</v>
          </cell>
          <cell r="K23">
            <v>24864.264598164587</v>
          </cell>
          <cell r="L23">
            <v>27317.095961981031</v>
          </cell>
          <cell r="M23">
            <v>30176.22279579749</v>
          </cell>
        </row>
        <row r="25">
          <cell r="A25" t="str">
            <v>Other income</v>
          </cell>
        </row>
        <row r="26">
          <cell r="A26" t="str">
            <v xml:space="preserve">   Interest on investments</v>
          </cell>
          <cell r="B26">
            <v>19.804000000000002</v>
          </cell>
          <cell r="C26">
            <v>39.589000000000006</v>
          </cell>
          <cell r="D26">
            <v>59.355000000000004</v>
          </cell>
          <cell r="E26">
            <v>79.103000000000009</v>
          </cell>
          <cell r="F26">
            <v>98.832000000000022</v>
          </cell>
          <cell r="G26">
            <v>118.54100000000003</v>
          </cell>
          <cell r="H26">
            <v>138.23100000000002</v>
          </cell>
          <cell r="I26">
            <v>157.90100000000001</v>
          </cell>
          <cell r="J26">
            <v>177.55200000000002</v>
          </cell>
          <cell r="K26">
            <v>197.18300000000002</v>
          </cell>
          <cell r="L26">
            <v>216.79400000000001</v>
          </cell>
          <cell r="M26">
            <v>236.38400000000001</v>
          </cell>
        </row>
        <row r="27">
          <cell r="A27" t="str">
            <v xml:space="preserve">   Gain (loss) on disposals</v>
          </cell>
          <cell r="B27">
            <v>0</v>
          </cell>
          <cell r="C27">
            <v>0</v>
          </cell>
          <cell r="D27">
            <v>0</v>
          </cell>
          <cell r="E27">
            <v>0</v>
          </cell>
          <cell r="F27">
            <v>0</v>
          </cell>
          <cell r="G27">
            <v>0</v>
          </cell>
          <cell r="H27">
            <v>0</v>
          </cell>
          <cell r="I27">
            <v>0</v>
          </cell>
          <cell r="J27">
            <v>0</v>
          </cell>
          <cell r="K27">
            <v>0</v>
          </cell>
          <cell r="L27">
            <v>0</v>
          </cell>
          <cell r="M27">
            <v>0</v>
          </cell>
        </row>
        <row r="28">
          <cell r="A28" t="str">
            <v xml:space="preserve">   Dividends</v>
          </cell>
          <cell r="B28">
            <v>877.33065999999997</v>
          </cell>
          <cell r="C28">
            <v>1754.6613199999999</v>
          </cell>
          <cell r="D28">
            <v>2631.99199</v>
          </cell>
          <cell r="E28">
            <v>3509.3226599999998</v>
          </cell>
          <cell r="F28">
            <v>4386.6533199999994</v>
          </cell>
          <cell r="G28">
            <v>5263.9839899999997</v>
          </cell>
          <cell r="H28">
            <v>6141.31466</v>
          </cell>
          <cell r="I28">
            <v>7018.6453199999996</v>
          </cell>
          <cell r="J28">
            <v>7895.9759899999999</v>
          </cell>
          <cell r="K28">
            <v>8773.3066600000002</v>
          </cell>
          <cell r="L28">
            <v>9650.6373199999998</v>
          </cell>
          <cell r="M28">
            <v>10527.96819</v>
          </cell>
        </row>
        <row r="29">
          <cell r="A29" t="str">
            <v xml:space="preserve">   Other</v>
          </cell>
          <cell r="B29">
            <v>0</v>
          </cell>
          <cell r="C29">
            <v>0</v>
          </cell>
          <cell r="D29">
            <v>0</v>
          </cell>
          <cell r="E29">
            <v>0</v>
          </cell>
          <cell r="F29">
            <v>0</v>
          </cell>
          <cell r="G29">
            <v>0</v>
          </cell>
          <cell r="H29">
            <v>0</v>
          </cell>
          <cell r="I29">
            <v>0</v>
          </cell>
          <cell r="J29">
            <v>0</v>
          </cell>
          <cell r="K29">
            <v>0</v>
          </cell>
          <cell r="L29">
            <v>0</v>
          </cell>
          <cell r="M29">
            <v>0</v>
          </cell>
        </row>
        <row r="30">
          <cell r="B30">
            <v>897.13465999999994</v>
          </cell>
          <cell r="C30">
            <v>1794.2503199999999</v>
          </cell>
          <cell r="D30">
            <v>2691.34699</v>
          </cell>
          <cell r="E30">
            <v>3588.4256599999999</v>
          </cell>
          <cell r="F30">
            <v>4485.4853199999998</v>
          </cell>
          <cell r="G30">
            <v>5382.5249899999999</v>
          </cell>
          <cell r="H30">
            <v>6279.5456599999998</v>
          </cell>
          <cell r="I30">
            <v>7176.5463199999995</v>
          </cell>
          <cell r="J30">
            <v>8073.5279899999996</v>
          </cell>
          <cell r="K30">
            <v>8970.4896600000011</v>
          </cell>
          <cell r="L30">
            <v>9867.4313199999997</v>
          </cell>
          <cell r="M30">
            <v>10764.35219</v>
          </cell>
        </row>
        <row r="31">
          <cell r="A31" t="str">
            <v>Other income deductions</v>
          </cell>
        </row>
        <row r="32">
          <cell r="A32" t="str">
            <v xml:space="preserve">   Loan interest and lease expense</v>
          </cell>
          <cell r="B32">
            <v>679.11120624638693</v>
          </cell>
          <cell r="C32">
            <v>1284.7294124927739</v>
          </cell>
          <cell r="D32">
            <v>1955.7726187391606</v>
          </cell>
          <cell r="E32">
            <v>2605.0078249855474</v>
          </cell>
          <cell r="F32">
            <v>3208.5980312319343</v>
          </cell>
          <cell r="G32">
            <v>3792.5702374783214</v>
          </cell>
          <cell r="H32">
            <v>4396.1604437247079</v>
          </cell>
          <cell r="I32">
            <v>4991.6816499710949</v>
          </cell>
          <cell r="J32">
            <v>5567.8458562174819</v>
          </cell>
          <cell r="K32">
            <v>6163.3670624638689</v>
          </cell>
          <cell r="L32">
            <v>6732.2962687102554</v>
          </cell>
          <cell r="M32">
            <v>7325.3224749566425</v>
          </cell>
        </row>
        <row r="33">
          <cell r="A33" t="str">
            <v xml:space="preserve">   Affiliate loan interest</v>
          </cell>
          <cell r="B33">
            <v>1331.3333333333333</v>
          </cell>
          <cell r="C33">
            <v>2662.6666666666665</v>
          </cell>
          <cell r="D33">
            <v>3994</v>
          </cell>
          <cell r="E33">
            <v>5325.333333333333</v>
          </cell>
          <cell r="F33">
            <v>6656.6666666666661</v>
          </cell>
          <cell r="G33">
            <v>7987.9999999999991</v>
          </cell>
          <cell r="H33">
            <v>9319.3333333333321</v>
          </cell>
          <cell r="I33">
            <v>10650.666666666666</v>
          </cell>
          <cell r="J33">
            <v>11982</v>
          </cell>
          <cell r="K33">
            <v>13313.333333333334</v>
          </cell>
          <cell r="L33">
            <v>14644.666666666668</v>
          </cell>
          <cell r="M33">
            <v>15976.000000000002</v>
          </cell>
        </row>
        <row r="34">
          <cell r="A34" t="str">
            <v xml:space="preserve">       Interest used during construction</v>
          </cell>
          <cell r="B34">
            <v>-4.1666699999999999</v>
          </cell>
          <cell r="C34">
            <v>-8.3333300000000001</v>
          </cell>
          <cell r="D34">
            <v>-12.5</v>
          </cell>
          <cell r="E34">
            <v>-16.66667</v>
          </cell>
          <cell r="F34">
            <v>-20.83333</v>
          </cell>
          <cell r="G34">
            <v>-25</v>
          </cell>
          <cell r="H34">
            <v>-29.16667</v>
          </cell>
          <cell r="I34">
            <v>-33.333330000000004</v>
          </cell>
          <cell r="J34">
            <v>-37.5</v>
          </cell>
          <cell r="K34">
            <v>-41.666669999999996</v>
          </cell>
          <cell r="L34">
            <v>-45.833329999999997</v>
          </cell>
          <cell r="M34">
            <v>-50</v>
          </cell>
        </row>
        <row r="35">
          <cell r="B35">
            <v>2006.2778695797201</v>
          </cell>
          <cell r="C35">
            <v>3939.0627491594405</v>
          </cell>
          <cell r="D35">
            <v>5937.2726187391609</v>
          </cell>
          <cell r="E35">
            <v>7913.6744883188803</v>
          </cell>
          <cell r="F35">
            <v>9844.4313678986</v>
          </cell>
          <cell r="G35">
            <v>11755.570237478321</v>
          </cell>
          <cell r="H35">
            <v>13686.327107058041</v>
          </cell>
          <cell r="I35">
            <v>15609.014986637761</v>
          </cell>
          <cell r="J35">
            <v>17512.345856217482</v>
          </cell>
          <cell r="K35">
            <v>19435.033725797202</v>
          </cell>
          <cell r="L35">
            <v>21331.129605376922</v>
          </cell>
          <cell r="M35">
            <v>23251.322474956643</v>
          </cell>
        </row>
        <row r="37">
          <cell r="A37" t="str">
            <v>Earnings before income taxes</v>
          </cell>
          <cell r="B37">
            <v>2058.2133742367382</v>
          </cell>
          <cell r="C37">
            <v>3641.452158473473</v>
          </cell>
          <cell r="D37">
            <v>4992.8899927102093</v>
          </cell>
          <cell r="E37">
            <v>6233.7798069469463</v>
          </cell>
          <cell r="F37">
            <v>7427.5051211836872</v>
          </cell>
          <cell r="G37">
            <v>8630.4804054204287</v>
          </cell>
          <cell r="H37">
            <v>10267.284299657164</v>
          </cell>
          <cell r="I37">
            <v>11905.942403893903</v>
          </cell>
          <cell r="J37">
            <v>13217.422048130647</v>
          </cell>
          <cell r="K37">
            <v>14399.720532367388</v>
          </cell>
          <cell r="L37">
            <v>15853.397676604112</v>
          </cell>
          <cell r="M37">
            <v>17689.252510840844</v>
          </cell>
        </row>
        <row r="39">
          <cell r="A39" t="str">
            <v>Provision for income taxes</v>
          </cell>
        </row>
        <row r="40">
          <cell r="A40" t="str">
            <v xml:space="preserve">   Current</v>
          </cell>
          <cell r="B40">
            <v>457.03919083911939</v>
          </cell>
          <cell r="C40">
            <v>739.28773255823853</v>
          </cell>
          <cell r="D40">
            <v>936.23352099735803</v>
          </cell>
          <cell r="E40">
            <v>1092.4976380764776</v>
          </cell>
          <cell r="F40">
            <v>1231.4052228355972</v>
          </cell>
          <cell r="G40">
            <v>1373.7167928747167</v>
          </cell>
          <cell r="H40">
            <v>1675.6772913938364</v>
          </cell>
          <cell r="I40">
            <v>1978.3201428729558</v>
          </cell>
          <cell r="J40">
            <v>2160.5613173920751</v>
          </cell>
          <cell r="K40">
            <v>2295.2638250311943</v>
          </cell>
          <cell r="L40">
            <v>2529.8336832303139</v>
          </cell>
          <cell r="M40">
            <v>2905.0449276694339</v>
          </cell>
        </row>
        <row r="41">
          <cell r="A41" t="str">
            <v xml:space="preserve">   Future</v>
          </cell>
          <cell r="B41">
            <v>0</v>
          </cell>
          <cell r="C41">
            <v>0</v>
          </cell>
          <cell r="D41">
            <v>0</v>
          </cell>
          <cell r="E41">
            <v>0</v>
          </cell>
          <cell r="F41">
            <v>0</v>
          </cell>
          <cell r="G41">
            <v>0</v>
          </cell>
          <cell r="H41">
            <v>0</v>
          </cell>
          <cell r="I41">
            <v>0</v>
          </cell>
          <cell r="J41">
            <v>0</v>
          </cell>
          <cell r="K41">
            <v>0</v>
          </cell>
          <cell r="L41">
            <v>0</v>
          </cell>
          <cell r="M41">
            <v>0</v>
          </cell>
        </row>
        <row r="42">
          <cell r="A42" t="str">
            <v xml:space="preserve"> </v>
          </cell>
          <cell r="B42">
            <v>457.03919083911939</v>
          </cell>
          <cell r="C42">
            <v>739.28773255823853</v>
          </cell>
          <cell r="D42">
            <v>936.23352099735803</v>
          </cell>
          <cell r="E42">
            <v>1092.4976380764776</v>
          </cell>
          <cell r="F42">
            <v>1231.4052228355972</v>
          </cell>
          <cell r="G42">
            <v>1373.7167928747167</v>
          </cell>
          <cell r="H42">
            <v>1675.6772913938364</v>
          </cell>
          <cell r="I42">
            <v>1978.3201428729558</v>
          </cell>
          <cell r="J42">
            <v>2160.5613173920751</v>
          </cell>
          <cell r="K42">
            <v>2295.2638250311943</v>
          </cell>
          <cell r="L42">
            <v>2529.8336832303139</v>
          </cell>
          <cell r="M42">
            <v>2905.0449276694339</v>
          </cell>
        </row>
        <row r="44">
          <cell r="A44" t="str">
            <v>Non-controlling interest</v>
          </cell>
          <cell r="B44">
            <v>0</v>
          </cell>
          <cell r="C44">
            <v>0</v>
          </cell>
          <cell r="D44">
            <v>0</v>
          </cell>
          <cell r="E44">
            <v>0</v>
          </cell>
          <cell r="F44">
            <v>0</v>
          </cell>
          <cell r="G44">
            <v>0</v>
          </cell>
          <cell r="H44">
            <v>0</v>
          </cell>
          <cell r="I44">
            <v>0</v>
          </cell>
          <cell r="J44">
            <v>0</v>
          </cell>
          <cell r="K44">
            <v>0</v>
          </cell>
          <cell r="L44">
            <v>0</v>
          </cell>
          <cell r="M44">
            <v>0</v>
          </cell>
        </row>
        <row r="46">
          <cell r="A46" t="str">
            <v>Net income</v>
          </cell>
          <cell r="B46">
            <v>1601.1741833976189</v>
          </cell>
          <cell r="C46">
            <v>2902.1644259152345</v>
          </cell>
          <cell r="D46">
            <v>4056.6564717128513</v>
          </cell>
          <cell r="E46">
            <v>5141.2821688704689</v>
          </cell>
          <cell r="F46">
            <v>6196.0998983480895</v>
          </cell>
          <cell r="G46">
            <v>7256.763612545712</v>
          </cell>
          <cell r="H46">
            <v>8591.6070082633269</v>
          </cell>
          <cell r="I46">
            <v>9927.6222610209479</v>
          </cell>
          <cell r="J46">
            <v>11056.860730738572</v>
          </cell>
          <cell r="K46">
            <v>12104.456707336194</v>
          </cell>
          <cell r="L46">
            <v>13323.563993373798</v>
          </cell>
          <cell r="M46">
            <v>14784.20758317141</v>
          </cell>
        </row>
        <row r="48">
          <cell r="A48" t="str">
            <v>Retained earnings - beginning of period</v>
          </cell>
          <cell r="B48">
            <v>30714.785750000075</v>
          </cell>
          <cell r="C48">
            <v>30714.785750000075</v>
          </cell>
          <cell r="D48">
            <v>30714.785750000075</v>
          </cell>
          <cell r="E48">
            <v>30714.785750000075</v>
          </cell>
          <cell r="F48">
            <v>30714.785750000075</v>
          </cell>
          <cell r="G48">
            <v>30714.785750000075</v>
          </cell>
          <cell r="H48">
            <v>30714.785750000075</v>
          </cell>
          <cell r="I48">
            <v>30714.785750000075</v>
          </cell>
          <cell r="J48">
            <v>30714.785750000075</v>
          </cell>
          <cell r="K48">
            <v>30714.785750000075</v>
          </cell>
          <cell r="L48">
            <v>30714.785750000075</v>
          </cell>
          <cell r="M48">
            <v>30714.785750000075</v>
          </cell>
        </row>
        <row r="50">
          <cell r="A50" t="str">
            <v>Dividends paid</v>
          </cell>
          <cell r="B50">
            <v>0</v>
          </cell>
          <cell r="C50">
            <v>0</v>
          </cell>
          <cell r="D50">
            <v>0</v>
          </cell>
          <cell r="E50">
            <v>0</v>
          </cell>
          <cell r="F50">
            <v>0</v>
          </cell>
          <cell r="G50">
            <v>0</v>
          </cell>
          <cell r="H50">
            <v>0</v>
          </cell>
          <cell r="I50">
            <v>0</v>
          </cell>
          <cell r="J50">
            <v>0</v>
          </cell>
          <cell r="K50">
            <v>0</v>
          </cell>
          <cell r="L50">
            <v>0</v>
          </cell>
          <cell r="M50">
            <v>0</v>
          </cell>
        </row>
        <row r="52">
          <cell r="A52" t="str">
            <v>Retained earnings - end of period</v>
          </cell>
          <cell r="B52">
            <v>32315.959933397695</v>
          </cell>
          <cell r="C52">
            <v>33616.950175915306</v>
          </cell>
          <cell r="D52">
            <v>34771.442221712925</v>
          </cell>
          <cell r="E52">
            <v>35856.067918870547</v>
          </cell>
          <cell r="F52">
            <v>36910.885648348165</v>
          </cell>
          <cell r="G52">
            <v>37971.549362545789</v>
          </cell>
          <cell r="H52">
            <v>39306.392758263406</v>
          </cell>
          <cell r="I52">
            <v>40642.40801102102</v>
          </cell>
          <cell r="J52">
            <v>41771.646480738651</v>
          </cell>
          <cell r="K52">
            <v>42819.242457336266</v>
          </cell>
          <cell r="L52">
            <v>44038.349743373874</v>
          </cell>
          <cell r="M52">
            <v>45498.993333171486</v>
          </cell>
        </row>
        <row r="61">
          <cell r="B61" t="str">
            <v>Jan</v>
          </cell>
          <cell r="C61" t="str">
            <v>Feb</v>
          </cell>
          <cell r="D61" t="str">
            <v>Mar</v>
          </cell>
          <cell r="E61" t="str">
            <v>Apr</v>
          </cell>
          <cell r="F61" t="str">
            <v>May</v>
          </cell>
          <cell r="G61" t="str">
            <v>Jun</v>
          </cell>
          <cell r="H61" t="str">
            <v>Jul</v>
          </cell>
          <cell r="I61" t="str">
            <v>Aug</v>
          </cell>
          <cell r="J61" t="str">
            <v>Sep</v>
          </cell>
          <cell r="K61" t="str">
            <v>Oct</v>
          </cell>
          <cell r="L61" t="str">
            <v>Nov</v>
          </cell>
          <cell r="M61" t="str">
            <v>Dec</v>
          </cell>
        </row>
        <row r="63">
          <cell r="A63" t="str">
            <v>Revenue</v>
          </cell>
          <cell r="B63">
            <v>17405.980463333333</v>
          </cell>
          <cell r="C63">
            <v>15151.629803333333</v>
          </cell>
          <cell r="D63">
            <v>14727.229913333333</v>
          </cell>
          <cell r="E63">
            <v>14210.801083333334</v>
          </cell>
          <cell r="F63">
            <v>12567.474253333334</v>
          </cell>
          <cell r="G63">
            <v>12498.552863333334</v>
          </cell>
          <cell r="H63">
            <v>13418.942653333332</v>
          </cell>
          <cell r="I63">
            <v>13675.167623333336</v>
          </cell>
          <cell r="J63">
            <v>12500.360393333332</v>
          </cell>
          <cell r="K63">
            <v>13821.361923333334</v>
          </cell>
          <cell r="L63">
            <v>14264.120963333333</v>
          </cell>
          <cell r="M63">
            <v>15437.769363333337</v>
          </cell>
        </row>
        <row r="64">
          <cell r="A64" t="str">
            <v>Purchased power</v>
          </cell>
          <cell r="B64">
            <v>11291.791973333333</v>
          </cell>
          <cell r="C64">
            <v>9669.3148933333341</v>
          </cell>
          <cell r="D64">
            <v>9430.7269733333342</v>
          </cell>
          <cell r="E64">
            <v>9067.9621633333336</v>
          </cell>
          <cell r="F64">
            <v>7521.2708133333335</v>
          </cell>
          <cell r="G64">
            <v>7461.1514733333324</v>
          </cell>
          <cell r="H64">
            <v>7856.1506533333331</v>
          </cell>
          <cell r="I64">
            <v>8119.4063933333337</v>
          </cell>
          <cell r="J64">
            <v>7342.4736433333328</v>
          </cell>
          <cell r="K64">
            <v>8797.5843333333341</v>
          </cell>
          <cell r="L64">
            <v>8962.0106933333336</v>
          </cell>
          <cell r="M64">
            <v>9673.6186233333356</v>
          </cell>
        </row>
        <row r="65">
          <cell r="B65">
            <v>6114.1884900000005</v>
          </cell>
          <cell r="C65">
            <v>5482.3149099999991</v>
          </cell>
          <cell r="D65">
            <v>5296.5029399999985</v>
          </cell>
          <cell r="E65">
            <v>5142.8389200000001</v>
          </cell>
          <cell r="F65">
            <v>5046.2034400000002</v>
          </cell>
          <cell r="G65">
            <v>5037.4013900000018</v>
          </cell>
          <cell r="H65">
            <v>5562.7919999999986</v>
          </cell>
          <cell r="I65">
            <v>5555.7612300000028</v>
          </cell>
          <cell r="J65">
            <v>5157.8867499999997</v>
          </cell>
          <cell r="K65">
            <v>5023.7775899999997</v>
          </cell>
          <cell r="L65">
            <v>5302.1102699999992</v>
          </cell>
          <cell r="M65">
            <v>5764.150740000001</v>
          </cell>
        </row>
        <row r="67">
          <cell r="A67" t="str">
            <v>Operating expenses</v>
          </cell>
        </row>
        <row r="68">
          <cell r="A68" t="str">
            <v xml:space="preserve">   Production</v>
          </cell>
          <cell r="B68">
            <v>133.43909012770834</v>
          </cell>
          <cell r="C68">
            <v>133.43899012770834</v>
          </cell>
          <cell r="D68">
            <v>133.43909012770834</v>
          </cell>
          <cell r="E68">
            <v>133.43909012770834</v>
          </cell>
          <cell r="F68">
            <v>133.43899012770834</v>
          </cell>
          <cell r="G68">
            <v>133.43909012770834</v>
          </cell>
          <cell r="H68">
            <v>133.43909012770834</v>
          </cell>
          <cell r="I68">
            <v>133.43899012770834</v>
          </cell>
          <cell r="J68">
            <v>133.43909012770834</v>
          </cell>
          <cell r="K68">
            <v>133.43909012770834</v>
          </cell>
          <cell r="L68">
            <v>133.43899012770834</v>
          </cell>
          <cell r="M68">
            <v>133.43909012770834</v>
          </cell>
        </row>
        <row r="69">
          <cell r="A69" t="str">
            <v xml:space="preserve">   Water rights</v>
          </cell>
          <cell r="B69">
            <v>479.99357000000003</v>
          </cell>
          <cell r="C69">
            <v>396.56860999999998</v>
          </cell>
          <cell r="D69">
            <v>377.11356999999998</v>
          </cell>
          <cell r="E69">
            <v>355.78756999999996</v>
          </cell>
          <cell r="F69">
            <v>351.94261</v>
          </cell>
          <cell r="G69">
            <v>353.48856999999998</v>
          </cell>
          <cell r="H69">
            <v>425.41356999999999</v>
          </cell>
          <cell r="I69">
            <v>424.57760999999999</v>
          </cell>
          <cell r="J69">
            <v>373.21956999999998</v>
          </cell>
          <cell r="K69">
            <v>348.91457000000003</v>
          </cell>
          <cell r="L69">
            <v>382.44060999999999</v>
          </cell>
          <cell r="M69">
            <v>438.18556999999998</v>
          </cell>
        </row>
        <row r="70">
          <cell r="A70" t="str">
            <v xml:space="preserve">   Wheeling</v>
          </cell>
          <cell r="B70">
            <v>0</v>
          </cell>
          <cell r="C70">
            <v>0</v>
          </cell>
          <cell r="D70">
            <v>0</v>
          </cell>
          <cell r="E70">
            <v>0</v>
          </cell>
          <cell r="F70">
            <v>0</v>
          </cell>
          <cell r="G70">
            <v>0</v>
          </cell>
          <cell r="H70">
            <v>0</v>
          </cell>
          <cell r="I70">
            <v>0</v>
          </cell>
          <cell r="J70">
            <v>0</v>
          </cell>
          <cell r="K70">
            <v>0</v>
          </cell>
          <cell r="L70">
            <v>0</v>
          </cell>
          <cell r="M70">
            <v>0</v>
          </cell>
        </row>
        <row r="71">
          <cell r="A71" t="str">
            <v xml:space="preserve">   Transmission </v>
          </cell>
          <cell r="B71">
            <v>30.702454166666669</v>
          </cell>
          <cell r="C71">
            <v>30.702454166666669</v>
          </cell>
          <cell r="D71">
            <v>30.702454166666669</v>
          </cell>
          <cell r="E71">
            <v>30.702454166666669</v>
          </cell>
          <cell r="F71">
            <v>30.702454166666669</v>
          </cell>
          <cell r="G71">
            <v>30.702454166666669</v>
          </cell>
          <cell r="H71">
            <v>30.702454166666669</v>
          </cell>
          <cell r="I71">
            <v>30.702454166666669</v>
          </cell>
          <cell r="J71">
            <v>30.702454166666669</v>
          </cell>
          <cell r="K71">
            <v>30.702454166666669</v>
          </cell>
          <cell r="L71">
            <v>30.702454166666669</v>
          </cell>
          <cell r="M71">
            <v>30.702454166666669</v>
          </cell>
        </row>
        <row r="72">
          <cell r="A72" t="str">
            <v xml:space="preserve">   Distribution</v>
          </cell>
          <cell r="B72">
            <v>412.50280129583348</v>
          </cell>
          <cell r="C72">
            <v>412.50280129583348</v>
          </cell>
          <cell r="D72">
            <v>412.50280129583348</v>
          </cell>
          <cell r="E72">
            <v>412.50280129583348</v>
          </cell>
          <cell r="F72">
            <v>412.50280129583348</v>
          </cell>
          <cell r="G72">
            <v>412.50280129583348</v>
          </cell>
          <cell r="H72">
            <v>412.50280129583348</v>
          </cell>
          <cell r="I72">
            <v>412.50280129583348</v>
          </cell>
          <cell r="J72">
            <v>412.50280129583348</v>
          </cell>
          <cell r="K72">
            <v>412.50280129583348</v>
          </cell>
          <cell r="L72">
            <v>412.50280129583348</v>
          </cell>
          <cell r="M72">
            <v>412.50280129583348</v>
          </cell>
        </row>
        <row r="73">
          <cell r="A73" t="str">
            <v xml:space="preserve">   General</v>
          </cell>
          <cell r="B73">
            <v>906.71617059333346</v>
          </cell>
          <cell r="C73">
            <v>906.71617059333346</v>
          </cell>
          <cell r="D73">
            <v>906.71617059333346</v>
          </cell>
          <cell r="E73">
            <v>906.71617059333346</v>
          </cell>
          <cell r="F73">
            <v>906.71617059333346</v>
          </cell>
          <cell r="G73">
            <v>906.71617059333346</v>
          </cell>
          <cell r="H73">
            <v>906.71617059333346</v>
          </cell>
          <cell r="I73">
            <v>906.71617059333346</v>
          </cell>
          <cell r="J73">
            <v>906.71617059333346</v>
          </cell>
          <cell r="K73">
            <v>906.71617059333346</v>
          </cell>
          <cell r="L73">
            <v>906.71617059333346</v>
          </cell>
          <cell r="M73">
            <v>906.71617059333346</v>
          </cell>
        </row>
        <row r="74">
          <cell r="A74" t="str">
            <v xml:space="preserve">   Municipal and other taxes</v>
          </cell>
          <cell r="B74">
            <v>85.274999999999991</v>
          </cell>
          <cell r="C74">
            <v>85.274999999999991</v>
          </cell>
          <cell r="D74">
            <v>85.274999999999991</v>
          </cell>
          <cell r="E74">
            <v>85.274999999999991</v>
          </cell>
          <cell r="F74">
            <v>85.274999999999991</v>
          </cell>
          <cell r="G74">
            <v>85.274999999999991</v>
          </cell>
          <cell r="H74">
            <v>85.274999999999991</v>
          </cell>
          <cell r="I74">
            <v>85.274999999999991</v>
          </cell>
          <cell r="J74">
            <v>85.274999999999991</v>
          </cell>
          <cell r="K74">
            <v>85.274999999999991</v>
          </cell>
          <cell r="L74">
            <v>85.274999999999991</v>
          </cell>
          <cell r="M74">
            <v>85.274999999999991</v>
          </cell>
        </row>
        <row r="75">
          <cell r="B75">
            <v>2048.6290861835423</v>
          </cell>
          <cell r="C75">
            <v>1965.2040261835421</v>
          </cell>
          <cell r="D75">
            <v>1945.7490861835422</v>
          </cell>
          <cell r="E75">
            <v>1924.4230861835422</v>
          </cell>
          <cell r="F75">
            <v>1920.5780261835421</v>
          </cell>
          <cell r="G75">
            <v>1922.1240861835422</v>
          </cell>
          <cell r="H75">
            <v>1994.0490861835419</v>
          </cell>
          <cell r="I75">
            <v>1993.2130261835421</v>
          </cell>
          <cell r="J75">
            <v>1941.855086183542</v>
          </cell>
          <cell r="K75">
            <v>1917.5500861835421</v>
          </cell>
          <cell r="L75">
            <v>1951.0760261835421</v>
          </cell>
          <cell r="M75">
            <v>2006.8210861835421</v>
          </cell>
        </row>
        <row r="77">
          <cell r="A77" t="str">
            <v xml:space="preserve">   Amortization</v>
          </cell>
          <cell r="B77">
            <v>898.20281999999997</v>
          </cell>
          <cell r="C77">
            <v>898.20288000000005</v>
          </cell>
          <cell r="D77">
            <v>898.20281999999997</v>
          </cell>
          <cell r="E77">
            <v>898.20281999999997</v>
          </cell>
          <cell r="F77">
            <v>898.20288000000005</v>
          </cell>
          <cell r="G77">
            <v>898.20281999999997</v>
          </cell>
          <cell r="H77">
            <v>898.20281999999997</v>
          </cell>
          <cell r="I77">
            <v>898.20288000000005</v>
          </cell>
          <cell r="J77">
            <v>898.20281999999997</v>
          </cell>
          <cell r="K77">
            <v>898.20281999999997</v>
          </cell>
          <cell r="L77">
            <v>898.20288000000005</v>
          </cell>
          <cell r="M77">
            <v>898.20281999999997</v>
          </cell>
        </row>
        <row r="79">
          <cell r="A79" t="str">
            <v>Operating income</v>
          </cell>
          <cell r="B79">
            <v>3167.3565838164582</v>
          </cell>
          <cell r="C79">
            <v>2618.9080038164575</v>
          </cell>
          <cell r="D79">
            <v>2452.5510338164563</v>
          </cell>
          <cell r="E79">
            <v>2320.213013816458</v>
          </cell>
          <cell r="F79">
            <v>2227.4225338164579</v>
          </cell>
          <cell r="G79">
            <v>2217.0744838164596</v>
          </cell>
          <cell r="H79">
            <v>2670.5400938164566</v>
          </cell>
          <cell r="I79">
            <v>2664.3453238164611</v>
          </cell>
          <cell r="J79">
            <v>2317.8288438164577</v>
          </cell>
          <cell r="K79">
            <v>2208.0246838164576</v>
          </cell>
          <cell r="L79">
            <v>2452.8313638164573</v>
          </cell>
          <cell r="M79">
            <v>2859.1268338164587</v>
          </cell>
        </row>
        <row r="81">
          <cell r="A81" t="str">
            <v>Other income</v>
          </cell>
        </row>
        <row r="82">
          <cell r="A82" t="str">
            <v xml:space="preserve">   Interest on investments</v>
          </cell>
          <cell r="B82">
            <v>19.804000000000002</v>
          </cell>
          <cell r="C82">
            <v>19.785000000000004</v>
          </cell>
          <cell r="D82">
            <v>19.765999999999998</v>
          </cell>
          <cell r="E82">
            <v>19.748000000000005</v>
          </cell>
          <cell r="F82">
            <v>19.729000000000006</v>
          </cell>
          <cell r="G82">
            <v>19.709000000000003</v>
          </cell>
          <cell r="H82">
            <v>19.689999999999998</v>
          </cell>
          <cell r="I82">
            <v>19.670000000000002</v>
          </cell>
          <cell r="J82">
            <v>19.650999999999996</v>
          </cell>
          <cell r="K82">
            <v>19.631</v>
          </cell>
          <cell r="L82">
            <v>19.610999999999997</v>
          </cell>
          <cell r="M82">
            <v>19.590000000000003</v>
          </cell>
        </row>
        <row r="83">
          <cell r="A83" t="str">
            <v xml:space="preserve">   Gain (loss) on disposals</v>
          </cell>
          <cell r="B83">
            <v>0</v>
          </cell>
          <cell r="C83">
            <v>0</v>
          </cell>
          <cell r="D83">
            <v>0</v>
          </cell>
          <cell r="E83">
            <v>0</v>
          </cell>
          <cell r="F83">
            <v>0</v>
          </cell>
          <cell r="G83">
            <v>0</v>
          </cell>
          <cell r="H83">
            <v>0</v>
          </cell>
          <cell r="I83">
            <v>0</v>
          </cell>
          <cell r="J83">
            <v>0</v>
          </cell>
          <cell r="K83">
            <v>0</v>
          </cell>
          <cell r="L83">
            <v>0</v>
          </cell>
          <cell r="M83">
            <v>0</v>
          </cell>
        </row>
        <row r="84">
          <cell r="A84" t="str">
            <v xml:space="preserve">   Dividends</v>
          </cell>
          <cell r="B84">
            <v>877.33065999999997</v>
          </cell>
          <cell r="C84">
            <v>877.33065999999997</v>
          </cell>
          <cell r="D84">
            <v>877.33067000000005</v>
          </cell>
          <cell r="E84">
            <v>877.33067000000005</v>
          </cell>
          <cell r="F84">
            <v>877.33065999999997</v>
          </cell>
          <cell r="G84">
            <v>877.33067000000005</v>
          </cell>
          <cell r="H84">
            <v>877.33067000000005</v>
          </cell>
          <cell r="I84">
            <v>877.33065999999997</v>
          </cell>
          <cell r="J84">
            <v>877.33067000000005</v>
          </cell>
          <cell r="K84">
            <v>877.33067000000005</v>
          </cell>
          <cell r="L84">
            <v>877.33065999999997</v>
          </cell>
          <cell r="M84">
            <v>877.33087000000012</v>
          </cell>
        </row>
        <row r="85">
          <cell r="A85" t="str">
            <v xml:space="preserve">   Other</v>
          </cell>
          <cell r="B85">
            <v>0</v>
          </cell>
          <cell r="C85">
            <v>0</v>
          </cell>
          <cell r="D85">
            <v>0</v>
          </cell>
          <cell r="E85">
            <v>0</v>
          </cell>
          <cell r="F85">
            <v>0</v>
          </cell>
          <cell r="G85">
            <v>0</v>
          </cell>
          <cell r="H85">
            <v>0</v>
          </cell>
          <cell r="I85">
            <v>0</v>
          </cell>
          <cell r="J85">
            <v>0</v>
          </cell>
          <cell r="K85">
            <v>0</v>
          </cell>
          <cell r="L85">
            <v>0</v>
          </cell>
          <cell r="M85">
            <v>0</v>
          </cell>
        </row>
        <row r="86">
          <cell r="B86">
            <v>897.13465999999994</v>
          </cell>
          <cell r="C86">
            <v>897.11565999999993</v>
          </cell>
          <cell r="D86">
            <v>897.09667000000002</v>
          </cell>
          <cell r="E86">
            <v>897.0786700000001</v>
          </cell>
          <cell r="F86">
            <v>897.05966000000001</v>
          </cell>
          <cell r="G86">
            <v>897.03967000000011</v>
          </cell>
          <cell r="H86">
            <v>897.02067000000011</v>
          </cell>
          <cell r="I86">
            <v>897.00065999999993</v>
          </cell>
          <cell r="J86">
            <v>896.98167000000001</v>
          </cell>
          <cell r="K86">
            <v>896.96167000000003</v>
          </cell>
          <cell r="L86">
            <v>896.94165999999996</v>
          </cell>
          <cell r="M86">
            <v>896.92087000000015</v>
          </cell>
        </row>
        <row r="87">
          <cell r="A87" t="str">
            <v>Other income deductions</v>
          </cell>
        </row>
        <row r="88">
          <cell r="A88" t="str">
            <v xml:space="preserve">   Loan interest and lease expense</v>
          </cell>
          <cell r="B88">
            <v>679.11120624638693</v>
          </cell>
          <cell r="C88">
            <v>605.61820624638699</v>
          </cell>
          <cell r="D88">
            <v>671.04320624638672</v>
          </cell>
          <cell r="E88">
            <v>649.23520624638672</v>
          </cell>
          <cell r="F88">
            <v>603.59020624638674</v>
          </cell>
          <cell r="G88">
            <v>583.9722062463868</v>
          </cell>
          <cell r="H88">
            <v>603.59020624638674</v>
          </cell>
          <cell r="I88">
            <v>595.52120624638678</v>
          </cell>
          <cell r="J88">
            <v>576.16420624638681</v>
          </cell>
          <cell r="K88">
            <v>595.52120624638678</v>
          </cell>
          <cell r="L88">
            <v>568.92920624638691</v>
          </cell>
          <cell r="M88">
            <v>593.02620624638689</v>
          </cell>
        </row>
        <row r="89">
          <cell r="A89" t="str">
            <v xml:space="preserve">   Affiliate loan interest</v>
          </cell>
          <cell r="B89">
            <v>1331.3333333333333</v>
          </cell>
          <cell r="C89">
            <v>1331.3333333333333</v>
          </cell>
          <cell r="D89">
            <v>1331.3333333333333</v>
          </cell>
          <cell r="E89">
            <v>1331.3333333333333</v>
          </cell>
          <cell r="F89">
            <v>1331.3333333333333</v>
          </cell>
          <cell r="G89">
            <v>1331.3333333333333</v>
          </cell>
          <cell r="H89">
            <v>1331.3333333333333</v>
          </cell>
          <cell r="I89">
            <v>1331.3333333333333</v>
          </cell>
          <cell r="J89">
            <v>1331.3333333333333</v>
          </cell>
          <cell r="K89">
            <v>1331.3333333333333</v>
          </cell>
          <cell r="L89">
            <v>1331.3333333333333</v>
          </cell>
          <cell r="M89">
            <v>1331.3333333333333</v>
          </cell>
        </row>
        <row r="90">
          <cell r="A90" t="str">
            <v xml:space="preserve">       Interest used during construction</v>
          </cell>
          <cell r="B90">
            <v>-4.1666699999999999</v>
          </cell>
          <cell r="C90">
            <v>-4.1666600000000003</v>
          </cell>
          <cell r="D90">
            <v>-4.1666699999999999</v>
          </cell>
          <cell r="E90">
            <v>-4.1666699999999999</v>
          </cell>
          <cell r="F90">
            <v>-4.1666600000000003</v>
          </cell>
          <cell r="G90">
            <v>-4.1666699999999999</v>
          </cell>
          <cell r="H90">
            <v>-4.1666699999999999</v>
          </cell>
          <cell r="I90">
            <v>-4.1666600000000003</v>
          </cell>
          <cell r="J90">
            <v>-4.1666699999999999</v>
          </cell>
          <cell r="K90">
            <v>-4.1666699999999999</v>
          </cell>
          <cell r="L90">
            <v>-4.1666600000000003</v>
          </cell>
          <cell r="M90">
            <v>-4.1666699999999999</v>
          </cell>
        </row>
        <row r="91">
          <cell r="B91">
            <v>2006.2778695797201</v>
          </cell>
          <cell r="C91">
            <v>1932.7848795797204</v>
          </cell>
          <cell r="D91">
            <v>1998.2098695797199</v>
          </cell>
          <cell r="E91">
            <v>1976.4018695797199</v>
          </cell>
          <cell r="F91">
            <v>1930.7568795797201</v>
          </cell>
          <cell r="G91">
            <v>1911.13886957972</v>
          </cell>
          <cell r="H91">
            <v>1930.7568695797199</v>
          </cell>
          <cell r="I91">
            <v>1922.6878795797202</v>
          </cell>
          <cell r="J91">
            <v>1903.33086957972</v>
          </cell>
          <cell r="K91">
            <v>1922.68786957972</v>
          </cell>
          <cell r="L91">
            <v>1896.0958795797201</v>
          </cell>
          <cell r="M91">
            <v>1920.1928695797201</v>
          </cell>
        </row>
        <row r="93">
          <cell r="A93" t="str">
            <v>Earnings before income taxes</v>
          </cell>
          <cell r="B93">
            <v>2058.2133742367382</v>
          </cell>
          <cell r="C93">
            <v>1583.238784236737</v>
          </cell>
          <cell r="D93">
            <v>1351.4378342367363</v>
          </cell>
          <cell r="E93">
            <v>1240.8898142367384</v>
          </cell>
          <cell r="F93">
            <v>1193.7253142367376</v>
          </cell>
          <cell r="G93">
            <v>1202.9752842367398</v>
          </cell>
          <cell r="H93">
            <v>1636.8038942367366</v>
          </cell>
          <cell r="I93">
            <v>1638.6581042367407</v>
          </cell>
          <cell r="J93">
            <v>1311.4796442367378</v>
          </cell>
          <cell r="K93">
            <v>1182.2984842367377</v>
          </cell>
          <cell r="L93">
            <v>1453.6771442367371</v>
          </cell>
          <cell r="M93">
            <v>1835.854834236739</v>
          </cell>
        </row>
        <row r="95">
          <cell r="A95" t="str">
            <v>Provision for income taxes</v>
          </cell>
        </row>
        <row r="96">
          <cell r="A96" t="str">
            <v xml:space="preserve">   Current</v>
          </cell>
          <cell r="B96">
            <v>457.03919083911939</v>
          </cell>
          <cell r="C96">
            <v>282.2485417191192</v>
          </cell>
          <cell r="D96">
            <v>196.94578843911953</v>
          </cell>
          <cell r="E96">
            <v>156.26411707911956</v>
          </cell>
          <cell r="F96">
            <v>138.90758475911952</v>
          </cell>
          <cell r="G96">
            <v>142.31157003911946</v>
          </cell>
          <cell r="H96">
            <v>301.96049851911971</v>
          </cell>
          <cell r="I96">
            <v>302.64285147911932</v>
          </cell>
          <cell r="J96">
            <v>182.24117451911945</v>
          </cell>
          <cell r="K96">
            <v>134.70250763911929</v>
          </cell>
          <cell r="L96">
            <v>234.56985819911941</v>
          </cell>
          <cell r="M96">
            <v>375.21124443911992</v>
          </cell>
        </row>
        <row r="97">
          <cell r="A97" t="str">
            <v xml:space="preserve">   Future</v>
          </cell>
          <cell r="B97">
            <v>0</v>
          </cell>
          <cell r="C97">
            <v>0</v>
          </cell>
          <cell r="D97">
            <v>0</v>
          </cell>
          <cell r="E97">
            <v>0</v>
          </cell>
          <cell r="F97">
            <v>0</v>
          </cell>
          <cell r="G97">
            <v>0</v>
          </cell>
          <cell r="H97">
            <v>0</v>
          </cell>
          <cell r="I97">
            <v>0</v>
          </cell>
          <cell r="J97">
            <v>0</v>
          </cell>
          <cell r="K97">
            <v>0</v>
          </cell>
          <cell r="L97">
            <v>0</v>
          </cell>
          <cell r="M97">
            <v>0</v>
          </cell>
        </row>
        <row r="98">
          <cell r="A98" t="str">
            <v xml:space="preserve"> </v>
          </cell>
          <cell r="B98">
            <v>457.03919083911939</v>
          </cell>
          <cell r="C98">
            <v>282.2485417191192</v>
          </cell>
          <cell r="D98">
            <v>196.94578843911953</v>
          </cell>
          <cell r="E98">
            <v>156.26411707911956</v>
          </cell>
          <cell r="F98">
            <v>138.90758475911952</v>
          </cell>
          <cell r="G98">
            <v>142.31157003911946</v>
          </cell>
          <cell r="H98">
            <v>301.96049851911971</v>
          </cell>
          <cell r="I98">
            <v>302.64285147911932</v>
          </cell>
          <cell r="J98">
            <v>182.24117451911945</v>
          </cell>
          <cell r="K98">
            <v>134.70250763911929</v>
          </cell>
          <cell r="L98">
            <v>234.56985819911941</v>
          </cell>
          <cell r="M98">
            <v>375.21124443911992</v>
          </cell>
        </row>
        <row r="100">
          <cell r="A100" t="str">
            <v>Non-controlling interest</v>
          </cell>
          <cell r="B100">
            <v>0</v>
          </cell>
          <cell r="C100">
            <v>0</v>
          </cell>
          <cell r="D100">
            <v>0</v>
          </cell>
          <cell r="E100">
            <v>0</v>
          </cell>
          <cell r="F100">
            <v>0</v>
          </cell>
          <cell r="G100">
            <v>0</v>
          </cell>
          <cell r="H100">
            <v>0</v>
          </cell>
          <cell r="I100">
            <v>0</v>
          </cell>
          <cell r="J100">
            <v>0</v>
          </cell>
          <cell r="K100">
            <v>0</v>
          </cell>
          <cell r="L100">
            <v>0</v>
          </cell>
          <cell r="M100">
            <v>0</v>
          </cell>
        </row>
        <row r="102">
          <cell r="A102" t="str">
            <v>Net earnings for the period</v>
          </cell>
          <cell r="B102">
            <v>1601.1741833976189</v>
          </cell>
          <cell r="C102">
            <v>1300.9902425176178</v>
          </cell>
          <cell r="D102">
            <v>1154.4920457976168</v>
          </cell>
          <cell r="E102">
            <v>1084.6256971576188</v>
          </cell>
          <cell r="F102">
            <v>1054.8177294776181</v>
          </cell>
          <cell r="G102">
            <v>1060.6637141976203</v>
          </cell>
          <cell r="H102">
            <v>1334.8433957176169</v>
          </cell>
          <cell r="I102">
            <v>1336.0152527576213</v>
          </cell>
          <cell r="J102">
            <v>1129.2384697176185</v>
          </cell>
          <cell r="K102">
            <v>1047.5959765976186</v>
          </cell>
          <cell r="L102">
            <v>1219.1072860376178</v>
          </cell>
          <cell r="M102">
            <v>1460.6435897976189</v>
          </cell>
        </row>
        <row r="104">
          <cell r="A104" t="str">
            <v>Retained earnings - beginning of period</v>
          </cell>
          <cell r="B104">
            <v>30714.785750000075</v>
          </cell>
          <cell r="C104">
            <v>32315.959933397695</v>
          </cell>
          <cell r="D104">
            <v>33616.950175915314</v>
          </cell>
          <cell r="E104">
            <v>34771.442221712932</v>
          </cell>
          <cell r="F104">
            <v>35856.067918870554</v>
          </cell>
          <cell r="G104">
            <v>36910.885648348172</v>
          </cell>
          <cell r="H104">
            <v>37971.549362545789</v>
          </cell>
          <cell r="I104">
            <v>39306.392758263406</v>
          </cell>
          <cell r="J104">
            <v>40642.408011021027</v>
          </cell>
          <cell r="K104">
            <v>41771.646480738644</v>
          </cell>
          <cell r="L104">
            <v>42819.242457336266</v>
          </cell>
          <cell r="M104">
            <v>44038.349743373881</v>
          </cell>
        </row>
        <row r="106">
          <cell r="A106" t="str">
            <v>Dividends paid</v>
          </cell>
          <cell r="B106">
            <v>0</v>
          </cell>
          <cell r="C106">
            <v>0</v>
          </cell>
          <cell r="D106">
            <v>0</v>
          </cell>
          <cell r="E106">
            <v>0</v>
          </cell>
          <cell r="F106">
            <v>0</v>
          </cell>
          <cell r="G106">
            <v>0</v>
          </cell>
          <cell r="H106">
            <v>0</v>
          </cell>
          <cell r="I106">
            <v>0</v>
          </cell>
          <cell r="J106">
            <v>0</v>
          </cell>
          <cell r="K106">
            <v>0</v>
          </cell>
          <cell r="L106">
            <v>0</v>
          </cell>
          <cell r="M106">
            <v>0</v>
          </cell>
        </row>
        <row r="108">
          <cell r="A108" t="str">
            <v>Retained earnings - end of period</v>
          </cell>
          <cell r="B108">
            <v>32315.959933397695</v>
          </cell>
          <cell r="C108">
            <v>33616.950175915314</v>
          </cell>
          <cell r="D108">
            <v>34771.442221712932</v>
          </cell>
          <cell r="E108">
            <v>35856.067918870554</v>
          </cell>
          <cell r="F108">
            <v>36910.885648348172</v>
          </cell>
          <cell r="G108">
            <v>37971.549362545789</v>
          </cell>
          <cell r="H108">
            <v>39306.392758263406</v>
          </cell>
          <cell r="I108">
            <v>40642.408011021027</v>
          </cell>
          <cell r="J108">
            <v>41771.646480738644</v>
          </cell>
          <cell r="K108">
            <v>42819.242457336266</v>
          </cell>
          <cell r="L108">
            <v>44038.349743373881</v>
          </cell>
          <cell r="M108">
            <v>45498.9933331715</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for Audit Binder"/>
      <sheetName val="Cover Page"/>
      <sheetName val="FO Highlights (cons.)"/>
      <sheetName val="FO P&amp;L (consolidated)"/>
      <sheetName val="FO SCF (consolidated)"/>
      <sheetName val="FO BS (consolidated)"/>
      <sheetName val="FO - P&amp;L(non-consolidated)"/>
      <sheetName val="FO - SCFP (non-consolidated)"/>
      <sheetName val="FO - BS (non-consolidated)"/>
      <sheetName val="CNP Inc. - P&amp;L"/>
      <sheetName val="CNP Inc. - SCFP"/>
      <sheetName val="CNP Inc. - BS"/>
      <sheetName val="CE - P&amp;L"/>
      <sheetName val="CE - SCFP"/>
      <sheetName val="CE - BS"/>
      <sheetName val="Appendices"/>
      <sheetName val="Energy Sold  -  MWh"/>
      <sheetName val="Module1"/>
      <sheetName val="Energy Sold - $"/>
      <sheetName val="Service Quality Report "/>
      <sheetName val="Capital Expenditure"/>
      <sheetName val="Budget 2006 - FON CONSOLIDATED"/>
      <sheetName val="Budget 2006 - FON Non-cons."/>
      <sheetName val="Budget 2006 - CNP INC."/>
      <sheetName val="Budget 2006 - Cornwall Electric"/>
      <sheetName val="1161557- BS"/>
      <sheetName val="1161557 - P&amp;L"/>
      <sheetName val="Adjustments to GL"/>
      <sheetName val="Consolidation Elimin-Prev.Yr."/>
      <sheetName val="Segment Eliminations"/>
      <sheetName val="Segmentation-Balance Sheet"/>
      <sheetName val="Segmentation-Income Statement"/>
      <sheetName val="Asset Recap"/>
      <sheetName val="Import Cost Centres"/>
      <sheetName val="DATA"/>
      <sheetName val="Consolidation Eliminations"/>
      <sheetName val="Rev.Grouping by Cust.Class"/>
      <sheetName val="SCF Grouping"/>
      <sheetName val="BS Grouping Schedules"/>
      <sheetName val="IS Grouping Schedules"/>
      <sheetName val="June 2006 Worksheet"/>
      <sheetName val="2006 - June - Quarterl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I Master Summary"/>
      <sheetName val="Rev Reasonability"/>
      <sheetName val="API RR1 COP True Up"/>
      <sheetName val="Customer Counts"/>
      <sheetName val="EOP Sentinel Lights"/>
      <sheetName val="EOP Street Lights"/>
      <sheetName val="API-YTD COP in SAP"/>
      <sheetName val="API-YTD Revenue Last Month"/>
      <sheetName val="API-YTD Revenue This Month"/>
      <sheetName val="API KWH Check with WMS"/>
      <sheetName val="API - JE 235(Adj KWH)"/>
      <sheetName val="API Shadow Invoice"/>
      <sheetName val="API IMO Accrual"/>
      <sheetName val="API - JE 237(COP Accrual)"/>
      <sheetName val="API - JE 237a-WMS"/>
      <sheetName val="API - JE 237b-RRA"/>
      <sheetName val="API - JE 237c-CN"/>
      <sheetName val="API - JE 237d-NW"/>
      <sheetName val="API - JE 237e-Global Adjustment"/>
      <sheetName val="API - JE 237f-POWER"/>
      <sheetName val="OREC True-up"/>
      <sheetName val="API - JE 237g-OREC"/>
      <sheetName val="Rev vs Exp"/>
      <sheetName val="API - JE 237h(Rev vs Exp)"/>
      <sheetName val="API - JE 237i-SME"/>
      <sheetName val="API - JE 237j Micro-fit Settle"/>
      <sheetName val="CDM"/>
      <sheetName val="API - JE 237k CDM Settlement"/>
      <sheetName val="API - JE 237l-CBR"/>
      <sheetName val="API - JE 237l CDM reclass"/>
      <sheetName val="API - JE 237k Micro-fit Trueup"/>
      <sheetName val="API - JE 238(Line Losses)"/>
      <sheetName val="API - JE 238a-CLA CBR Reclass"/>
      <sheetName val="API - JE 238b-CLA Adj"/>
      <sheetName val="API - JE 238c-CLB CBR YREND"/>
      <sheetName val="API - JE 239 RRRP Revenue"/>
      <sheetName val="API - JE 240 - 1576 ROE"/>
      <sheetName val="API - JE 240a-Dubreuil"/>
      <sheetName val="API - JE 240b-LEASK"/>
      <sheetName val="API - JE 240b-GREENSTED"/>
      <sheetName val="API - JE 240b-Dubreuil HST"/>
      <sheetName val="API - JE 240b Reclass OREC"/>
      <sheetName val="API - JE 240a-Richmont Correct"/>
      <sheetName val="API - JE 240b- Microfit Correct"/>
      <sheetName val="API - JE 240a - COOKS STN"/>
      <sheetName val="API - JE 240a Foregone Dist-15"/>
      <sheetName val="API - JE 238b-CBR Retro Reclass"/>
      <sheetName val="API - JE 238d-CLB CBR Retro"/>
    </sheetNames>
    <sheetDataSet>
      <sheetData sheetId="0">
        <row r="3">
          <cell r="A3">
            <v>43465</v>
          </cell>
        </row>
      </sheetData>
      <sheetData sheetId="1"/>
      <sheetData sheetId="2">
        <row r="26">
          <cell r="N26">
            <v>73034.237230337822</v>
          </cell>
        </row>
      </sheetData>
      <sheetData sheetId="3">
        <row r="133">
          <cell r="M133">
            <v>107</v>
          </cell>
        </row>
      </sheetData>
      <sheetData sheetId="4"/>
      <sheetData sheetId="5"/>
      <sheetData sheetId="6"/>
      <sheetData sheetId="7">
        <row r="10">
          <cell r="H10">
            <v>5098</v>
          </cell>
          <cell r="I10">
            <v>100.59</v>
          </cell>
          <cell r="J10">
            <v>0</v>
          </cell>
          <cell r="K10">
            <v>0</v>
          </cell>
          <cell r="M10">
            <v>5098</v>
          </cell>
          <cell r="O10">
            <v>0</v>
          </cell>
          <cell r="P10">
            <v>0</v>
          </cell>
        </row>
        <row r="11">
          <cell r="H11">
            <v>5099</v>
          </cell>
          <cell r="I11">
            <v>95728.21</v>
          </cell>
          <cell r="J11">
            <v>0</v>
          </cell>
          <cell r="K11">
            <v>0</v>
          </cell>
          <cell r="M11">
            <v>5099</v>
          </cell>
          <cell r="O11">
            <v>0</v>
          </cell>
          <cell r="P11">
            <v>0</v>
          </cell>
        </row>
        <row r="12">
          <cell r="H12">
            <v>5106</v>
          </cell>
          <cell r="I12">
            <v>-257651.4</v>
          </cell>
          <cell r="J12">
            <v>0</v>
          </cell>
          <cell r="K12">
            <v>0</v>
          </cell>
          <cell r="M12">
            <v>5106</v>
          </cell>
          <cell r="O12">
            <v>0</v>
          </cell>
          <cell r="P12">
            <v>0</v>
          </cell>
        </row>
        <row r="13">
          <cell r="H13">
            <v>5107</v>
          </cell>
          <cell r="I13">
            <v>-20334.79</v>
          </cell>
          <cell r="J13">
            <v>0</v>
          </cell>
          <cell r="K13">
            <v>0</v>
          </cell>
          <cell r="M13">
            <v>5107</v>
          </cell>
          <cell r="O13">
            <v>0</v>
          </cell>
          <cell r="P13">
            <v>0</v>
          </cell>
        </row>
        <row r="14">
          <cell r="H14">
            <v>5109</v>
          </cell>
          <cell r="I14">
            <v>-81775.460000000006</v>
          </cell>
          <cell r="J14">
            <v>0</v>
          </cell>
          <cell r="K14">
            <v>0</v>
          </cell>
          <cell r="M14">
            <v>5109</v>
          </cell>
          <cell r="O14">
            <v>0</v>
          </cell>
          <cell r="P14">
            <v>0</v>
          </cell>
        </row>
        <row r="15">
          <cell r="H15">
            <v>5115</v>
          </cell>
          <cell r="I15">
            <v>-52165.52</v>
          </cell>
          <cell r="J15">
            <v>1.99</v>
          </cell>
          <cell r="K15" t="str">
            <v>KWH</v>
          </cell>
          <cell r="M15">
            <v>5115</v>
          </cell>
          <cell r="O15">
            <v>0</v>
          </cell>
          <cell r="P15" t="str">
            <v>KWH</v>
          </cell>
        </row>
        <row r="16">
          <cell r="H16">
            <v>5116</v>
          </cell>
          <cell r="I16">
            <v>-291907</v>
          </cell>
          <cell r="J16">
            <v>-1.569</v>
          </cell>
          <cell r="K16" t="str">
            <v>KWH</v>
          </cell>
          <cell r="M16">
            <v>5116</v>
          </cell>
          <cell r="O16">
            <v>0</v>
          </cell>
          <cell r="P16" t="str">
            <v>KWH</v>
          </cell>
        </row>
        <row r="17">
          <cell r="H17">
            <v>5119</v>
          </cell>
          <cell r="I17">
            <v>-13.26</v>
          </cell>
          <cell r="J17">
            <v>0</v>
          </cell>
          <cell r="K17">
            <v>0</v>
          </cell>
          <cell r="M17">
            <v>5119</v>
          </cell>
          <cell r="O17">
            <v>0</v>
          </cell>
          <cell r="P17">
            <v>0</v>
          </cell>
        </row>
        <row r="18">
          <cell r="H18">
            <v>5121</v>
          </cell>
          <cell r="I18">
            <v>-4.6100000000000003</v>
          </cell>
          <cell r="J18">
            <v>0</v>
          </cell>
          <cell r="K18">
            <v>0</v>
          </cell>
          <cell r="M18">
            <v>5121</v>
          </cell>
          <cell r="O18">
            <v>0</v>
          </cell>
          <cell r="P18">
            <v>0</v>
          </cell>
        </row>
        <row r="19">
          <cell r="H19">
            <v>5125</v>
          </cell>
          <cell r="I19">
            <v>-1729.57</v>
          </cell>
          <cell r="J19">
            <v>0.17699999999999999</v>
          </cell>
          <cell r="K19" t="str">
            <v>KWH</v>
          </cell>
          <cell r="M19">
            <v>5125</v>
          </cell>
          <cell r="O19">
            <v>0</v>
          </cell>
          <cell r="P19" t="str">
            <v>KWH</v>
          </cell>
        </row>
        <row r="20">
          <cell r="H20">
            <v>5135</v>
          </cell>
          <cell r="I20">
            <v>-1057.5</v>
          </cell>
          <cell r="J20">
            <v>0</v>
          </cell>
          <cell r="K20">
            <v>0</v>
          </cell>
          <cell r="M20">
            <v>5135</v>
          </cell>
          <cell r="O20">
            <v>0</v>
          </cell>
          <cell r="P20">
            <v>0</v>
          </cell>
        </row>
        <row r="21">
          <cell r="H21">
            <v>5150</v>
          </cell>
          <cell r="I21">
            <v>0</v>
          </cell>
          <cell r="J21">
            <v>0</v>
          </cell>
          <cell r="K21">
            <v>0</v>
          </cell>
          <cell r="M21">
            <v>5150</v>
          </cell>
          <cell r="O21">
            <v>0</v>
          </cell>
          <cell r="P21">
            <v>0</v>
          </cell>
        </row>
        <row r="22">
          <cell r="H22">
            <v>5156</v>
          </cell>
          <cell r="I22">
            <v>0</v>
          </cell>
          <cell r="J22">
            <v>0</v>
          </cell>
          <cell r="K22">
            <v>0</v>
          </cell>
          <cell r="M22">
            <v>5156</v>
          </cell>
          <cell r="O22">
            <v>0</v>
          </cell>
          <cell r="P22">
            <v>0</v>
          </cell>
        </row>
        <row r="23">
          <cell r="H23">
            <v>5160</v>
          </cell>
          <cell r="I23">
            <v>-423</v>
          </cell>
          <cell r="J23">
            <v>0</v>
          </cell>
          <cell r="K23">
            <v>0</v>
          </cell>
          <cell r="M23">
            <v>5160</v>
          </cell>
          <cell r="O23">
            <v>0</v>
          </cell>
          <cell r="P23">
            <v>0</v>
          </cell>
        </row>
        <row r="24">
          <cell r="H24">
            <v>5306</v>
          </cell>
          <cell r="I24">
            <v>-3137125.15</v>
          </cell>
          <cell r="J24">
            <v>0</v>
          </cell>
          <cell r="K24">
            <v>0</v>
          </cell>
          <cell r="M24">
            <v>5306</v>
          </cell>
          <cell r="O24">
            <v>0</v>
          </cell>
          <cell r="P24">
            <v>0</v>
          </cell>
        </row>
        <row r="25">
          <cell r="H25">
            <v>5307</v>
          </cell>
          <cell r="I25">
            <v>-1688193.89</v>
          </cell>
          <cell r="J25">
            <v>0</v>
          </cell>
          <cell r="K25">
            <v>0</v>
          </cell>
          <cell r="M25">
            <v>5307</v>
          </cell>
          <cell r="O25">
            <v>0</v>
          </cell>
          <cell r="P25">
            <v>0</v>
          </cell>
        </row>
        <row r="26">
          <cell r="H26">
            <v>5309</v>
          </cell>
          <cell r="I26">
            <v>-256977.38</v>
          </cell>
          <cell r="J26">
            <v>0</v>
          </cell>
          <cell r="K26">
            <v>0</v>
          </cell>
          <cell r="M26">
            <v>5309</v>
          </cell>
          <cell r="O26">
            <v>0</v>
          </cell>
          <cell r="P26">
            <v>0</v>
          </cell>
        </row>
        <row r="27">
          <cell r="H27">
            <v>5315</v>
          </cell>
          <cell r="I27">
            <v>-189989.71</v>
          </cell>
          <cell r="J27">
            <v>0</v>
          </cell>
          <cell r="K27">
            <v>0</v>
          </cell>
          <cell r="M27">
            <v>5315</v>
          </cell>
          <cell r="O27">
            <v>0</v>
          </cell>
          <cell r="P27">
            <v>0</v>
          </cell>
        </row>
        <row r="28">
          <cell r="H28">
            <v>5316</v>
          </cell>
          <cell r="I28">
            <v>-92389.03</v>
          </cell>
          <cell r="J28">
            <v>0</v>
          </cell>
          <cell r="K28">
            <v>0</v>
          </cell>
          <cell r="M28">
            <v>5316</v>
          </cell>
          <cell r="O28">
            <v>0</v>
          </cell>
          <cell r="P28">
            <v>0</v>
          </cell>
        </row>
        <row r="29">
          <cell r="H29">
            <v>5321</v>
          </cell>
          <cell r="I29">
            <v>-826.8</v>
          </cell>
          <cell r="J29">
            <v>0</v>
          </cell>
          <cell r="K29">
            <v>0</v>
          </cell>
          <cell r="M29">
            <v>5321</v>
          </cell>
          <cell r="O29">
            <v>0</v>
          </cell>
          <cell r="P29">
            <v>0</v>
          </cell>
        </row>
        <row r="30">
          <cell r="H30">
            <v>5325</v>
          </cell>
          <cell r="I30">
            <v>-21368.41</v>
          </cell>
          <cell r="J30">
            <v>0</v>
          </cell>
          <cell r="K30">
            <v>0</v>
          </cell>
          <cell r="M30">
            <v>5325</v>
          </cell>
          <cell r="O30">
            <v>0</v>
          </cell>
          <cell r="P30">
            <v>0</v>
          </cell>
        </row>
        <row r="31">
          <cell r="H31">
            <v>5335</v>
          </cell>
          <cell r="I31">
            <v>-3696.39</v>
          </cell>
          <cell r="J31">
            <v>0</v>
          </cell>
          <cell r="K31">
            <v>0</v>
          </cell>
          <cell r="M31">
            <v>5335</v>
          </cell>
          <cell r="O31">
            <v>0</v>
          </cell>
          <cell r="P31">
            <v>0</v>
          </cell>
        </row>
        <row r="32">
          <cell r="H32">
            <v>5350</v>
          </cell>
          <cell r="I32">
            <v>0</v>
          </cell>
          <cell r="J32">
            <v>0</v>
          </cell>
          <cell r="K32">
            <v>0</v>
          </cell>
          <cell r="M32">
            <v>5350</v>
          </cell>
          <cell r="O32">
            <v>0</v>
          </cell>
          <cell r="P32">
            <v>0</v>
          </cell>
        </row>
        <row r="33">
          <cell r="H33">
            <v>5360</v>
          </cell>
          <cell r="I33">
            <v>-5818.61</v>
          </cell>
          <cell r="J33">
            <v>0</v>
          </cell>
          <cell r="K33">
            <v>0</v>
          </cell>
          <cell r="M33">
            <v>5360</v>
          </cell>
          <cell r="O33">
            <v>0</v>
          </cell>
          <cell r="P33">
            <v>0</v>
          </cell>
        </row>
        <row r="34">
          <cell r="H34">
            <v>5446</v>
          </cell>
          <cell r="I34">
            <v>-9257505.0700000003</v>
          </cell>
          <cell r="J34">
            <v>0</v>
          </cell>
          <cell r="K34">
            <v>0</v>
          </cell>
          <cell r="M34">
            <v>5446</v>
          </cell>
          <cell r="O34">
            <v>0</v>
          </cell>
          <cell r="P34">
            <v>0</v>
          </cell>
        </row>
        <row r="35">
          <cell r="H35">
            <v>5447</v>
          </cell>
          <cell r="I35">
            <v>-2800679.2</v>
          </cell>
          <cell r="J35">
            <v>0</v>
          </cell>
          <cell r="K35">
            <v>0</v>
          </cell>
          <cell r="M35">
            <v>5447</v>
          </cell>
          <cell r="O35">
            <v>0</v>
          </cell>
          <cell r="P35">
            <v>0</v>
          </cell>
        </row>
        <row r="36">
          <cell r="H36">
            <v>5506</v>
          </cell>
          <cell r="I36">
            <v>-425906.04</v>
          </cell>
          <cell r="J36">
            <v>0</v>
          </cell>
          <cell r="K36">
            <v>0</v>
          </cell>
          <cell r="M36">
            <v>5506</v>
          </cell>
          <cell r="O36">
            <v>0</v>
          </cell>
          <cell r="P36">
            <v>0</v>
          </cell>
        </row>
        <row r="37">
          <cell r="H37">
            <v>5507</v>
          </cell>
          <cell r="I37">
            <v>-33670.19</v>
          </cell>
          <cell r="J37">
            <v>0</v>
          </cell>
          <cell r="K37">
            <v>0</v>
          </cell>
          <cell r="M37">
            <v>5507</v>
          </cell>
          <cell r="O37">
            <v>0</v>
          </cell>
          <cell r="P37">
            <v>0</v>
          </cell>
        </row>
        <row r="38">
          <cell r="H38">
            <v>5509</v>
          </cell>
          <cell r="I38">
            <v>-135393.07</v>
          </cell>
          <cell r="J38">
            <v>0</v>
          </cell>
          <cell r="K38">
            <v>0</v>
          </cell>
          <cell r="M38">
            <v>5509</v>
          </cell>
          <cell r="O38">
            <v>0</v>
          </cell>
          <cell r="P38">
            <v>0</v>
          </cell>
        </row>
        <row r="39">
          <cell r="H39">
            <v>5515</v>
          </cell>
          <cell r="I39">
            <v>-81256.179999999993</v>
          </cell>
          <cell r="J39">
            <v>0</v>
          </cell>
          <cell r="K39" t="str">
            <v>KW</v>
          </cell>
          <cell r="M39">
            <v>5515</v>
          </cell>
          <cell r="O39">
            <v>-41362.913999999997</v>
          </cell>
          <cell r="P39" t="str">
            <v>KW</v>
          </cell>
        </row>
        <row r="40">
          <cell r="H40">
            <v>5516</v>
          </cell>
          <cell r="I40">
            <v>-349750.28</v>
          </cell>
          <cell r="J40">
            <v>0</v>
          </cell>
          <cell r="K40" t="str">
            <v>KW</v>
          </cell>
          <cell r="M40">
            <v>5516</v>
          </cell>
          <cell r="O40">
            <v>-172179.28899999999</v>
          </cell>
          <cell r="P40" t="str">
            <v>KW</v>
          </cell>
        </row>
        <row r="41">
          <cell r="H41">
            <v>5519</v>
          </cell>
          <cell r="I41">
            <v>-23.33</v>
          </cell>
          <cell r="J41">
            <v>0</v>
          </cell>
          <cell r="K41">
            <v>0</v>
          </cell>
          <cell r="M41">
            <v>5519</v>
          </cell>
          <cell r="O41">
            <v>0</v>
          </cell>
          <cell r="P41">
            <v>0</v>
          </cell>
        </row>
        <row r="42">
          <cell r="H42">
            <v>5521</v>
          </cell>
          <cell r="I42">
            <v>-7.48</v>
          </cell>
          <cell r="J42">
            <v>0</v>
          </cell>
          <cell r="K42">
            <v>0</v>
          </cell>
          <cell r="M42">
            <v>5521</v>
          </cell>
          <cell r="O42">
            <v>0</v>
          </cell>
          <cell r="P42">
            <v>0</v>
          </cell>
        </row>
        <row r="43">
          <cell r="H43">
            <v>5525</v>
          </cell>
          <cell r="I43">
            <v>-2076.7199999999998</v>
          </cell>
          <cell r="J43">
            <v>0</v>
          </cell>
          <cell r="K43" t="str">
            <v>KW</v>
          </cell>
          <cell r="M43">
            <v>5525</v>
          </cell>
          <cell r="O43">
            <v>-1445.9</v>
          </cell>
          <cell r="P43" t="str">
            <v>KW</v>
          </cell>
        </row>
        <row r="44">
          <cell r="H44">
            <v>5535</v>
          </cell>
          <cell r="I44">
            <v>-1759.07</v>
          </cell>
          <cell r="J44">
            <v>0</v>
          </cell>
          <cell r="K44">
            <v>0</v>
          </cell>
          <cell r="M44">
            <v>5535</v>
          </cell>
          <cell r="O44">
            <v>0</v>
          </cell>
          <cell r="P44">
            <v>0</v>
          </cell>
        </row>
        <row r="45">
          <cell r="H45">
            <v>5550</v>
          </cell>
          <cell r="I45">
            <v>0</v>
          </cell>
          <cell r="J45">
            <v>0</v>
          </cell>
          <cell r="K45">
            <v>0</v>
          </cell>
          <cell r="M45">
            <v>5550</v>
          </cell>
          <cell r="O45">
            <v>0</v>
          </cell>
          <cell r="P45">
            <v>0</v>
          </cell>
        </row>
        <row r="46">
          <cell r="H46">
            <v>5556</v>
          </cell>
          <cell r="I46">
            <v>0</v>
          </cell>
          <cell r="J46">
            <v>0</v>
          </cell>
          <cell r="K46">
            <v>0</v>
          </cell>
          <cell r="M46">
            <v>5556</v>
          </cell>
          <cell r="O46">
            <v>0</v>
          </cell>
          <cell r="P46">
            <v>0</v>
          </cell>
        </row>
        <row r="47">
          <cell r="H47">
            <v>5560</v>
          </cell>
          <cell r="I47">
            <v>-696.19</v>
          </cell>
          <cell r="J47">
            <v>0</v>
          </cell>
          <cell r="K47">
            <v>0</v>
          </cell>
          <cell r="M47">
            <v>5560</v>
          </cell>
          <cell r="O47">
            <v>0</v>
          </cell>
          <cell r="P47">
            <v>0</v>
          </cell>
        </row>
        <row r="48">
          <cell r="H48">
            <v>5706</v>
          </cell>
          <cell r="I48">
            <v>-20788.5</v>
          </cell>
          <cell r="J48">
            <v>0</v>
          </cell>
          <cell r="K48">
            <v>0</v>
          </cell>
          <cell r="M48">
            <v>5706</v>
          </cell>
          <cell r="O48">
            <v>0</v>
          </cell>
          <cell r="P48">
            <v>0</v>
          </cell>
        </row>
        <row r="49">
          <cell r="H49">
            <v>5707</v>
          </cell>
          <cell r="I49">
            <v>-8444.75</v>
          </cell>
          <cell r="J49">
            <v>0</v>
          </cell>
          <cell r="K49">
            <v>0</v>
          </cell>
          <cell r="M49">
            <v>5707</v>
          </cell>
          <cell r="O49">
            <v>0</v>
          </cell>
          <cell r="P49">
            <v>0</v>
          </cell>
        </row>
        <row r="50">
          <cell r="H50">
            <v>5709</v>
          </cell>
          <cell r="I50">
            <v>-2417.5</v>
          </cell>
          <cell r="J50">
            <v>0</v>
          </cell>
          <cell r="K50">
            <v>0</v>
          </cell>
          <cell r="M50">
            <v>5709</v>
          </cell>
          <cell r="O50">
            <v>0</v>
          </cell>
          <cell r="P50">
            <v>0</v>
          </cell>
        </row>
        <row r="51">
          <cell r="H51">
            <v>5715</v>
          </cell>
          <cell r="I51">
            <v>-59</v>
          </cell>
          <cell r="J51">
            <v>0</v>
          </cell>
          <cell r="K51">
            <v>0</v>
          </cell>
          <cell r="M51">
            <v>5715</v>
          </cell>
          <cell r="O51">
            <v>0</v>
          </cell>
          <cell r="P51">
            <v>0</v>
          </cell>
        </row>
        <row r="52">
          <cell r="H52">
            <v>5716</v>
          </cell>
          <cell r="I52">
            <v>-36</v>
          </cell>
          <cell r="J52">
            <v>0</v>
          </cell>
          <cell r="K52">
            <v>0</v>
          </cell>
          <cell r="M52">
            <v>5716</v>
          </cell>
          <cell r="O52">
            <v>0</v>
          </cell>
          <cell r="P52">
            <v>0</v>
          </cell>
        </row>
        <row r="53">
          <cell r="H53">
            <v>5719</v>
          </cell>
          <cell r="I53">
            <v>-241.25</v>
          </cell>
          <cell r="J53">
            <v>0</v>
          </cell>
          <cell r="K53">
            <v>0</v>
          </cell>
          <cell r="M53">
            <v>5719</v>
          </cell>
          <cell r="O53">
            <v>0</v>
          </cell>
          <cell r="P53">
            <v>0</v>
          </cell>
        </row>
        <row r="54">
          <cell r="H54">
            <v>5721</v>
          </cell>
          <cell r="I54">
            <v>-7.75</v>
          </cell>
          <cell r="J54">
            <v>0</v>
          </cell>
          <cell r="K54">
            <v>0</v>
          </cell>
          <cell r="M54">
            <v>5721</v>
          </cell>
          <cell r="O54">
            <v>0</v>
          </cell>
          <cell r="P54">
            <v>0</v>
          </cell>
        </row>
        <row r="55">
          <cell r="H55">
            <v>5725</v>
          </cell>
          <cell r="I55">
            <v>-39</v>
          </cell>
          <cell r="J55">
            <v>0</v>
          </cell>
          <cell r="K55">
            <v>0</v>
          </cell>
          <cell r="M55">
            <v>5725</v>
          </cell>
          <cell r="O55">
            <v>0</v>
          </cell>
          <cell r="P55">
            <v>0</v>
          </cell>
        </row>
        <row r="56">
          <cell r="H56">
            <v>5735</v>
          </cell>
          <cell r="I56">
            <v>-24.75</v>
          </cell>
          <cell r="J56">
            <v>0</v>
          </cell>
          <cell r="K56">
            <v>0</v>
          </cell>
          <cell r="M56">
            <v>5735</v>
          </cell>
          <cell r="O56">
            <v>0</v>
          </cell>
          <cell r="P56">
            <v>0</v>
          </cell>
        </row>
        <row r="57">
          <cell r="H57">
            <v>5750</v>
          </cell>
          <cell r="I57">
            <v>0</v>
          </cell>
          <cell r="J57">
            <v>0</v>
          </cell>
          <cell r="K57">
            <v>0</v>
          </cell>
          <cell r="M57">
            <v>5750</v>
          </cell>
          <cell r="O57">
            <v>0</v>
          </cell>
          <cell r="P57">
            <v>0</v>
          </cell>
        </row>
        <row r="58">
          <cell r="H58">
            <v>5760</v>
          </cell>
          <cell r="I58">
            <v>-58.25</v>
          </cell>
          <cell r="J58">
            <v>0</v>
          </cell>
          <cell r="K58">
            <v>0</v>
          </cell>
          <cell r="M58">
            <v>5760</v>
          </cell>
          <cell r="O58">
            <v>0</v>
          </cell>
          <cell r="P58">
            <v>0</v>
          </cell>
        </row>
        <row r="59">
          <cell r="H59">
            <v>50550</v>
          </cell>
          <cell r="I59">
            <v>-186215.81</v>
          </cell>
          <cell r="J59">
            <v>0</v>
          </cell>
          <cell r="K59">
            <v>0</v>
          </cell>
          <cell r="M59">
            <v>50550</v>
          </cell>
          <cell r="O59">
            <v>0</v>
          </cell>
          <cell r="P59">
            <v>0</v>
          </cell>
        </row>
        <row r="60">
          <cell r="H60">
            <v>55006</v>
          </cell>
          <cell r="I60">
            <v>94393.41</v>
          </cell>
          <cell r="J60">
            <v>0.38100000000000001</v>
          </cell>
          <cell r="K60" t="str">
            <v>KWH</v>
          </cell>
          <cell r="M60">
            <v>55006</v>
          </cell>
          <cell r="O60">
            <v>0</v>
          </cell>
          <cell r="P60" t="str">
            <v>KWH</v>
          </cell>
        </row>
        <row r="61">
          <cell r="H61">
            <v>55007</v>
          </cell>
          <cell r="I61">
            <v>-20677.060000000001</v>
          </cell>
          <cell r="J61">
            <v>0.222</v>
          </cell>
          <cell r="K61" t="str">
            <v>KWH</v>
          </cell>
          <cell r="M61">
            <v>55007</v>
          </cell>
          <cell r="O61">
            <v>0</v>
          </cell>
          <cell r="P61" t="str">
            <v>KWH</v>
          </cell>
        </row>
        <row r="62">
          <cell r="H62">
            <v>55009</v>
          </cell>
          <cell r="I62">
            <v>-138858.32999999999</v>
          </cell>
          <cell r="J62">
            <v>-0.11700000000000001</v>
          </cell>
          <cell r="K62" t="str">
            <v>KWH</v>
          </cell>
          <cell r="M62">
            <v>55009</v>
          </cell>
          <cell r="O62">
            <v>0</v>
          </cell>
          <cell r="P62" t="str">
            <v>KWH</v>
          </cell>
        </row>
        <row r="63">
          <cell r="H63">
            <v>55015</v>
          </cell>
          <cell r="I63">
            <v>-256708.74</v>
          </cell>
          <cell r="J63">
            <v>-0.16300000000000001</v>
          </cell>
          <cell r="K63" t="str">
            <v>KWH</v>
          </cell>
          <cell r="M63">
            <v>55015</v>
          </cell>
          <cell r="O63">
            <v>0</v>
          </cell>
          <cell r="P63" t="str">
            <v>KWH</v>
          </cell>
        </row>
        <row r="64">
          <cell r="H64">
            <v>55025</v>
          </cell>
          <cell r="I64">
            <v>214.94</v>
          </cell>
          <cell r="J64">
            <v>0</v>
          </cell>
          <cell r="K64">
            <v>0</v>
          </cell>
          <cell r="M64">
            <v>55025</v>
          </cell>
          <cell r="O64">
            <v>0</v>
          </cell>
          <cell r="P64">
            <v>0</v>
          </cell>
        </row>
        <row r="65">
          <cell r="H65">
            <v>55035</v>
          </cell>
          <cell r="I65">
            <v>-28923.74</v>
          </cell>
          <cell r="J65">
            <v>0.16400000000000001</v>
          </cell>
          <cell r="K65" t="str">
            <v>KWH</v>
          </cell>
          <cell r="M65">
            <v>55035</v>
          </cell>
          <cell r="O65">
            <v>0</v>
          </cell>
          <cell r="P65" t="str">
            <v>KWH</v>
          </cell>
        </row>
        <row r="66">
          <cell r="H66">
            <v>55050</v>
          </cell>
          <cell r="I66">
            <v>0</v>
          </cell>
          <cell r="J66">
            <v>0</v>
          </cell>
          <cell r="K66">
            <v>0</v>
          </cell>
          <cell r="M66">
            <v>55050</v>
          </cell>
          <cell r="O66">
            <v>0</v>
          </cell>
          <cell r="P66">
            <v>0</v>
          </cell>
        </row>
        <row r="67">
          <cell r="H67">
            <v>55056</v>
          </cell>
          <cell r="I67">
            <v>0</v>
          </cell>
          <cell r="J67">
            <v>0</v>
          </cell>
          <cell r="K67">
            <v>0</v>
          </cell>
          <cell r="M67">
            <v>55056</v>
          </cell>
          <cell r="O67">
            <v>0</v>
          </cell>
          <cell r="P67">
            <v>0</v>
          </cell>
        </row>
        <row r="68">
          <cell r="H68">
            <v>55060</v>
          </cell>
          <cell r="I68">
            <v>227.35</v>
          </cell>
          <cell r="J68">
            <v>0.129</v>
          </cell>
          <cell r="K68" t="str">
            <v>KWH</v>
          </cell>
          <cell r="M68">
            <v>55060</v>
          </cell>
          <cell r="O68">
            <v>0</v>
          </cell>
          <cell r="P68" t="str">
            <v>KWH</v>
          </cell>
        </row>
        <row r="69">
          <cell r="H69">
            <v>55099</v>
          </cell>
          <cell r="I69">
            <v>-262364.33</v>
          </cell>
          <cell r="J69">
            <v>0</v>
          </cell>
          <cell r="K69">
            <v>0</v>
          </cell>
          <cell r="M69">
            <v>55099</v>
          </cell>
          <cell r="O69">
            <v>0</v>
          </cell>
          <cell r="P69">
            <v>0</v>
          </cell>
        </row>
        <row r="70">
          <cell r="H70">
            <v>55106</v>
          </cell>
          <cell r="I70">
            <v>-24124</v>
          </cell>
          <cell r="J70">
            <v>0</v>
          </cell>
          <cell r="K70">
            <v>0</v>
          </cell>
          <cell r="M70">
            <v>55106</v>
          </cell>
          <cell r="O70">
            <v>0</v>
          </cell>
          <cell r="P70">
            <v>0</v>
          </cell>
        </row>
        <row r="71">
          <cell r="H71">
            <v>55107</v>
          </cell>
          <cell r="I71">
            <v>-1900.09</v>
          </cell>
          <cell r="J71">
            <v>0</v>
          </cell>
          <cell r="K71">
            <v>0</v>
          </cell>
          <cell r="M71">
            <v>55107</v>
          </cell>
          <cell r="O71">
            <v>0</v>
          </cell>
          <cell r="P71">
            <v>0</v>
          </cell>
        </row>
        <row r="72">
          <cell r="H72">
            <v>55109</v>
          </cell>
          <cell r="I72">
            <v>-7675.66</v>
          </cell>
          <cell r="J72">
            <v>0</v>
          </cell>
          <cell r="K72">
            <v>0</v>
          </cell>
          <cell r="M72">
            <v>55109</v>
          </cell>
          <cell r="O72">
            <v>0</v>
          </cell>
          <cell r="P72">
            <v>0</v>
          </cell>
        </row>
        <row r="73">
          <cell r="H73">
            <v>55115</v>
          </cell>
          <cell r="I73">
            <v>-4897.4399999999996</v>
          </cell>
          <cell r="J73">
            <v>0</v>
          </cell>
          <cell r="K73">
            <v>0</v>
          </cell>
          <cell r="M73">
            <v>55115</v>
          </cell>
          <cell r="O73">
            <v>0</v>
          </cell>
          <cell r="P73">
            <v>0</v>
          </cell>
        </row>
        <row r="74">
          <cell r="H74">
            <v>55116</v>
          </cell>
          <cell r="I74">
            <v>-27370.52</v>
          </cell>
          <cell r="J74">
            <v>0</v>
          </cell>
          <cell r="K74">
            <v>0</v>
          </cell>
          <cell r="M74">
            <v>55116</v>
          </cell>
          <cell r="O74">
            <v>0</v>
          </cell>
          <cell r="P74">
            <v>0</v>
          </cell>
        </row>
        <row r="75">
          <cell r="H75">
            <v>55119</v>
          </cell>
          <cell r="I75">
            <v>-0.33</v>
          </cell>
          <cell r="J75">
            <v>0</v>
          </cell>
          <cell r="K75">
            <v>0</v>
          </cell>
          <cell r="M75">
            <v>55119</v>
          </cell>
          <cell r="O75">
            <v>0</v>
          </cell>
          <cell r="P75">
            <v>0</v>
          </cell>
        </row>
        <row r="76">
          <cell r="H76">
            <v>55121</v>
          </cell>
          <cell r="I76">
            <v>-0.4</v>
          </cell>
          <cell r="J76">
            <v>0</v>
          </cell>
          <cell r="K76">
            <v>0</v>
          </cell>
          <cell r="M76">
            <v>55121</v>
          </cell>
          <cell r="O76">
            <v>0</v>
          </cell>
          <cell r="P76">
            <v>0</v>
          </cell>
        </row>
        <row r="77">
          <cell r="H77">
            <v>55125</v>
          </cell>
          <cell r="I77">
            <v>-162</v>
          </cell>
          <cell r="J77">
            <v>0</v>
          </cell>
          <cell r="K77">
            <v>0</v>
          </cell>
          <cell r="M77">
            <v>55125</v>
          </cell>
          <cell r="O77">
            <v>0</v>
          </cell>
          <cell r="P77">
            <v>0</v>
          </cell>
        </row>
        <row r="78">
          <cell r="H78">
            <v>55135</v>
          </cell>
          <cell r="I78">
            <v>-99.41</v>
          </cell>
          <cell r="J78">
            <v>0</v>
          </cell>
          <cell r="K78">
            <v>0</v>
          </cell>
          <cell r="M78">
            <v>55135</v>
          </cell>
          <cell r="O78">
            <v>0</v>
          </cell>
          <cell r="P78">
            <v>0</v>
          </cell>
        </row>
        <row r="79">
          <cell r="H79">
            <v>55150</v>
          </cell>
          <cell r="I79">
            <v>0</v>
          </cell>
          <cell r="J79">
            <v>0</v>
          </cell>
          <cell r="K79">
            <v>0</v>
          </cell>
          <cell r="M79">
            <v>55150</v>
          </cell>
          <cell r="O79">
            <v>0</v>
          </cell>
          <cell r="P79">
            <v>0</v>
          </cell>
        </row>
        <row r="80">
          <cell r="H80">
            <v>55160</v>
          </cell>
          <cell r="I80">
            <v>-39.43</v>
          </cell>
          <cell r="J80">
            <v>0</v>
          </cell>
          <cell r="K80">
            <v>0</v>
          </cell>
          <cell r="M80">
            <v>55160</v>
          </cell>
          <cell r="O80">
            <v>0</v>
          </cell>
          <cell r="P80">
            <v>0</v>
          </cell>
        </row>
        <row r="81">
          <cell r="H81">
            <v>55206</v>
          </cell>
          <cell r="I81">
            <v>-1565744.86</v>
          </cell>
          <cell r="J81">
            <v>-73693917.362000003</v>
          </cell>
          <cell r="K81" t="str">
            <v>KWH</v>
          </cell>
          <cell r="M81">
            <v>55206</v>
          </cell>
          <cell r="O81">
            <v>0</v>
          </cell>
          <cell r="P81" t="str">
            <v>KWH</v>
          </cell>
        </row>
        <row r="82">
          <cell r="H82">
            <v>55207</v>
          </cell>
          <cell r="I82">
            <v>-773898.42</v>
          </cell>
          <cell r="J82">
            <v>-5780600.2379999999</v>
          </cell>
          <cell r="K82" t="str">
            <v>KWH</v>
          </cell>
          <cell r="M82">
            <v>55207</v>
          </cell>
          <cell r="O82">
            <v>0</v>
          </cell>
          <cell r="P82" t="str">
            <v>KWH</v>
          </cell>
        </row>
        <row r="83">
          <cell r="H83">
            <v>55209</v>
          </cell>
          <cell r="I83">
            <v>-826071.84</v>
          </cell>
          <cell r="J83">
            <v>-23402652.296999998</v>
          </cell>
          <cell r="K83" t="str">
            <v>KWH</v>
          </cell>
          <cell r="M83">
            <v>55209</v>
          </cell>
          <cell r="O83">
            <v>0</v>
          </cell>
          <cell r="P83" t="str">
            <v>KWH</v>
          </cell>
        </row>
        <row r="84">
          <cell r="H84">
            <v>55215</v>
          </cell>
          <cell r="I84">
            <v>-135289.22</v>
          </cell>
          <cell r="J84">
            <v>-14953393.109999999</v>
          </cell>
          <cell r="K84" t="str">
            <v>KWH</v>
          </cell>
          <cell r="M84">
            <v>55215</v>
          </cell>
          <cell r="O84">
            <v>0</v>
          </cell>
          <cell r="P84" t="str">
            <v>KWH</v>
          </cell>
        </row>
        <row r="85">
          <cell r="H85">
            <v>55216</v>
          </cell>
          <cell r="I85">
            <v>-582828.32999999996</v>
          </cell>
          <cell r="J85">
            <v>-83571535.297999993</v>
          </cell>
          <cell r="K85" t="str">
            <v>KWH</v>
          </cell>
          <cell r="M85">
            <v>55216</v>
          </cell>
          <cell r="O85">
            <v>0</v>
          </cell>
          <cell r="P85" t="str">
            <v>KWH</v>
          </cell>
        </row>
        <row r="86">
          <cell r="H86">
            <v>55219</v>
          </cell>
          <cell r="I86">
            <v>-138.44</v>
          </cell>
          <cell r="J86">
            <v>-3890</v>
          </cell>
          <cell r="K86" t="str">
            <v>KWH</v>
          </cell>
          <cell r="M86">
            <v>55219</v>
          </cell>
          <cell r="O86">
            <v>0</v>
          </cell>
          <cell r="P86" t="str">
            <v>KWH</v>
          </cell>
        </row>
        <row r="87">
          <cell r="H87">
            <v>55221</v>
          </cell>
          <cell r="I87">
            <v>-45.85</v>
          </cell>
          <cell r="J87">
            <v>-1302.8</v>
          </cell>
          <cell r="K87" t="str">
            <v>KWH</v>
          </cell>
          <cell r="M87">
            <v>55221</v>
          </cell>
          <cell r="O87">
            <v>0</v>
          </cell>
          <cell r="P87" t="str">
            <v>KWH</v>
          </cell>
        </row>
        <row r="88">
          <cell r="H88">
            <v>55225</v>
          </cell>
          <cell r="I88">
            <v>-152323.29</v>
          </cell>
          <cell r="J88">
            <v>-494673.8</v>
          </cell>
          <cell r="K88" t="str">
            <v>KWH</v>
          </cell>
          <cell r="M88">
            <v>55225</v>
          </cell>
          <cell r="O88">
            <v>0</v>
          </cell>
          <cell r="P88" t="str">
            <v>KWH</v>
          </cell>
        </row>
        <row r="89">
          <cell r="H89">
            <v>55230</v>
          </cell>
          <cell r="I89">
            <v>0</v>
          </cell>
          <cell r="J89">
            <v>0</v>
          </cell>
          <cell r="K89">
            <v>0</v>
          </cell>
          <cell r="M89">
            <v>55230</v>
          </cell>
          <cell r="O89">
            <v>0</v>
          </cell>
          <cell r="P89">
            <v>0</v>
          </cell>
        </row>
        <row r="90">
          <cell r="H90">
            <v>55235</v>
          </cell>
          <cell r="I90">
            <v>-10723.11</v>
          </cell>
          <cell r="J90">
            <v>-303568.95199999999</v>
          </cell>
          <cell r="K90" t="str">
            <v>KWH</v>
          </cell>
          <cell r="M90">
            <v>55235</v>
          </cell>
          <cell r="O90">
            <v>0</v>
          </cell>
          <cell r="P90" t="str">
            <v>KWH</v>
          </cell>
        </row>
        <row r="91">
          <cell r="H91">
            <v>55250</v>
          </cell>
          <cell r="I91">
            <v>0</v>
          </cell>
          <cell r="J91">
            <v>0</v>
          </cell>
          <cell r="K91" t="str">
            <v>KWH</v>
          </cell>
          <cell r="M91">
            <v>55250</v>
          </cell>
          <cell r="O91">
            <v>0</v>
          </cell>
          <cell r="P91" t="str">
            <v>KWH</v>
          </cell>
        </row>
        <row r="92">
          <cell r="H92">
            <v>55260</v>
          </cell>
          <cell r="I92">
            <v>-4251.83</v>
          </cell>
          <cell r="J92">
            <v>-120555.17600000001</v>
          </cell>
          <cell r="K92" t="str">
            <v>KWH</v>
          </cell>
          <cell r="M92">
            <v>55260</v>
          </cell>
          <cell r="O92">
            <v>0</v>
          </cell>
          <cell r="P92" t="str">
            <v>KWH</v>
          </cell>
        </row>
        <row r="93">
          <cell r="H93">
            <v>55406</v>
          </cell>
          <cell r="I93">
            <v>-48632.77</v>
          </cell>
          <cell r="J93">
            <v>0</v>
          </cell>
          <cell r="K93">
            <v>0</v>
          </cell>
          <cell r="M93">
            <v>55406</v>
          </cell>
          <cell r="O93">
            <v>0</v>
          </cell>
          <cell r="P93">
            <v>0</v>
          </cell>
        </row>
        <row r="94">
          <cell r="H94">
            <v>55407</v>
          </cell>
          <cell r="I94">
            <v>-19578.21</v>
          </cell>
          <cell r="J94">
            <v>0</v>
          </cell>
          <cell r="K94">
            <v>0</v>
          </cell>
          <cell r="M94">
            <v>55407</v>
          </cell>
          <cell r="O94">
            <v>0</v>
          </cell>
          <cell r="P94">
            <v>0</v>
          </cell>
        </row>
        <row r="95">
          <cell r="H95">
            <v>55409</v>
          </cell>
          <cell r="I95">
            <v>-5940.25</v>
          </cell>
          <cell r="J95">
            <v>0</v>
          </cell>
          <cell r="K95">
            <v>0</v>
          </cell>
          <cell r="M95">
            <v>55409</v>
          </cell>
          <cell r="O95">
            <v>0</v>
          </cell>
          <cell r="P95">
            <v>0</v>
          </cell>
        </row>
        <row r="96">
          <cell r="H96">
            <v>55419</v>
          </cell>
          <cell r="I96">
            <v>-843.98</v>
          </cell>
          <cell r="J96">
            <v>0</v>
          </cell>
          <cell r="K96">
            <v>0</v>
          </cell>
          <cell r="M96">
            <v>55419</v>
          </cell>
          <cell r="O96">
            <v>0</v>
          </cell>
          <cell r="P96">
            <v>0</v>
          </cell>
        </row>
        <row r="97">
          <cell r="H97">
            <v>55421</v>
          </cell>
          <cell r="I97">
            <v>-20.16</v>
          </cell>
          <cell r="J97">
            <v>0</v>
          </cell>
          <cell r="K97">
            <v>0</v>
          </cell>
          <cell r="M97">
            <v>55421</v>
          </cell>
          <cell r="O97">
            <v>0</v>
          </cell>
          <cell r="P97">
            <v>0</v>
          </cell>
        </row>
        <row r="98">
          <cell r="H98">
            <v>55435</v>
          </cell>
          <cell r="I98">
            <v>-57.15</v>
          </cell>
          <cell r="J98">
            <v>0</v>
          </cell>
          <cell r="K98">
            <v>0</v>
          </cell>
          <cell r="M98">
            <v>55435</v>
          </cell>
          <cell r="O98">
            <v>0</v>
          </cell>
          <cell r="P98">
            <v>0</v>
          </cell>
        </row>
        <row r="99">
          <cell r="H99">
            <v>55450</v>
          </cell>
          <cell r="I99">
            <v>0</v>
          </cell>
          <cell r="J99">
            <v>0</v>
          </cell>
          <cell r="K99">
            <v>0</v>
          </cell>
          <cell r="M99">
            <v>55450</v>
          </cell>
          <cell r="O99">
            <v>0</v>
          </cell>
          <cell r="P99">
            <v>0</v>
          </cell>
        </row>
        <row r="100">
          <cell r="H100">
            <v>55456</v>
          </cell>
          <cell r="I100">
            <v>2067.52</v>
          </cell>
          <cell r="J100">
            <v>0</v>
          </cell>
          <cell r="K100">
            <v>0</v>
          </cell>
          <cell r="M100">
            <v>55456</v>
          </cell>
          <cell r="O100">
            <v>0</v>
          </cell>
          <cell r="P100">
            <v>0</v>
          </cell>
        </row>
        <row r="101">
          <cell r="H101">
            <v>55460</v>
          </cell>
          <cell r="I101">
            <v>-134.55000000000001</v>
          </cell>
          <cell r="J101">
            <v>0</v>
          </cell>
          <cell r="K101">
            <v>0</v>
          </cell>
          <cell r="M101">
            <v>55460</v>
          </cell>
          <cell r="O101">
            <v>0</v>
          </cell>
          <cell r="P101">
            <v>0</v>
          </cell>
        </row>
        <row r="102">
          <cell r="H102">
            <v>55606</v>
          </cell>
          <cell r="I102">
            <v>-506831.61</v>
          </cell>
          <cell r="J102">
            <v>0</v>
          </cell>
          <cell r="K102">
            <v>0</v>
          </cell>
          <cell r="M102">
            <v>55606</v>
          </cell>
          <cell r="O102">
            <v>0</v>
          </cell>
          <cell r="P102">
            <v>0</v>
          </cell>
        </row>
        <row r="103">
          <cell r="H103">
            <v>55607</v>
          </cell>
          <cell r="I103">
            <v>-40032.720000000001</v>
          </cell>
          <cell r="J103">
            <v>0</v>
          </cell>
          <cell r="K103">
            <v>0</v>
          </cell>
          <cell r="M103">
            <v>55607</v>
          </cell>
          <cell r="O103">
            <v>0</v>
          </cell>
          <cell r="P103">
            <v>0</v>
          </cell>
        </row>
        <row r="104">
          <cell r="H104">
            <v>55609</v>
          </cell>
          <cell r="I104">
            <v>-160971.69</v>
          </cell>
          <cell r="J104">
            <v>0</v>
          </cell>
          <cell r="K104">
            <v>0</v>
          </cell>
          <cell r="M104">
            <v>55609</v>
          </cell>
          <cell r="O104">
            <v>0</v>
          </cell>
          <cell r="P104">
            <v>0</v>
          </cell>
        </row>
        <row r="105">
          <cell r="H105">
            <v>55615</v>
          </cell>
          <cell r="I105">
            <v>-97085.27</v>
          </cell>
          <cell r="J105">
            <v>0</v>
          </cell>
          <cell r="K105">
            <v>0</v>
          </cell>
          <cell r="M105">
            <v>55615</v>
          </cell>
          <cell r="O105">
            <v>0</v>
          </cell>
          <cell r="P105">
            <v>0</v>
          </cell>
        </row>
        <row r="106">
          <cell r="H106">
            <v>55616</v>
          </cell>
          <cell r="I106">
            <v>-412329.46</v>
          </cell>
          <cell r="J106">
            <v>0</v>
          </cell>
          <cell r="K106">
            <v>0</v>
          </cell>
          <cell r="M106">
            <v>55616</v>
          </cell>
          <cell r="O106">
            <v>0</v>
          </cell>
          <cell r="P106">
            <v>0</v>
          </cell>
        </row>
        <row r="107">
          <cell r="H107">
            <v>55619</v>
          </cell>
          <cell r="I107">
            <v>-26.92</v>
          </cell>
          <cell r="J107">
            <v>0</v>
          </cell>
          <cell r="K107">
            <v>0</v>
          </cell>
          <cell r="M107">
            <v>55619</v>
          </cell>
          <cell r="O107">
            <v>0</v>
          </cell>
          <cell r="P107">
            <v>0</v>
          </cell>
        </row>
        <row r="108">
          <cell r="H108">
            <v>55621</v>
          </cell>
          <cell r="I108">
            <v>-9.01</v>
          </cell>
          <cell r="J108">
            <v>0</v>
          </cell>
          <cell r="K108">
            <v>0</v>
          </cell>
          <cell r="M108">
            <v>55621</v>
          </cell>
          <cell r="O108">
            <v>0</v>
          </cell>
          <cell r="P108">
            <v>0</v>
          </cell>
        </row>
        <row r="109">
          <cell r="H109">
            <v>55625</v>
          </cell>
          <cell r="I109">
            <v>-1564.14</v>
          </cell>
          <cell r="J109">
            <v>0</v>
          </cell>
          <cell r="K109">
            <v>0</v>
          </cell>
          <cell r="M109">
            <v>55625</v>
          </cell>
          <cell r="O109">
            <v>0</v>
          </cell>
          <cell r="P109">
            <v>0</v>
          </cell>
        </row>
        <row r="110">
          <cell r="H110">
            <v>55635</v>
          </cell>
          <cell r="I110">
            <v>-2085.35</v>
          </cell>
          <cell r="J110">
            <v>0</v>
          </cell>
          <cell r="K110">
            <v>0</v>
          </cell>
          <cell r="M110">
            <v>55635</v>
          </cell>
          <cell r="O110">
            <v>0</v>
          </cell>
          <cell r="P110">
            <v>0</v>
          </cell>
        </row>
        <row r="111">
          <cell r="H111">
            <v>55650</v>
          </cell>
          <cell r="I111">
            <v>0</v>
          </cell>
          <cell r="J111">
            <v>0</v>
          </cell>
          <cell r="K111">
            <v>0</v>
          </cell>
          <cell r="M111">
            <v>55650</v>
          </cell>
          <cell r="O111">
            <v>0</v>
          </cell>
          <cell r="P111">
            <v>0</v>
          </cell>
        </row>
        <row r="112">
          <cell r="H112">
            <v>55660</v>
          </cell>
          <cell r="I112">
            <v>-830.47</v>
          </cell>
          <cell r="J112">
            <v>0</v>
          </cell>
          <cell r="K112">
            <v>0</v>
          </cell>
          <cell r="M112">
            <v>55660</v>
          </cell>
          <cell r="O112">
            <v>0</v>
          </cell>
          <cell r="P112">
            <v>0</v>
          </cell>
        </row>
        <row r="113">
          <cell r="H113">
            <v>55706</v>
          </cell>
          <cell r="I113">
            <v>-31816.02</v>
          </cell>
          <cell r="J113">
            <v>0</v>
          </cell>
          <cell r="K113" t="str">
            <v>KWH</v>
          </cell>
          <cell r="M113">
            <v>55706</v>
          </cell>
          <cell r="O113">
            <v>0</v>
          </cell>
          <cell r="P113" t="str">
            <v>KWH</v>
          </cell>
        </row>
        <row r="114">
          <cell r="H114">
            <v>55707</v>
          </cell>
          <cell r="I114">
            <v>-2533.88</v>
          </cell>
          <cell r="J114">
            <v>0</v>
          </cell>
          <cell r="K114">
            <v>0</v>
          </cell>
          <cell r="M114">
            <v>55707</v>
          </cell>
          <cell r="O114">
            <v>0</v>
          </cell>
          <cell r="P114">
            <v>0</v>
          </cell>
        </row>
        <row r="115">
          <cell r="H115">
            <v>55709</v>
          </cell>
          <cell r="I115">
            <v>-10199.44</v>
          </cell>
          <cell r="J115">
            <v>0</v>
          </cell>
          <cell r="K115" t="str">
            <v>KWH</v>
          </cell>
          <cell r="M115">
            <v>55709</v>
          </cell>
          <cell r="O115">
            <v>0</v>
          </cell>
          <cell r="P115" t="str">
            <v>KWH</v>
          </cell>
        </row>
        <row r="116">
          <cell r="H116">
            <v>55715</v>
          </cell>
          <cell r="I116">
            <v>-6603.11</v>
          </cell>
          <cell r="J116">
            <v>0</v>
          </cell>
          <cell r="K116">
            <v>0</v>
          </cell>
          <cell r="M116">
            <v>55715</v>
          </cell>
          <cell r="O116">
            <v>0</v>
          </cell>
          <cell r="P116">
            <v>0</v>
          </cell>
        </row>
        <row r="117">
          <cell r="H117">
            <v>55716</v>
          </cell>
          <cell r="I117">
            <v>-17303.650000000001</v>
          </cell>
          <cell r="J117">
            <v>0</v>
          </cell>
          <cell r="K117">
            <v>0</v>
          </cell>
          <cell r="M117">
            <v>55716</v>
          </cell>
          <cell r="O117">
            <v>0</v>
          </cell>
          <cell r="P117">
            <v>0</v>
          </cell>
        </row>
        <row r="118">
          <cell r="H118">
            <v>55719</v>
          </cell>
          <cell r="I118">
            <v>-0.69</v>
          </cell>
          <cell r="J118">
            <v>0</v>
          </cell>
          <cell r="K118">
            <v>0</v>
          </cell>
          <cell r="M118">
            <v>55719</v>
          </cell>
          <cell r="O118">
            <v>0</v>
          </cell>
          <cell r="P118">
            <v>0</v>
          </cell>
        </row>
        <row r="119">
          <cell r="H119">
            <v>55721</v>
          </cell>
          <cell r="I119">
            <v>-0.47</v>
          </cell>
          <cell r="J119">
            <v>0</v>
          </cell>
          <cell r="K119">
            <v>0</v>
          </cell>
          <cell r="M119">
            <v>55721</v>
          </cell>
          <cell r="O119">
            <v>0</v>
          </cell>
          <cell r="P119">
            <v>0</v>
          </cell>
        </row>
        <row r="120">
          <cell r="H120">
            <v>55725</v>
          </cell>
          <cell r="I120">
            <v>-214.54</v>
          </cell>
          <cell r="J120">
            <v>0</v>
          </cell>
          <cell r="K120">
            <v>0</v>
          </cell>
          <cell r="M120">
            <v>55725</v>
          </cell>
          <cell r="O120">
            <v>0</v>
          </cell>
          <cell r="P120">
            <v>0</v>
          </cell>
        </row>
        <row r="121">
          <cell r="H121">
            <v>55735</v>
          </cell>
          <cell r="I121">
            <v>-136.01</v>
          </cell>
          <cell r="J121">
            <v>0</v>
          </cell>
          <cell r="K121">
            <v>0</v>
          </cell>
          <cell r="M121">
            <v>55735</v>
          </cell>
          <cell r="O121">
            <v>0</v>
          </cell>
          <cell r="P121">
            <v>0</v>
          </cell>
        </row>
        <row r="122">
          <cell r="H122">
            <v>55750</v>
          </cell>
          <cell r="I122">
            <v>0</v>
          </cell>
          <cell r="J122">
            <v>0</v>
          </cell>
          <cell r="K122">
            <v>0</v>
          </cell>
          <cell r="M122">
            <v>55750</v>
          </cell>
          <cell r="O122">
            <v>0</v>
          </cell>
          <cell r="P122">
            <v>0</v>
          </cell>
        </row>
        <row r="123">
          <cell r="H123">
            <v>55760</v>
          </cell>
          <cell r="I123">
            <v>-50.76</v>
          </cell>
          <cell r="J123">
            <v>0</v>
          </cell>
          <cell r="K123">
            <v>0</v>
          </cell>
          <cell r="M123">
            <v>55760</v>
          </cell>
          <cell r="O123">
            <v>0</v>
          </cell>
          <cell r="P123">
            <v>0</v>
          </cell>
        </row>
        <row r="124">
          <cell r="H124">
            <v>550061</v>
          </cell>
          <cell r="I124">
            <v>-3433303.62</v>
          </cell>
          <cell r="J124">
            <v>0.44600000000000001</v>
          </cell>
          <cell r="K124" t="str">
            <v>KWH</v>
          </cell>
          <cell r="M124">
            <v>550061</v>
          </cell>
          <cell r="O124">
            <v>0</v>
          </cell>
          <cell r="P124" t="str">
            <v>KWH</v>
          </cell>
        </row>
        <row r="125">
          <cell r="H125">
            <v>550062</v>
          </cell>
          <cell r="I125">
            <v>-1271320.8400000001</v>
          </cell>
          <cell r="J125">
            <v>-0.45</v>
          </cell>
          <cell r="K125" t="str">
            <v>KWH</v>
          </cell>
          <cell r="M125">
            <v>550062</v>
          </cell>
          <cell r="O125">
            <v>0</v>
          </cell>
          <cell r="P125" t="str">
            <v>KWH</v>
          </cell>
        </row>
        <row r="126">
          <cell r="H126">
            <v>550063</v>
          </cell>
          <cell r="I126">
            <v>-1839829.96</v>
          </cell>
          <cell r="J126">
            <v>-0.40200000000000002</v>
          </cell>
          <cell r="K126" t="str">
            <v>KWH</v>
          </cell>
          <cell r="M126">
            <v>550063</v>
          </cell>
          <cell r="O126">
            <v>0</v>
          </cell>
          <cell r="P126" t="str">
            <v>KWH</v>
          </cell>
        </row>
        <row r="127">
          <cell r="H127">
            <v>550071</v>
          </cell>
          <cell r="I127">
            <v>-266569.27</v>
          </cell>
          <cell r="J127">
            <v>0.42099999999999999</v>
          </cell>
          <cell r="K127" t="str">
            <v>KWH</v>
          </cell>
          <cell r="M127">
            <v>550071</v>
          </cell>
          <cell r="O127">
            <v>0</v>
          </cell>
          <cell r="P127" t="str">
            <v>KWH</v>
          </cell>
        </row>
        <row r="128">
          <cell r="H128">
            <v>550072</v>
          </cell>
          <cell r="I128">
            <v>-92508.93</v>
          </cell>
          <cell r="J128">
            <v>-0.33</v>
          </cell>
          <cell r="K128" t="str">
            <v>KWH</v>
          </cell>
          <cell r="M128">
            <v>550072</v>
          </cell>
          <cell r="O128">
            <v>0</v>
          </cell>
          <cell r="P128" t="str">
            <v>KWH</v>
          </cell>
        </row>
        <row r="129">
          <cell r="H129">
            <v>550073</v>
          </cell>
          <cell r="I129">
            <v>-128977.5</v>
          </cell>
          <cell r="J129">
            <v>-0.436</v>
          </cell>
          <cell r="K129" t="str">
            <v>KWH</v>
          </cell>
          <cell r="M129">
            <v>550073</v>
          </cell>
          <cell r="O129">
            <v>0</v>
          </cell>
          <cell r="P129" t="str">
            <v>KWH</v>
          </cell>
        </row>
        <row r="130">
          <cell r="H130">
            <v>550091</v>
          </cell>
          <cell r="I130">
            <v>-855193.13</v>
          </cell>
          <cell r="J130">
            <v>0.26800000000000002</v>
          </cell>
          <cell r="K130" t="str">
            <v>KWH</v>
          </cell>
          <cell r="M130">
            <v>550091</v>
          </cell>
          <cell r="O130">
            <v>0</v>
          </cell>
          <cell r="P130" t="str">
            <v>KWH</v>
          </cell>
        </row>
        <row r="131">
          <cell r="H131">
            <v>550092</v>
          </cell>
          <cell r="I131">
            <v>-362643.54</v>
          </cell>
          <cell r="J131">
            <v>0.374</v>
          </cell>
          <cell r="K131" t="str">
            <v>KWH</v>
          </cell>
          <cell r="M131">
            <v>550092</v>
          </cell>
          <cell r="O131">
            <v>0</v>
          </cell>
          <cell r="P131" t="str">
            <v>KWH</v>
          </cell>
        </row>
        <row r="132">
          <cell r="H132">
            <v>550093</v>
          </cell>
          <cell r="I132">
            <v>-526289.68999999994</v>
          </cell>
          <cell r="J132">
            <v>0.28199999999999997</v>
          </cell>
          <cell r="K132" t="str">
            <v>KWH</v>
          </cell>
          <cell r="M132">
            <v>550093</v>
          </cell>
          <cell r="O132">
            <v>0</v>
          </cell>
          <cell r="P132" t="str">
            <v>KWH</v>
          </cell>
        </row>
        <row r="133">
          <cell r="H133">
            <v>550159</v>
          </cell>
          <cell r="I133">
            <v>-221523.46</v>
          </cell>
          <cell r="J133">
            <v>0.33800000000000002</v>
          </cell>
          <cell r="K133" t="str">
            <v>KWH</v>
          </cell>
          <cell r="M133">
            <v>550159</v>
          </cell>
          <cell r="O133">
            <v>0</v>
          </cell>
          <cell r="P133" t="str">
            <v>KWH</v>
          </cell>
        </row>
        <row r="134">
          <cell r="H134">
            <v>550169</v>
          </cell>
          <cell r="I134">
            <v>-2000864.63</v>
          </cell>
          <cell r="J134">
            <v>0.43099999999999999</v>
          </cell>
          <cell r="K134" t="str">
            <v>KWH</v>
          </cell>
          <cell r="M134">
            <v>550169</v>
          </cell>
          <cell r="O134">
            <v>0</v>
          </cell>
          <cell r="P134" t="str">
            <v>KWH</v>
          </cell>
        </row>
        <row r="135">
          <cell r="H135">
            <v>550199</v>
          </cell>
          <cell r="I135">
            <v>-327.52999999999997</v>
          </cell>
          <cell r="J135">
            <v>0.25</v>
          </cell>
          <cell r="K135" t="str">
            <v>KWH</v>
          </cell>
          <cell r="M135">
            <v>550199</v>
          </cell>
          <cell r="O135">
            <v>0</v>
          </cell>
          <cell r="P135" t="str">
            <v>KWH</v>
          </cell>
        </row>
        <row r="136">
          <cell r="H136">
            <v>550201</v>
          </cell>
          <cell r="I136">
            <v>-109.54</v>
          </cell>
          <cell r="J136">
            <v>-0.26700000000000002</v>
          </cell>
          <cell r="K136" t="str">
            <v>KWH</v>
          </cell>
          <cell r="M136">
            <v>550201</v>
          </cell>
          <cell r="O136">
            <v>0</v>
          </cell>
          <cell r="P136" t="str">
            <v>KWH</v>
          </cell>
        </row>
        <row r="137">
          <cell r="H137">
            <v>550259</v>
          </cell>
          <cell r="I137">
            <v>-7838.38</v>
          </cell>
          <cell r="J137">
            <v>-0.38200000000000001</v>
          </cell>
          <cell r="K137" t="str">
            <v>KWH</v>
          </cell>
          <cell r="M137">
            <v>550259</v>
          </cell>
          <cell r="O137">
            <v>0</v>
          </cell>
          <cell r="P137" t="str">
            <v>KWH</v>
          </cell>
        </row>
        <row r="138">
          <cell r="H138">
            <v>550601</v>
          </cell>
          <cell r="I138">
            <v>-5538.37</v>
          </cell>
          <cell r="J138">
            <v>-3.5000000000000003E-2</v>
          </cell>
          <cell r="K138" t="str">
            <v>KWH</v>
          </cell>
          <cell r="M138">
            <v>550601</v>
          </cell>
          <cell r="O138">
            <v>0</v>
          </cell>
          <cell r="P138" t="str">
            <v>KWH</v>
          </cell>
        </row>
        <row r="139">
          <cell r="H139">
            <v>550602</v>
          </cell>
          <cell r="I139">
            <v>-2085.25</v>
          </cell>
          <cell r="J139">
            <v>0.249</v>
          </cell>
          <cell r="K139" t="str">
            <v>KWH</v>
          </cell>
          <cell r="M139">
            <v>550602</v>
          </cell>
          <cell r="O139">
            <v>0</v>
          </cell>
          <cell r="P139" t="str">
            <v>KWH</v>
          </cell>
        </row>
        <row r="140">
          <cell r="H140">
            <v>550603</v>
          </cell>
          <cell r="I140">
            <v>-3528.06</v>
          </cell>
          <cell r="J140">
            <v>-0.45400000000000001</v>
          </cell>
          <cell r="K140" t="str">
            <v>KWH</v>
          </cell>
          <cell r="M140">
            <v>550603</v>
          </cell>
          <cell r="O140">
            <v>0</v>
          </cell>
          <cell r="P140" t="str">
            <v>KWH</v>
          </cell>
        </row>
        <row r="141">
          <cell r="H141">
            <v>555015</v>
          </cell>
          <cell r="I141">
            <v>-890180.39</v>
          </cell>
          <cell r="J141">
            <v>-0.55400000000000005</v>
          </cell>
          <cell r="K141" t="str">
            <v>KWH</v>
          </cell>
          <cell r="M141">
            <v>555015</v>
          </cell>
          <cell r="O141">
            <v>0</v>
          </cell>
          <cell r="P141" t="str">
            <v>KWH</v>
          </cell>
        </row>
        <row r="142">
          <cell r="H142">
            <v>555016</v>
          </cell>
          <cell r="I142">
            <v>-3937212.8</v>
          </cell>
          <cell r="J142">
            <v>-0.75900000000000001</v>
          </cell>
          <cell r="K142" t="str">
            <v>KWH</v>
          </cell>
          <cell r="M142">
            <v>555016</v>
          </cell>
          <cell r="O142">
            <v>0</v>
          </cell>
          <cell r="P142" t="str">
            <v>KWH</v>
          </cell>
        </row>
        <row r="143">
          <cell r="H143">
            <v>555025</v>
          </cell>
          <cell r="I143">
            <v>-40704.769999999997</v>
          </cell>
          <cell r="J143">
            <v>-1.3819999999999999</v>
          </cell>
          <cell r="K143" t="str">
            <v>KWH</v>
          </cell>
          <cell r="M143">
            <v>555025</v>
          </cell>
          <cell r="O143">
            <v>0</v>
          </cell>
          <cell r="P143" t="str">
            <v>KWH</v>
          </cell>
        </row>
        <row r="144">
          <cell r="H144">
            <v>555056</v>
          </cell>
          <cell r="I144">
            <v>600766.81999999995</v>
          </cell>
          <cell r="J144">
            <v>0</v>
          </cell>
          <cell r="K144">
            <v>0</v>
          </cell>
          <cell r="M144">
            <v>555056</v>
          </cell>
          <cell r="O144">
            <v>0</v>
          </cell>
          <cell r="P144">
            <v>0</v>
          </cell>
        </row>
        <row r="145">
          <cell r="H145">
            <v>555106</v>
          </cell>
          <cell r="I145">
            <v>-102883.73</v>
          </cell>
          <cell r="J145">
            <v>0.21099999999999999</v>
          </cell>
          <cell r="K145" t="str">
            <v>KWH</v>
          </cell>
          <cell r="M145">
            <v>555106</v>
          </cell>
          <cell r="O145">
            <v>0</v>
          </cell>
          <cell r="P145" t="str">
            <v>KWH</v>
          </cell>
        </row>
        <row r="146">
          <cell r="H146">
            <v>555107</v>
          </cell>
          <cell r="I146">
            <v>-2688.95</v>
          </cell>
          <cell r="J146">
            <v>0.95599999999999996</v>
          </cell>
          <cell r="K146" t="str">
            <v>KWH</v>
          </cell>
          <cell r="M146">
            <v>555107</v>
          </cell>
          <cell r="O146">
            <v>0</v>
          </cell>
          <cell r="P146" t="str">
            <v>KWH</v>
          </cell>
        </row>
        <row r="147">
          <cell r="H147">
            <v>555109</v>
          </cell>
          <cell r="I147">
            <v>-264193.67</v>
          </cell>
          <cell r="J147">
            <v>-0.52900000000000003</v>
          </cell>
          <cell r="K147" t="str">
            <v>KWH</v>
          </cell>
          <cell r="M147">
            <v>555109</v>
          </cell>
          <cell r="O147">
            <v>0</v>
          </cell>
          <cell r="P147" t="str">
            <v>KWH</v>
          </cell>
        </row>
        <row r="148">
          <cell r="H148">
            <v>555115</v>
          </cell>
          <cell r="I148">
            <v>-347940.28</v>
          </cell>
          <cell r="J148">
            <v>1.71</v>
          </cell>
          <cell r="K148" t="str">
            <v>KWH</v>
          </cell>
          <cell r="M148">
            <v>555115</v>
          </cell>
          <cell r="O148">
            <v>0</v>
          </cell>
          <cell r="P148" t="str">
            <v>KWH</v>
          </cell>
        </row>
        <row r="149">
          <cell r="H149">
            <v>555125</v>
          </cell>
          <cell r="I149">
            <v>-9648.64</v>
          </cell>
          <cell r="J149">
            <v>0.55900000000000005</v>
          </cell>
          <cell r="K149" t="str">
            <v>KWH</v>
          </cell>
          <cell r="M149">
            <v>555125</v>
          </cell>
          <cell r="O149">
            <v>0</v>
          </cell>
          <cell r="P149" t="str">
            <v>KWH</v>
          </cell>
        </row>
      </sheetData>
      <sheetData sheetId="8">
        <row r="10">
          <cell r="H10">
            <v>5098</v>
          </cell>
          <cell r="I10">
            <v>112.74</v>
          </cell>
          <cell r="J10">
            <v>0</v>
          </cell>
          <cell r="K10">
            <v>0</v>
          </cell>
          <cell r="M10">
            <v>5098</v>
          </cell>
          <cell r="O10">
            <v>0</v>
          </cell>
          <cell r="P10">
            <v>0</v>
          </cell>
        </row>
        <row r="11">
          <cell r="H11">
            <v>5099</v>
          </cell>
          <cell r="I11">
            <v>105473.12</v>
          </cell>
          <cell r="J11">
            <v>0</v>
          </cell>
          <cell r="K11">
            <v>0</v>
          </cell>
          <cell r="M11">
            <v>5099</v>
          </cell>
          <cell r="O11">
            <v>0</v>
          </cell>
          <cell r="P11">
            <v>0</v>
          </cell>
        </row>
        <row r="12">
          <cell r="H12">
            <v>5106</v>
          </cell>
          <cell r="I12">
            <v>-284631.98</v>
          </cell>
          <cell r="J12">
            <v>0</v>
          </cell>
          <cell r="K12">
            <v>0</v>
          </cell>
          <cell r="M12">
            <v>5106</v>
          </cell>
          <cell r="O12">
            <v>0</v>
          </cell>
          <cell r="P12">
            <v>0</v>
          </cell>
        </row>
        <row r="13">
          <cell r="H13">
            <v>5107</v>
          </cell>
          <cell r="I13">
            <v>-21713.73</v>
          </cell>
          <cell r="J13">
            <v>0</v>
          </cell>
          <cell r="K13">
            <v>0</v>
          </cell>
          <cell r="M13">
            <v>5107</v>
          </cell>
          <cell r="O13">
            <v>0</v>
          </cell>
          <cell r="P13">
            <v>0</v>
          </cell>
        </row>
        <row r="14">
          <cell r="H14">
            <v>5109</v>
          </cell>
          <cell r="I14">
            <v>-89741.64</v>
          </cell>
          <cell r="J14">
            <v>0</v>
          </cell>
          <cell r="K14">
            <v>0</v>
          </cell>
          <cell r="M14">
            <v>5109</v>
          </cell>
          <cell r="O14">
            <v>0</v>
          </cell>
          <cell r="P14">
            <v>0</v>
          </cell>
        </row>
        <row r="15">
          <cell r="H15">
            <v>5115</v>
          </cell>
          <cell r="I15">
            <v>-56700.46</v>
          </cell>
          <cell r="J15">
            <v>-1417163.2560000001</v>
          </cell>
          <cell r="K15" t="str">
            <v>KWH</v>
          </cell>
          <cell r="M15">
            <v>5115</v>
          </cell>
          <cell r="O15">
            <v>0</v>
          </cell>
          <cell r="P15" t="str">
            <v>KWH</v>
          </cell>
        </row>
        <row r="16">
          <cell r="H16">
            <v>5116</v>
          </cell>
          <cell r="I16">
            <v>-321865.01</v>
          </cell>
          <cell r="J16">
            <v>-9361880.0189999994</v>
          </cell>
          <cell r="K16" t="str">
            <v>KWH</v>
          </cell>
          <cell r="M16">
            <v>5116</v>
          </cell>
          <cell r="O16">
            <v>0</v>
          </cell>
          <cell r="P16" t="str">
            <v>KWH</v>
          </cell>
        </row>
        <row r="17">
          <cell r="H17">
            <v>5119</v>
          </cell>
          <cell r="I17">
            <v>-15.05</v>
          </cell>
          <cell r="J17">
            <v>0</v>
          </cell>
          <cell r="K17">
            <v>0</v>
          </cell>
          <cell r="M17">
            <v>5119</v>
          </cell>
          <cell r="O17">
            <v>0</v>
          </cell>
          <cell r="P17">
            <v>0</v>
          </cell>
        </row>
        <row r="18">
          <cell r="H18">
            <v>5121</v>
          </cell>
          <cell r="I18">
            <v>-5.19</v>
          </cell>
          <cell r="J18">
            <v>0</v>
          </cell>
          <cell r="K18">
            <v>0</v>
          </cell>
          <cell r="M18">
            <v>5121</v>
          </cell>
          <cell r="O18">
            <v>0</v>
          </cell>
          <cell r="P18">
            <v>0</v>
          </cell>
        </row>
        <row r="19">
          <cell r="H19">
            <v>5125</v>
          </cell>
          <cell r="I19">
            <v>-1977.84</v>
          </cell>
          <cell r="J19">
            <v>-77581.918999999994</v>
          </cell>
          <cell r="K19" t="str">
            <v>KWH</v>
          </cell>
          <cell r="M19">
            <v>5125</v>
          </cell>
          <cell r="O19">
            <v>0</v>
          </cell>
          <cell r="P19" t="str">
            <v>KWH</v>
          </cell>
        </row>
        <row r="20">
          <cell r="H20">
            <v>5135</v>
          </cell>
          <cell r="I20">
            <v>-1153.5999999999999</v>
          </cell>
          <cell r="J20">
            <v>0</v>
          </cell>
          <cell r="K20">
            <v>0</v>
          </cell>
          <cell r="M20">
            <v>5135</v>
          </cell>
          <cell r="O20">
            <v>0</v>
          </cell>
          <cell r="P20">
            <v>0</v>
          </cell>
        </row>
        <row r="21">
          <cell r="H21">
            <v>5150</v>
          </cell>
          <cell r="I21">
            <v>0</v>
          </cell>
          <cell r="J21">
            <v>0</v>
          </cell>
          <cell r="K21">
            <v>0</v>
          </cell>
          <cell r="M21">
            <v>5150</v>
          </cell>
          <cell r="O21">
            <v>0</v>
          </cell>
          <cell r="P21">
            <v>0</v>
          </cell>
        </row>
        <row r="22">
          <cell r="H22">
            <v>5156</v>
          </cell>
          <cell r="I22">
            <v>0</v>
          </cell>
          <cell r="J22">
            <v>0</v>
          </cell>
          <cell r="K22" t="str">
            <v>KWH</v>
          </cell>
          <cell r="M22">
            <v>5156</v>
          </cell>
          <cell r="O22">
            <v>0</v>
          </cell>
          <cell r="P22">
            <v>0</v>
          </cell>
        </row>
        <row r="23">
          <cell r="H23">
            <v>5160</v>
          </cell>
          <cell r="I23">
            <v>-497.3</v>
          </cell>
          <cell r="J23">
            <v>0</v>
          </cell>
          <cell r="M23">
            <v>5160</v>
          </cell>
          <cell r="O23">
            <v>0</v>
          </cell>
          <cell r="P23">
            <v>0</v>
          </cell>
        </row>
        <row r="24">
          <cell r="H24">
            <v>5306</v>
          </cell>
          <cell r="I24">
            <v>-3419146.63</v>
          </cell>
          <cell r="J24">
            <v>0</v>
          </cell>
          <cell r="K24" t="str">
            <v>KWH</v>
          </cell>
          <cell r="M24">
            <v>5306</v>
          </cell>
          <cell r="O24">
            <v>0</v>
          </cell>
          <cell r="P24">
            <v>0</v>
          </cell>
        </row>
        <row r="25">
          <cell r="H25">
            <v>5307</v>
          </cell>
          <cell r="I25">
            <v>-1839351.22</v>
          </cell>
          <cell r="J25">
            <v>0</v>
          </cell>
          <cell r="M25">
            <v>5307</v>
          </cell>
          <cell r="O25">
            <v>0</v>
          </cell>
          <cell r="P25">
            <v>0</v>
          </cell>
        </row>
        <row r="26">
          <cell r="H26">
            <v>5309</v>
          </cell>
          <cell r="I26">
            <v>-280140.26</v>
          </cell>
          <cell r="J26">
            <v>0</v>
          </cell>
          <cell r="K26" t="str">
            <v>KWH</v>
          </cell>
          <cell r="M26">
            <v>5309</v>
          </cell>
          <cell r="O26">
            <v>0</v>
          </cell>
          <cell r="P26">
            <v>0</v>
          </cell>
        </row>
        <row r="27">
          <cell r="H27">
            <v>5315</v>
          </cell>
          <cell r="I27">
            <v>-202725.11</v>
          </cell>
          <cell r="J27">
            <v>0</v>
          </cell>
          <cell r="K27">
            <v>0</v>
          </cell>
          <cell r="M27">
            <v>5315</v>
          </cell>
          <cell r="O27">
            <v>0</v>
          </cell>
          <cell r="P27">
            <v>0</v>
          </cell>
        </row>
        <row r="28">
          <cell r="H28">
            <v>5316</v>
          </cell>
          <cell r="I28">
            <v>-100667.04</v>
          </cell>
          <cell r="J28">
            <v>0</v>
          </cell>
          <cell r="K28" t="str">
            <v>KWH</v>
          </cell>
          <cell r="M28">
            <v>5316</v>
          </cell>
          <cell r="O28">
            <v>0</v>
          </cell>
          <cell r="P28">
            <v>0</v>
          </cell>
        </row>
        <row r="29">
          <cell r="H29">
            <v>5321</v>
          </cell>
          <cell r="I29">
            <v>-901.02</v>
          </cell>
          <cell r="J29">
            <v>0</v>
          </cell>
          <cell r="K29">
            <v>0</v>
          </cell>
          <cell r="M29">
            <v>5321</v>
          </cell>
          <cell r="O29">
            <v>0</v>
          </cell>
          <cell r="P29">
            <v>0</v>
          </cell>
        </row>
        <row r="30">
          <cell r="H30">
            <v>5325</v>
          </cell>
          <cell r="I30">
            <v>-24221.16</v>
          </cell>
          <cell r="J30">
            <v>0</v>
          </cell>
          <cell r="K30">
            <v>0</v>
          </cell>
          <cell r="M30">
            <v>5325</v>
          </cell>
          <cell r="O30">
            <v>0</v>
          </cell>
          <cell r="P30">
            <v>0</v>
          </cell>
        </row>
        <row r="31">
          <cell r="H31">
            <v>5335</v>
          </cell>
          <cell r="I31">
            <v>-4028.4</v>
          </cell>
          <cell r="J31">
            <v>0</v>
          </cell>
          <cell r="K31">
            <v>0</v>
          </cell>
          <cell r="M31">
            <v>5335</v>
          </cell>
          <cell r="O31">
            <v>0</v>
          </cell>
          <cell r="P31">
            <v>0</v>
          </cell>
        </row>
        <row r="32">
          <cell r="H32">
            <v>5350</v>
          </cell>
          <cell r="I32">
            <v>0</v>
          </cell>
          <cell r="J32">
            <v>0</v>
          </cell>
          <cell r="K32">
            <v>0</v>
          </cell>
          <cell r="M32">
            <v>5350</v>
          </cell>
          <cell r="O32">
            <v>0</v>
          </cell>
          <cell r="P32">
            <v>0</v>
          </cell>
        </row>
        <row r="33">
          <cell r="H33">
            <v>5360</v>
          </cell>
          <cell r="I33">
            <v>-6368.66</v>
          </cell>
          <cell r="J33">
            <v>0</v>
          </cell>
          <cell r="K33">
            <v>0</v>
          </cell>
          <cell r="M33">
            <v>5360</v>
          </cell>
          <cell r="O33">
            <v>0</v>
          </cell>
          <cell r="P33">
            <v>0</v>
          </cell>
        </row>
        <row r="34">
          <cell r="H34">
            <v>5446</v>
          </cell>
          <cell r="I34">
            <v>-9257505.0700000003</v>
          </cell>
          <cell r="J34">
            <v>0</v>
          </cell>
          <cell r="K34">
            <v>0</v>
          </cell>
          <cell r="M34">
            <v>5446</v>
          </cell>
          <cell r="O34">
            <v>0</v>
          </cell>
          <cell r="P34">
            <v>0</v>
          </cell>
        </row>
        <row r="35">
          <cell r="H35">
            <v>5447</v>
          </cell>
          <cell r="I35">
            <v>-2800679.2</v>
          </cell>
          <cell r="J35">
            <v>0</v>
          </cell>
          <cell r="K35">
            <v>0</v>
          </cell>
          <cell r="M35">
            <v>5447</v>
          </cell>
          <cell r="O35">
            <v>0</v>
          </cell>
          <cell r="P35">
            <v>0</v>
          </cell>
        </row>
        <row r="36">
          <cell r="H36">
            <v>5506</v>
          </cell>
          <cell r="I36">
            <v>-470593.19</v>
          </cell>
          <cell r="J36">
            <v>0</v>
          </cell>
          <cell r="K36">
            <v>0</v>
          </cell>
          <cell r="M36">
            <v>5506</v>
          </cell>
          <cell r="O36">
            <v>0</v>
          </cell>
          <cell r="P36">
            <v>0</v>
          </cell>
        </row>
        <row r="37">
          <cell r="H37">
            <v>5507</v>
          </cell>
          <cell r="I37">
            <v>-35954.410000000003</v>
          </cell>
          <cell r="J37">
            <v>0</v>
          </cell>
          <cell r="K37">
            <v>0</v>
          </cell>
          <cell r="M37">
            <v>5507</v>
          </cell>
          <cell r="O37">
            <v>0</v>
          </cell>
          <cell r="P37">
            <v>0</v>
          </cell>
        </row>
        <row r="38">
          <cell r="H38">
            <v>5509</v>
          </cell>
          <cell r="I38">
            <v>-148587.1</v>
          </cell>
          <cell r="J38">
            <v>0</v>
          </cell>
          <cell r="K38">
            <v>0</v>
          </cell>
          <cell r="M38">
            <v>5509</v>
          </cell>
          <cell r="O38">
            <v>0</v>
          </cell>
          <cell r="P38">
            <v>0</v>
          </cell>
        </row>
        <row r="39">
          <cell r="H39">
            <v>5515</v>
          </cell>
          <cell r="I39">
            <v>-87857.31</v>
          </cell>
          <cell r="J39">
            <v>0</v>
          </cell>
          <cell r="K39" t="str">
            <v>KW</v>
          </cell>
          <cell r="M39">
            <v>5515</v>
          </cell>
          <cell r="O39">
            <v>-44651.3</v>
          </cell>
          <cell r="P39" t="str">
            <v>KW</v>
          </cell>
        </row>
        <row r="40">
          <cell r="H40">
            <v>5516</v>
          </cell>
          <cell r="I40">
            <v>-385779.41</v>
          </cell>
          <cell r="J40">
            <v>0</v>
          </cell>
          <cell r="K40" t="str">
            <v>KW</v>
          </cell>
          <cell r="M40">
            <v>5516</v>
          </cell>
          <cell r="O40">
            <v>-190127.44099999999</v>
          </cell>
          <cell r="P40" t="str">
            <v>KW</v>
          </cell>
        </row>
        <row r="41">
          <cell r="H41">
            <v>5519</v>
          </cell>
          <cell r="I41">
            <v>-26.31</v>
          </cell>
          <cell r="J41">
            <v>0</v>
          </cell>
          <cell r="K41">
            <v>0</v>
          </cell>
          <cell r="M41">
            <v>5519</v>
          </cell>
          <cell r="O41">
            <v>0</v>
          </cell>
          <cell r="P41">
            <v>0</v>
          </cell>
        </row>
        <row r="42">
          <cell r="H42">
            <v>5521</v>
          </cell>
          <cell r="I42">
            <v>-8.44</v>
          </cell>
          <cell r="J42">
            <v>0</v>
          </cell>
          <cell r="K42">
            <v>0</v>
          </cell>
          <cell r="M42">
            <v>5521</v>
          </cell>
          <cell r="O42">
            <v>0</v>
          </cell>
          <cell r="P42">
            <v>0</v>
          </cell>
        </row>
        <row r="43">
          <cell r="H43">
            <v>5525</v>
          </cell>
          <cell r="I43">
            <v>-2311.85</v>
          </cell>
          <cell r="J43">
            <v>0</v>
          </cell>
          <cell r="K43" t="str">
            <v>KW</v>
          </cell>
          <cell r="M43">
            <v>5525</v>
          </cell>
          <cell r="O43">
            <v>-1608.27</v>
          </cell>
          <cell r="P43" t="str">
            <v>KW</v>
          </cell>
        </row>
        <row r="44">
          <cell r="H44">
            <v>5535</v>
          </cell>
          <cell r="I44">
            <v>-1918.25</v>
          </cell>
          <cell r="J44">
            <v>0</v>
          </cell>
          <cell r="K44">
            <v>0</v>
          </cell>
          <cell r="M44">
            <v>5535</v>
          </cell>
          <cell r="O44">
            <v>0</v>
          </cell>
          <cell r="P44">
            <v>0</v>
          </cell>
        </row>
        <row r="45">
          <cell r="H45">
            <v>5550</v>
          </cell>
          <cell r="I45">
            <v>0</v>
          </cell>
          <cell r="J45">
            <v>0</v>
          </cell>
          <cell r="K45">
            <v>0</v>
          </cell>
          <cell r="M45">
            <v>5550</v>
          </cell>
          <cell r="O45">
            <v>0</v>
          </cell>
          <cell r="P45">
            <v>0</v>
          </cell>
        </row>
        <row r="46">
          <cell r="H46">
            <v>5556</v>
          </cell>
          <cell r="I46">
            <v>0</v>
          </cell>
          <cell r="J46">
            <v>0</v>
          </cell>
          <cell r="K46">
            <v>0</v>
          </cell>
          <cell r="M46">
            <v>5556</v>
          </cell>
          <cell r="O46">
            <v>0</v>
          </cell>
          <cell r="P46">
            <v>0</v>
          </cell>
        </row>
        <row r="47">
          <cell r="H47">
            <v>5560</v>
          </cell>
          <cell r="I47">
            <v>-819.27</v>
          </cell>
          <cell r="J47">
            <v>0</v>
          </cell>
          <cell r="K47">
            <v>0</v>
          </cell>
          <cell r="M47">
            <v>5560</v>
          </cell>
          <cell r="O47">
            <v>0</v>
          </cell>
          <cell r="P47">
            <v>0</v>
          </cell>
        </row>
        <row r="48">
          <cell r="H48">
            <v>5706</v>
          </cell>
          <cell r="I48">
            <v>-22680</v>
          </cell>
          <cell r="J48">
            <v>0</v>
          </cell>
          <cell r="K48">
            <v>0</v>
          </cell>
          <cell r="M48">
            <v>5706</v>
          </cell>
          <cell r="O48">
            <v>0</v>
          </cell>
          <cell r="P48">
            <v>0</v>
          </cell>
        </row>
        <row r="49">
          <cell r="H49">
            <v>5707</v>
          </cell>
          <cell r="I49">
            <v>-9208.25</v>
          </cell>
          <cell r="J49">
            <v>0</v>
          </cell>
          <cell r="K49">
            <v>0</v>
          </cell>
          <cell r="M49">
            <v>5707</v>
          </cell>
          <cell r="O49">
            <v>0</v>
          </cell>
          <cell r="P49">
            <v>0</v>
          </cell>
        </row>
        <row r="50">
          <cell r="H50">
            <v>5709</v>
          </cell>
          <cell r="I50">
            <v>-2634</v>
          </cell>
          <cell r="J50">
            <v>0</v>
          </cell>
          <cell r="K50">
            <v>0</v>
          </cell>
          <cell r="M50">
            <v>5709</v>
          </cell>
          <cell r="O50">
            <v>0</v>
          </cell>
          <cell r="P50">
            <v>0</v>
          </cell>
        </row>
        <row r="51">
          <cell r="H51">
            <v>5715</v>
          </cell>
          <cell r="I51">
            <v>-64</v>
          </cell>
          <cell r="J51">
            <v>0</v>
          </cell>
          <cell r="K51">
            <v>0</v>
          </cell>
          <cell r="M51">
            <v>5715</v>
          </cell>
          <cell r="O51">
            <v>0</v>
          </cell>
          <cell r="P51">
            <v>0</v>
          </cell>
        </row>
        <row r="52">
          <cell r="H52">
            <v>5716</v>
          </cell>
          <cell r="I52">
            <v>-39.25</v>
          </cell>
          <cell r="J52">
            <v>0</v>
          </cell>
          <cell r="K52">
            <v>0</v>
          </cell>
          <cell r="M52">
            <v>5716</v>
          </cell>
          <cell r="O52">
            <v>0</v>
          </cell>
          <cell r="P52">
            <v>0</v>
          </cell>
        </row>
        <row r="53">
          <cell r="H53">
            <v>5719</v>
          </cell>
          <cell r="I53">
            <v>-264</v>
          </cell>
          <cell r="J53">
            <v>0</v>
          </cell>
          <cell r="K53">
            <v>0</v>
          </cell>
          <cell r="M53">
            <v>5719</v>
          </cell>
          <cell r="O53">
            <v>0</v>
          </cell>
          <cell r="P53">
            <v>0</v>
          </cell>
        </row>
        <row r="54">
          <cell r="H54">
            <v>5721</v>
          </cell>
          <cell r="I54">
            <v>-8.5</v>
          </cell>
          <cell r="J54">
            <v>0</v>
          </cell>
          <cell r="K54">
            <v>0</v>
          </cell>
          <cell r="M54">
            <v>5721</v>
          </cell>
          <cell r="O54">
            <v>0</v>
          </cell>
          <cell r="P54">
            <v>0</v>
          </cell>
        </row>
        <row r="55">
          <cell r="H55">
            <v>5725</v>
          </cell>
          <cell r="I55">
            <v>-42.5</v>
          </cell>
          <cell r="J55">
            <v>0</v>
          </cell>
          <cell r="K55">
            <v>0</v>
          </cell>
          <cell r="M55">
            <v>5725</v>
          </cell>
          <cell r="O55">
            <v>0</v>
          </cell>
          <cell r="P55">
            <v>0</v>
          </cell>
        </row>
        <row r="56">
          <cell r="H56">
            <v>5735</v>
          </cell>
          <cell r="I56">
            <v>-27</v>
          </cell>
          <cell r="J56">
            <v>0</v>
          </cell>
          <cell r="K56">
            <v>0</v>
          </cell>
          <cell r="M56">
            <v>5735</v>
          </cell>
          <cell r="O56">
            <v>0</v>
          </cell>
          <cell r="P56">
            <v>0</v>
          </cell>
        </row>
        <row r="57">
          <cell r="H57">
            <v>5750</v>
          </cell>
          <cell r="I57">
            <v>0</v>
          </cell>
          <cell r="J57">
            <v>0</v>
          </cell>
          <cell r="K57">
            <v>0</v>
          </cell>
          <cell r="M57">
            <v>5750</v>
          </cell>
          <cell r="O57">
            <v>0</v>
          </cell>
          <cell r="P57">
            <v>0</v>
          </cell>
        </row>
        <row r="58">
          <cell r="H58">
            <v>5760</v>
          </cell>
          <cell r="I58">
            <v>-63.75</v>
          </cell>
          <cell r="J58">
            <v>0</v>
          </cell>
          <cell r="K58">
            <v>0</v>
          </cell>
          <cell r="M58">
            <v>5760</v>
          </cell>
          <cell r="O58">
            <v>0</v>
          </cell>
          <cell r="P58">
            <v>0</v>
          </cell>
        </row>
        <row r="59">
          <cell r="H59">
            <v>50550</v>
          </cell>
          <cell r="I59">
            <v>-197274.23999999999</v>
          </cell>
          <cell r="J59">
            <v>0</v>
          </cell>
          <cell r="K59">
            <v>0</v>
          </cell>
          <cell r="M59">
            <v>50550</v>
          </cell>
          <cell r="O59">
            <v>0</v>
          </cell>
          <cell r="P59">
            <v>0</v>
          </cell>
        </row>
        <row r="60">
          <cell r="H60">
            <v>55006</v>
          </cell>
          <cell r="I60">
            <v>85302.51</v>
          </cell>
          <cell r="J60">
            <v>-113628.126</v>
          </cell>
          <cell r="K60" t="str">
            <v>KWH</v>
          </cell>
          <cell r="M60">
            <v>55006</v>
          </cell>
          <cell r="O60">
            <v>0</v>
          </cell>
          <cell r="P60" t="str">
            <v>KWH</v>
          </cell>
        </row>
        <row r="61">
          <cell r="H61">
            <v>55007</v>
          </cell>
          <cell r="I61">
            <v>-21473.47</v>
          </cell>
          <cell r="J61">
            <v>-10339.272000000001</v>
          </cell>
          <cell r="K61" t="str">
            <v>KWH</v>
          </cell>
          <cell r="M61">
            <v>55007</v>
          </cell>
          <cell r="O61">
            <v>0</v>
          </cell>
          <cell r="P61" t="str">
            <v>KWH</v>
          </cell>
        </row>
        <row r="62">
          <cell r="H62">
            <v>55009</v>
          </cell>
          <cell r="I62">
            <v>-156045.84</v>
          </cell>
          <cell r="J62">
            <v>-199246.93900000001</v>
          </cell>
          <cell r="K62" t="str">
            <v>KWH</v>
          </cell>
          <cell r="M62">
            <v>55009</v>
          </cell>
          <cell r="O62">
            <v>0</v>
          </cell>
          <cell r="P62" t="str">
            <v>KWH</v>
          </cell>
        </row>
        <row r="63">
          <cell r="H63">
            <v>55015</v>
          </cell>
          <cell r="I63">
            <v>-284032.40000000002</v>
          </cell>
          <cell r="J63">
            <v>-326456.67300000001</v>
          </cell>
          <cell r="K63" t="str">
            <v>KWH</v>
          </cell>
          <cell r="M63">
            <v>55015</v>
          </cell>
          <cell r="O63">
            <v>0</v>
          </cell>
          <cell r="P63" t="str">
            <v>KWH</v>
          </cell>
        </row>
        <row r="64">
          <cell r="H64">
            <v>55025</v>
          </cell>
          <cell r="I64">
            <v>214.94</v>
          </cell>
          <cell r="J64">
            <v>0</v>
          </cell>
          <cell r="K64">
            <v>0</v>
          </cell>
          <cell r="M64">
            <v>55025</v>
          </cell>
          <cell r="O64">
            <v>0</v>
          </cell>
          <cell r="P64">
            <v>0</v>
          </cell>
        </row>
        <row r="65">
          <cell r="H65">
            <v>55035</v>
          </cell>
          <cell r="I65">
            <v>-31536.6</v>
          </cell>
          <cell r="J65">
            <v>-30034.565999999999</v>
          </cell>
          <cell r="K65" t="str">
            <v>KWH</v>
          </cell>
          <cell r="M65">
            <v>55035</v>
          </cell>
          <cell r="O65">
            <v>0</v>
          </cell>
          <cell r="P65" t="str">
            <v>KWH</v>
          </cell>
        </row>
        <row r="66">
          <cell r="H66">
            <v>55050</v>
          </cell>
          <cell r="I66">
            <v>0</v>
          </cell>
          <cell r="J66">
            <v>0</v>
          </cell>
          <cell r="K66">
            <v>0</v>
          </cell>
          <cell r="M66">
            <v>55050</v>
          </cell>
          <cell r="O66">
            <v>0</v>
          </cell>
          <cell r="P66">
            <v>0</v>
          </cell>
        </row>
        <row r="67">
          <cell r="H67">
            <v>55056</v>
          </cell>
          <cell r="I67">
            <v>0</v>
          </cell>
          <cell r="J67">
            <v>0</v>
          </cell>
          <cell r="K67">
            <v>0</v>
          </cell>
          <cell r="M67">
            <v>55056</v>
          </cell>
          <cell r="O67">
            <v>0</v>
          </cell>
          <cell r="P67">
            <v>0</v>
          </cell>
        </row>
        <row r="68">
          <cell r="H68">
            <v>55060</v>
          </cell>
          <cell r="I68">
            <v>196.84</v>
          </cell>
          <cell r="J68">
            <v>-396.15800000000002</v>
          </cell>
          <cell r="K68" t="str">
            <v>KWH</v>
          </cell>
          <cell r="M68">
            <v>55060</v>
          </cell>
          <cell r="O68">
            <v>0</v>
          </cell>
          <cell r="P68" t="str">
            <v>KWH</v>
          </cell>
        </row>
        <row r="69">
          <cell r="H69">
            <v>55099</v>
          </cell>
          <cell r="I69">
            <v>-262364.33</v>
          </cell>
          <cell r="J69">
            <v>0</v>
          </cell>
          <cell r="K69">
            <v>0</v>
          </cell>
          <cell r="M69">
            <v>55099</v>
          </cell>
          <cell r="O69">
            <v>0</v>
          </cell>
          <cell r="P69">
            <v>0</v>
          </cell>
        </row>
        <row r="70">
          <cell r="H70">
            <v>55106</v>
          </cell>
          <cell r="I70">
            <v>-26653.279999999999</v>
          </cell>
          <cell r="J70">
            <v>0</v>
          </cell>
          <cell r="K70">
            <v>0</v>
          </cell>
          <cell r="M70">
            <v>55106</v>
          </cell>
          <cell r="O70">
            <v>0</v>
          </cell>
          <cell r="P70">
            <v>0</v>
          </cell>
        </row>
        <row r="71">
          <cell r="H71">
            <v>55107</v>
          </cell>
          <cell r="I71">
            <v>-2028.93</v>
          </cell>
          <cell r="J71">
            <v>0</v>
          </cell>
          <cell r="K71">
            <v>0</v>
          </cell>
          <cell r="M71">
            <v>55107</v>
          </cell>
          <cell r="O71">
            <v>0</v>
          </cell>
          <cell r="P71">
            <v>0</v>
          </cell>
        </row>
        <row r="72">
          <cell r="H72">
            <v>55109</v>
          </cell>
          <cell r="I72">
            <v>-8422.42</v>
          </cell>
          <cell r="J72">
            <v>0</v>
          </cell>
          <cell r="K72">
            <v>0</v>
          </cell>
          <cell r="M72">
            <v>55109</v>
          </cell>
          <cell r="O72">
            <v>0</v>
          </cell>
          <cell r="P72">
            <v>0</v>
          </cell>
        </row>
        <row r="73">
          <cell r="H73">
            <v>55115</v>
          </cell>
          <cell r="I73">
            <v>-5322.57</v>
          </cell>
          <cell r="J73">
            <v>0</v>
          </cell>
          <cell r="K73">
            <v>0</v>
          </cell>
          <cell r="M73">
            <v>55115</v>
          </cell>
          <cell r="O73">
            <v>0</v>
          </cell>
          <cell r="P73">
            <v>0</v>
          </cell>
        </row>
        <row r="74">
          <cell r="H74">
            <v>55116</v>
          </cell>
          <cell r="I74">
            <v>-30179.08</v>
          </cell>
          <cell r="J74">
            <v>0</v>
          </cell>
          <cell r="K74">
            <v>0</v>
          </cell>
          <cell r="M74">
            <v>55116</v>
          </cell>
          <cell r="O74">
            <v>0</v>
          </cell>
          <cell r="P74">
            <v>0</v>
          </cell>
        </row>
        <row r="75">
          <cell r="H75">
            <v>55119</v>
          </cell>
          <cell r="I75">
            <v>-0.44</v>
          </cell>
          <cell r="J75">
            <v>0</v>
          </cell>
          <cell r="K75">
            <v>0</v>
          </cell>
          <cell r="M75">
            <v>55119</v>
          </cell>
          <cell r="O75">
            <v>0</v>
          </cell>
          <cell r="P75">
            <v>0</v>
          </cell>
        </row>
        <row r="76">
          <cell r="H76">
            <v>55121</v>
          </cell>
          <cell r="I76">
            <v>-0.45</v>
          </cell>
          <cell r="J76">
            <v>0</v>
          </cell>
          <cell r="K76">
            <v>0</v>
          </cell>
          <cell r="M76">
            <v>55121</v>
          </cell>
          <cell r="O76">
            <v>0</v>
          </cell>
          <cell r="P76">
            <v>0</v>
          </cell>
        </row>
        <row r="77">
          <cell r="H77">
            <v>55125</v>
          </cell>
          <cell r="I77">
            <v>-185.27</v>
          </cell>
          <cell r="J77">
            <v>0</v>
          </cell>
          <cell r="K77">
            <v>0</v>
          </cell>
          <cell r="M77">
            <v>55125</v>
          </cell>
          <cell r="O77">
            <v>0</v>
          </cell>
          <cell r="P77">
            <v>0</v>
          </cell>
        </row>
        <row r="78">
          <cell r="H78">
            <v>55135</v>
          </cell>
          <cell r="I78">
            <v>-108.42</v>
          </cell>
          <cell r="J78">
            <v>0</v>
          </cell>
          <cell r="K78">
            <v>0</v>
          </cell>
          <cell r="M78">
            <v>55135</v>
          </cell>
          <cell r="O78">
            <v>0</v>
          </cell>
          <cell r="P78">
            <v>0</v>
          </cell>
        </row>
        <row r="79">
          <cell r="H79">
            <v>55150</v>
          </cell>
          <cell r="I79">
            <v>0</v>
          </cell>
          <cell r="J79">
            <v>0</v>
          </cell>
          <cell r="K79">
            <v>0</v>
          </cell>
          <cell r="M79">
            <v>55150</v>
          </cell>
          <cell r="O79">
            <v>0</v>
          </cell>
          <cell r="P79">
            <v>0</v>
          </cell>
        </row>
        <row r="80">
          <cell r="H80">
            <v>55160</v>
          </cell>
          <cell r="I80">
            <v>-46.41</v>
          </cell>
          <cell r="J80">
            <v>0</v>
          </cell>
          <cell r="K80">
            <v>0</v>
          </cell>
          <cell r="M80">
            <v>55160</v>
          </cell>
          <cell r="O80">
            <v>0</v>
          </cell>
          <cell r="P80">
            <v>0</v>
          </cell>
        </row>
        <row r="81">
          <cell r="H81">
            <v>55206</v>
          </cell>
          <cell r="I81">
            <v>-1729479.03</v>
          </cell>
          <cell r="J81">
            <v>-81417247.034999996</v>
          </cell>
          <cell r="K81" t="str">
            <v>KWH</v>
          </cell>
          <cell r="M81">
            <v>55206</v>
          </cell>
          <cell r="O81">
            <v>0</v>
          </cell>
          <cell r="P81" t="str">
            <v>KWH</v>
          </cell>
        </row>
        <row r="82">
          <cell r="H82">
            <v>55207</v>
          </cell>
          <cell r="I82">
            <v>-826722.72</v>
          </cell>
          <cell r="J82">
            <v>-6175401.108</v>
          </cell>
          <cell r="K82" t="str">
            <v>KWH</v>
          </cell>
          <cell r="M82">
            <v>55207</v>
          </cell>
          <cell r="O82">
            <v>0</v>
          </cell>
          <cell r="P82" t="str">
            <v>KWH</v>
          </cell>
        </row>
        <row r="83">
          <cell r="H83">
            <v>55209</v>
          </cell>
          <cell r="I83">
            <v>-906567.31</v>
          </cell>
          <cell r="J83">
            <v>-25682977.504000001</v>
          </cell>
          <cell r="K83" t="str">
            <v>KWH</v>
          </cell>
          <cell r="M83">
            <v>55209</v>
          </cell>
          <cell r="O83">
            <v>0</v>
          </cell>
          <cell r="P83" t="str">
            <v>KWH</v>
          </cell>
        </row>
        <row r="84">
          <cell r="H84">
            <v>55215</v>
          </cell>
          <cell r="I84">
            <v>-146289.20000000001</v>
          </cell>
          <cell r="J84">
            <v>-14953393.109999999</v>
          </cell>
          <cell r="K84" t="str">
            <v>KWH</v>
          </cell>
          <cell r="M84">
            <v>55215</v>
          </cell>
          <cell r="O84">
            <v>0</v>
          </cell>
          <cell r="P84" t="str">
            <v>KWH</v>
          </cell>
        </row>
        <row r="85">
          <cell r="H85">
            <v>55216</v>
          </cell>
          <cell r="I85">
            <v>-642866.68000000005</v>
          </cell>
          <cell r="J85">
            <v>-83571535.297999993</v>
          </cell>
          <cell r="K85" t="str">
            <v>KWH</v>
          </cell>
          <cell r="M85">
            <v>55216</v>
          </cell>
          <cell r="O85">
            <v>0</v>
          </cell>
          <cell r="P85" t="str">
            <v>KWH</v>
          </cell>
        </row>
        <row r="86">
          <cell r="H86">
            <v>55219</v>
          </cell>
          <cell r="I86">
            <v>-156.52000000000001</v>
          </cell>
          <cell r="J86">
            <v>-4399</v>
          </cell>
          <cell r="K86" t="str">
            <v>KWH</v>
          </cell>
          <cell r="M86">
            <v>55219</v>
          </cell>
          <cell r="O86">
            <v>0</v>
          </cell>
          <cell r="P86" t="str">
            <v>KWH</v>
          </cell>
        </row>
        <row r="87">
          <cell r="H87">
            <v>55221</v>
          </cell>
          <cell r="I87">
            <v>-51.73</v>
          </cell>
          <cell r="J87">
            <v>-1469.3</v>
          </cell>
          <cell r="K87" t="str">
            <v>KWH</v>
          </cell>
          <cell r="M87">
            <v>55221</v>
          </cell>
          <cell r="O87">
            <v>0</v>
          </cell>
          <cell r="P87" t="str">
            <v>KWH</v>
          </cell>
        </row>
        <row r="88">
          <cell r="H88">
            <v>55225</v>
          </cell>
          <cell r="I88">
            <v>-174239.86</v>
          </cell>
          <cell r="J88">
            <v>-494673.8</v>
          </cell>
          <cell r="K88" t="str">
            <v>KWH</v>
          </cell>
          <cell r="M88">
            <v>55225</v>
          </cell>
          <cell r="O88">
            <v>0</v>
          </cell>
          <cell r="P88" t="str">
            <v>KWH</v>
          </cell>
        </row>
        <row r="89">
          <cell r="H89">
            <v>55230</v>
          </cell>
          <cell r="I89">
            <v>0</v>
          </cell>
          <cell r="J89">
            <v>0</v>
          </cell>
          <cell r="K89">
            <v>0</v>
          </cell>
          <cell r="M89">
            <v>55230</v>
          </cell>
          <cell r="O89">
            <v>0</v>
          </cell>
          <cell r="P89">
            <v>0</v>
          </cell>
        </row>
        <row r="90">
          <cell r="H90">
            <v>55235</v>
          </cell>
          <cell r="I90">
            <v>-11694.28</v>
          </cell>
          <cell r="J90">
            <v>-331080.842</v>
          </cell>
          <cell r="K90" t="str">
            <v>KWH</v>
          </cell>
          <cell r="M90">
            <v>55235</v>
          </cell>
          <cell r="O90">
            <v>0</v>
          </cell>
          <cell r="P90" t="str">
            <v>KWH</v>
          </cell>
        </row>
        <row r="91">
          <cell r="H91">
            <v>55250</v>
          </cell>
          <cell r="I91">
            <v>0</v>
          </cell>
          <cell r="J91">
            <v>0</v>
          </cell>
          <cell r="K91" t="str">
            <v>KWH</v>
          </cell>
          <cell r="M91">
            <v>55250</v>
          </cell>
          <cell r="O91">
            <v>0</v>
          </cell>
          <cell r="P91" t="str">
            <v>KWH</v>
          </cell>
        </row>
        <row r="92">
          <cell r="H92">
            <v>55260</v>
          </cell>
          <cell r="I92">
            <v>-5002.6499999999996</v>
          </cell>
          <cell r="J92">
            <v>-141825.12400000001</v>
          </cell>
          <cell r="K92" t="str">
            <v>KWH</v>
          </cell>
          <cell r="M92">
            <v>55260</v>
          </cell>
          <cell r="O92">
            <v>0</v>
          </cell>
          <cell r="P92" t="str">
            <v>KWH</v>
          </cell>
        </row>
        <row r="93">
          <cell r="H93">
            <v>55406</v>
          </cell>
          <cell r="I93">
            <v>-52914.17</v>
          </cell>
          <cell r="J93">
            <v>0</v>
          </cell>
          <cell r="K93">
            <v>0</v>
          </cell>
          <cell r="M93">
            <v>55406</v>
          </cell>
          <cell r="O93">
            <v>0</v>
          </cell>
          <cell r="P93">
            <v>0</v>
          </cell>
        </row>
        <row r="94">
          <cell r="H94">
            <v>55407</v>
          </cell>
          <cell r="I94">
            <v>-21293.37</v>
          </cell>
          <cell r="J94">
            <v>0</v>
          </cell>
          <cell r="K94">
            <v>0</v>
          </cell>
          <cell r="M94">
            <v>55407</v>
          </cell>
          <cell r="O94">
            <v>0</v>
          </cell>
          <cell r="P94">
            <v>0</v>
          </cell>
        </row>
        <row r="95">
          <cell r="H95">
            <v>55409</v>
          </cell>
          <cell r="I95">
            <v>-6464.65</v>
          </cell>
          <cell r="J95">
            <v>0</v>
          </cell>
          <cell r="K95">
            <v>0</v>
          </cell>
          <cell r="M95">
            <v>55409</v>
          </cell>
          <cell r="O95">
            <v>0</v>
          </cell>
          <cell r="P95">
            <v>0</v>
          </cell>
        </row>
        <row r="96">
          <cell r="H96">
            <v>55419</v>
          </cell>
          <cell r="I96">
            <v>-917.37</v>
          </cell>
          <cell r="J96">
            <v>0</v>
          </cell>
          <cell r="K96">
            <v>0</v>
          </cell>
          <cell r="M96">
            <v>55419</v>
          </cell>
          <cell r="O96">
            <v>0</v>
          </cell>
          <cell r="P96">
            <v>0</v>
          </cell>
        </row>
        <row r="97">
          <cell r="H97">
            <v>55421</v>
          </cell>
          <cell r="I97">
            <v>-21.84</v>
          </cell>
          <cell r="J97">
            <v>0</v>
          </cell>
          <cell r="K97">
            <v>0</v>
          </cell>
          <cell r="M97">
            <v>55421</v>
          </cell>
          <cell r="O97">
            <v>0</v>
          </cell>
          <cell r="P97">
            <v>0</v>
          </cell>
        </row>
        <row r="98">
          <cell r="H98">
            <v>55435</v>
          </cell>
          <cell r="I98">
            <v>-62.19</v>
          </cell>
          <cell r="J98">
            <v>0</v>
          </cell>
          <cell r="K98">
            <v>0</v>
          </cell>
          <cell r="M98">
            <v>55435</v>
          </cell>
          <cell r="O98">
            <v>0</v>
          </cell>
          <cell r="P98">
            <v>0</v>
          </cell>
        </row>
        <row r="99">
          <cell r="H99">
            <v>55450</v>
          </cell>
          <cell r="I99">
            <v>0</v>
          </cell>
          <cell r="J99">
            <v>0</v>
          </cell>
          <cell r="K99">
            <v>0</v>
          </cell>
          <cell r="M99">
            <v>55450</v>
          </cell>
          <cell r="O99">
            <v>0</v>
          </cell>
          <cell r="P99">
            <v>0</v>
          </cell>
        </row>
        <row r="100">
          <cell r="H100">
            <v>55456</v>
          </cell>
          <cell r="I100">
            <v>2067.52</v>
          </cell>
          <cell r="J100">
            <v>0</v>
          </cell>
          <cell r="K100">
            <v>0</v>
          </cell>
          <cell r="M100">
            <v>55456</v>
          </cell>
          <cell r="O100">
            <v>0</v>
          </cell>
          <cell r="P100">
            <v>0</v>
          </cell>
        </row>
        <row r="101">
          <cell r="H101">
            <v>55460</v>
          </cell>
          <cell r="I101">
            <v>-147.1</v>
          </cell>
          <cell r="J101">
            <v>0</v>
          </cell>
          <cell r="K101">
            <v>0</v>
          </cell>
          <cell r="M101">
            <v>55460</v>
          </cell>
          <cell r="O101">
            <v>0</v>
          </cell>
          <cell r="P101">
            <v>0</v>
          </cell>
        </row>
        <row r="102">
          <cell r="H102">
            <v>55606</v>
          </cell>
          <cell r="I102">
            <v>-559950.73</v>
          </cell>
          <cell r="J102">
            <v>0</v>
          </cell>
          <cell r="K102">
            <v>0</v>
          </cell>
          <cell r="M102">
            <v>55606</v>
          </cell>
          <cell r="O102">
            <v>0</v>
          </cell>
          <cell r="P102">
            <v>0</v>
          </cell>
        </row>
        <row r="103">
          <cell r="H103">
            <v>55607</v>
          </cell>
          <cell r="I103">
            <v>-42747.91</v>
          </cell>
          <cell r="J103">
            <v>0</v>
          </cell>
          <cell r="K103">
            <v>0</v>
          </cell>
          <cell r="M103">
            <v>55607</v>
          </cell>
          <cell r="O103">
            <v>0</v>
          </cell>
          <cell r="P103">
            <v>0</v>
          </cell>
        </row>
        <row r="104">
          <cell r="H104">
            <v>55609</v>
          </cell>
          <cell r="I104">
            <v>-176655.13</v>
          </cell>
          <cell r="J104">
            <v>0</v>
          </cell>
          <cell r="K104">
            <v>0</v>
          </cell>
          <cell r="M104">
            <v>55609</v>
          </cell>
          <cell r="O104">
            <v>0</v>
          </cell>
          <cell r="P104">
            <v>0</v>
          </cell>
        </row>
        <row r="105">
          <cell r="H105">
            <v>55615</v>
          </cell>
          <cell r="I105">
            <v>-104993.21</v>
          </cell>
          <cell r="J105">
            <v>0</v>
          </cell>
          <cell r="K105">
            <v>0</v>
          </cell>
          <cell r="M105">
            <v>55615</v>
          </cell>
          <cell r="O105">
            <v>0</v>
          </cell>
          <cell r="P105">
            <v>0</v>
          </cell>
        </row>
        <row r="106">
          <cell r="H106">
            <v>55616</v>
          </cell>
          <cell r="I106">
            <v>-455489.94</v>
          </cell>
          <cell r="J106">
            <v>0</v>
          </cell>
          <cell r="K106">
            <v>0</v>
          </cell>
          <cell r="M106">
            <v>55616</v>
          </cell>
          <cell r="O106">
            <v>0</v>
          </cell>
          <cell r="P106">
            <v>0</v>
          </cell>
        </row>
        <row r="107">
          <cell r="H107">
            <v>55619</v>
          </cell>
          <cell r="I107">
            <v>-30.34</v>
          </cell>
          <cell r="J107">
            <v>0</v>
          </cell>
          <cell r="K107">
            <v>0</v>
          </cell>
          <cell r="M107">
            <v>55619</v>
          </cell>
          <cell r="O107">
            <v>0</v>
          </cell>
          <cell r="P107">
            <v>0</v>
          </cell>
        </row>
        <row r="108">
          <cell r="H108">
            <v>55621</v>
          </cell>
          <cell r="I108">
            <v>-10.16</v>
          </cell>
          <cell r="J108">
            <v>0</v>
          </cell>
          <cell r="K108">
            <v>0</v>
          </cell>
          <cell r="M108">
            <v>55621</v>
          </cell>
          <cell r="O108">
            <v>0</v>
          </cell>
          <cell r="P108">
            <v>0</v>
          </cell>
        </row>
        <row r="109">
          <cell r="H109">
            <v>55625</v>
          </cell>
          <cell r="I109">
            <v>-1846.89</v>
          </cell>
          <cell r="J109">
            <v>0</v>
          </cell>
          <cell r="K109">
            <v>0</v>
          </cell>
          <cell r="M109">
            <v>55625</v>
          </cell>
          <cell r="O109">
            <v>0</v>
          </cell>
          <cell r="P109">
            <v>0</v>
          </cell>
        </row>
        <row r="110">
          <cell r="H110">
            <v>55635</v>
          </cell>
          <cell r="I110">
            <v>-2274.58</v>
          </cell>
          <cell r="J110">
            <v>0</v>
          </cell>
          <cell r="K110">
            <v>0</v>
          </cell>
          <cell r="M110">
            <v>55635</v>
          </cell>
          <cell r="O110">
            <v>0</v>
          </cell>
          <cell r="P110">
            <v>0</v>
          </cell>
        </row>
        <row r="111">
          <cell r="H111">
            <v>55650</v>
          </cell>
          <cell r="I111">
            <v>0</v>
          </cell>
          <cell r="J111">
            <v>0</v>
          </cell>
          <cell r="K111">
            <v>0</v>
          </cell>
          <cell r="M111">
            <v>55650</v>
          </cell>
          <cell r="O111">
            <v>0</v>
          </cell>
          <cell r="P111">
            <v>0</v>
          </cell>
        </row>
        <row r="112">
          <cell r="H112">
            <v>55660</v>
          </cell>
          <cell r="I112">
            <v>-976.77</v>
          </cell>
          <cell r="J112">
            <v>0</v>
          </cell>
          <cell r="K112">
            <v>0</v>
          </cell>
          <cell r="M112">
            <v>55660</v>
          </cell>
          <cell r="O112">
            <v>0</v>
          </cell>
          <cell r="P112">
            <v>0</v>
          </cell>
        </row>
        <row r="113">
          <cell r="H113">
            <v>55706</v>
          </cell>
          <cell r="I113">
            <v>-35188.269999999997</v>
          </cell>
          <cell r="J113">
            <v>0</v>
          </cell>
          <cell r="K113" t="str">
            <v>KWH</v>
          </cell>
          <cell r="M113">
            <v>55706</v>
          </cell>
          <cell r="O113">
            <v>0</v>
          </cell>
          <cell r="P113" t="str">
            <v>KWH</v>
          </cell>
        </row>
        <row r="114">
          <cell r="H114">
            <v>55707</v>
          </cell>
          <cell r="I114">
            <v>-2705.89</v>
          </cell>
          <cell r="J114">
            <v>0</v>
          </cell>
          <cell r="K114">
            <v>0</v>
          </cell>
          <cell r="M114">
            <v>55707</v>
          </cell>
          <cell r="O114">
            <v>0</v>
          </cell>
          <cell r="P114">
            <v>0</v>
          </cell>
        </row>
        <row r="115">
          <cell r="H115">
            <v>55709</v>
          </cell>
          <cell r="I115">
            <v>-11195.17</v>
          </cell>
          <cell r="J115">
            <v>0</v>
          </cell>
          <cell r="K115" t="str">
            <v>KWH</v>
          </cell>
          <cell r="M115">
            <v>55709</v>
          </cell>
          <cell r="O115">
            <v>0</v>
          </cell>
          <cell r="P115" t="str">
            <v>KWH</v>
          </cell>
        </row>
        <row r="116">
          <cell r="H116">
            <v>55715</v>
          </cell>
          <cell r="I116">
            <v>-7169.97</v>
          </cell>
          <cell r="J116">
            <v>0</v>
          </cell>
          <cell r="K116">
            <v>0</v>
          </cell>
          <cell r="M116">
            <v>55715</v>
          </cell>
          <cell r="O116">
            <v>0</v>
          </cell>
          <cell r="P116">
            <v>0</v>
          </cell>
        </row>
        <row r="117">
          <cell r="H117">
            <v>55716</v>
          </cell>
          <cell r="I117">
            <v>-19367.849999999999</v>
          </cell>
          <cell r="J117">
            <v>0</v>
          </cell>
          <cell r="K117">
            <v>0</v>
          </cell>
          <cell r="M117">
            <v>55716</v>
          </cell>
          <cell r="O117">
            <v>0</v>
          </cell>
          <cell r="P117">
            <v>0</v>
          </cell>
        </row>
        <row r="118">
          <cell r="H118">
            <v>55719</v>
          </cell>
          <cell r="I118">
            <v>-0.83</v>
          </cell>
          <cell r="J118">
            <v>0</v>
          </cell>
          <cell r="K118">
            <v>0</v>
          </cell>
          <cell r="M118">
            <v>55719</v>
          </cell>
          <cell r="O118">
            <v>0</v>
          </cell>
          <cell r="P118">
            <v>0</v>
          </cell>
        </row>
        <row r="119">
          <cell r="H119">
            <v>55721</v>
          </cell>
          <cell r="I119">
            <v>-0.54</v>
          </cell>
          <cell r="J119">
            <v>0</v>
          </cell>
          <cell r="K119">
            <v>0</v>
          </cell>
          <cell r="M119">
            <v>55721</v>
          </cell>
          <cell r="O119">
            <v>0</v>
          </cell>
          <cell r="P119">
            <v>0</v>
          </cell>
        </row>
        <row r="120">
          <cell r="H120">
            <v>55725</v>
          </cell>
          <cell r="I120">
            <v>-245.58</v>
          </cell>
          <cell r="J120">
            <v>0</v>
          </cell>
          <cell r="K120">
            <v>0</v>
          </cell>
          <cell r="M120">
            <v>55725</v>
          </cell>
          <cell r="O120">
            <v>0</v>
          </cell>
          <cell r="P120">
            <v>0</v>
          </cell>
        </row>
        <row r="121">
          <cell r="H121">
            <v>55735</v>
          </cell>
          <cell r="I121">
            <v>-148.02000000000001</v>
          </cell>
          <cell r="J121">
            <v>0</v>
          </cell>
          <cell r="K121">
            <v>0</v>
          </cell>
          <cell r="M121">
            <v>55735</v>
          </cell>
          <cell r="O121">
            <v>0</v>
          </cell>
          <cell r="P121">
            <v>0</v>
          </cell>
        </row>
        <row r="122">
          <cell r="H122">
            <v>55750</v>
          </cell>
          <cell r="I122">
            <v>0</v>
          </cell>
          <cell r="J122">
            <v>0</v>
          </cell>
          <cell r="K122">
            <v>0</v>
          </cell>
          <cell r="M122">
            <v>55750</v>
          </cell>
          <cell r="O122">
            <v>0</v>
          </cell>
          <cell r="P122">
            <v>0</v>
          </cell>
        </row>
        <row r="123">
          <cell r="H123">
            <v>55760</v>
          </cell>
          <cell r="I123">
            <v>-60.06</v>
          </cell>
          <cell r="J123">
            <v>0</v>
          </cell>
          <cell r="K123">
            <v>0</v>
          </cell>
          <cell r="M123">
            <v>55760</v>
          </cell>
          <cell r="O123">
            <v>0</v>
          </cell>
          <cell r="P123">
            <v>0</v>
          </cell>
        </row>
        <row r="124">
          <cell r="H124">
            <v>550061</v>
          </cell>
          <cell r="I124">
            <v>-3765337.58</v>
          </cell>
          <cell r="J124">
            <v>-5108212.2699999996</v>
          </cell>
          <cell r="K124" t="str">
            <v>KWH</v>
          </cell>
          <cell r="M124">
            <v>550061</v>
          </cell>
          <cell r="O124">
            <v>0</v>
          </cell>
          <cell r="P124" t="str">
            <v>KWH</v>
          </cell>
        </row>
        <row r="125">
          <cell r="H125">
            <v>550062</v>
          </cell>
          <cell r="I125">
            <v>-1407349.28</v>
          </cell>
          <cell r="J125">
            <v>-1447106.5449999999</v>
          </cell>
          <cell r="K125" t="str">
            <v>KWH</v>
          </cell>
          <cell r="M125">
            <v>550062</v>
          </cell>
          <cell r="O125">
            <v>0</v>
          </cell>
          <cell r="P125" t="str">
            <v>KWH</v>
          </cell>
        </row>
        <row r="126">
          <cell r="H126">
            <v>550063</v>
          </cell>
          <cell r="I126">
            <v>-2057486.68</v>
          </cell>
          <cell r="J126">
            <v>-1648909.4750000001</v>
          </cell>
          <cell r="K126" t="str">
            <v>KWH</v>
          </cell>
          <cell r="M126">
            <v>550063</v>
          </cell>
          <cell r="O126">
            <v>0</v>
          </cell>
          <cell r="P126" t="str">
            <v>KWH</v>
          </cell>
        </row>
        <row r="127">
          <cell r="H127">
            <v>550071</v>
          </cell>
          <cell r="I127">
            <v>-284047.58</v>
          </cell>
          <cell r="J127">
            <v>-268900.28600000002</v>
          </cell>
          <cell r="K127" t="str">
            <v>KWH</v>
          </cell>
          <cell r="M127">
            <v>550071</v>
          </cell>
          <cell r="O127">
            <v>0</v>
          </cell>
          <cell r="P127" t="str">
            <v>KWH</v>
          </cell>
        </row>
        <row r="128">
          <cell r="H128">
            <v>550072</v>
          </cell>
          <cell r="I128">
            <v>-99344.84</v>
          </cell>
          <cell r="J128">
            <v>-72725.798999999999</v>
          </cell>
          <cell r="K128" t="str">
            <v>KWH</v>
          </cell>
          <cell r="M128">
            <v>550072</v>
          </cell>
          <cell r="O128">
            <v>0</v>
          </cell>
          <cell r="P128" t="str">
            <v>KWH</v>
          </cell>
        </row>
        <row r="129">
          <cell r="H129">
            <v>550073</v>
          </cell>
          <cell r="I129">
            <v>-139249.43</v>
          </cell>
          <cell r="J129">
            <v>-77819.366999999998</v>
          </cell>
          <cell r="K129" t="str">
            <v>KWH</v>
          </cell>
          <cell r="M129">
            <v>550073</v>
          </cell>
          <cell r="O129">
            <v>0</v>
          </cell>
          <cell r="P129" t="str">
            <v>KWH</v>
          </cell>
        </row>
        <row r="130">
          <cell r="H130">
            <v>550091</v>
          </cell>
          <cell r="I130">
            <v>-932160.21</v>
          </cell>
          <cell r="J130">
            <v>-1184108.628</v>
          </cell>
          <cell r="K130" t="str">
            <v>KWH</v>
          </cell>
          <cell r="M130">
            <v>550091</v>
          </cell>
          <cell r="O130">
            <v>0</v>
          </cell>
          <cell r="P130" t="str">
            <v>KWH</v>
          </cell>
        </row>
        <row r="131">
          <cell r="H131">
            <v>550092</v>
          </cell>
          <cell r="I131">
            <v>-399560.19</v>
          </cell>
          <cell r="J131">
            <v>-392728.842</v>
          </cell>
          <cell r="K131" t="str">
            <v>KWH</v>
          </cell>
          <cell r="M131">
            <v>550092</v>
          </cell>
          <cell r="O131">
            <v>0</v>
          </cell>
          <cell r="P131" t="str">
            <v>KWH</v>
          </cell>
        </row>
        <row r="132">
          <cell r="H132">
            <v>550093</v>
          </cell>
          <cell r="I132">
            <v>-578449.64</v>
          </cell>
          <cell r="J132">
            <v>-395151.01799999998</v>
          </cell>
          <cell r="K132" t="str">
            <v>KWH</v>
          </cell>
          <cell r="M132">
            <v>550093</v>
          </cell>
          <cell r="O132">
            <v>0</v>
          </cell>
          <cell r="P132" t="str">
            <v>KWH</v>
          </cell>
        </row>
        <row r="133">
          <cell r="H133">
            <v>550159</v>
          </cell>
          <cell r="I133">
            <v>-249492.11</v>
          </cell>
          <cell r="J133">
            <v>-1090708.3999999999</v>
          </cell>
          <cell r="K133" t="str">
            <v>KWH</v>
          </cell>
          <cell r="M133">
            <v>550159</v>
          </cell>
          <cell r="O133">
            <v>0</v>
          </cell>
          <cell r="P133" t="str">
            <v>KWH</v>
          </cell>
        </row>
        <row r="134">
          <cell r="H134">
            <v>550169</v>
          </cell>
          <cell r="I134">
            <v>-2227094.5099999998</v>
          </cell>
          <cell r="J134">
            <v>-9361878.0189999994</v>
          </cell>
          <cell r="K134" t="str">
            <v>KWH</v>
          </cell>
          <cell r="M134">
            <v>550169</v>
          </cell>
          <cell r="O134">
            <v>0</v>
          </cell>
          <cell r="P134" t="str">
            <v>KWH</v>
          </cell>
        </row>
        <row r="135">
          <cell r="H135">
            <v>550199</v>
          </cell>
          <cell r="I135">
            <v>-370.22</v>
          </cell>
          <cell r="J135">
            <v>-555.42100000000005</v>
          </cell>
          <cell r="K135" t="str">
            <v>KWH</v>
          </cell>
          <cell r="M135">
            <v>550199</v>
          </cell>
          <cell r="O135">
            <v>0</v>
          </cell>
          <cell r="P135" t="str">
            <v>KWH</v>
          </cell>
        </row>
        <row r="136">
          <cell r="H136">
            <v>550201</v>
          </cell>
          <cell r="I136">
            <v>-123.53</v>
          </cell>
          <cell r="J136">
            <v>-182.035</v>
          </cell>
          <cell r="K136" t="str">
            <v>KWH</v>
          </cell>
          <cell r="M136">
            <v>550201</v>
          </cell>
          <cell r="O136">
            <v>0</v>
          </cell>
          <cell r="P136" t="str">
            <v>KWH</v>
          </cell>
        </row>
        <row r="137">
          <cell r="H137">
            <v>550259</v>
          </cell>
          <cell r="I137">
            <v>-8827.86</v>
          </cell>
          <cell r="J137">
            <v>-50358.972999999998</v>
          </cell>
          <cell r="K137" t="str">
            <v>KWH</v>
          </cell>
          <cell r="M137">
            <v>550259</v>
          </cell>
          <cell r="O137">
            <v>0</v>
          </cell>
          <cell r="P137" t="str">
            <v>KWH</v>
          </cell>
        </row>
        <row r="138">
          <cell r="H138">
            <v>550601</v>
          </cell>
          <cell r="I138">
            <v>-6450.53</v>
          </cell>
          <cell r="J138">
            <v>-14033.218000000001</v>
          </cell>
          <cell r="K138" t="str">
            <v>KWH</v>
          </cell>
          <cell r="M138">
            <v>550601</v>
          </cell>
          <cell r="O138">
            <v>0</v>
          </cell>
          <cell r="P138" t="str">
            <v>KWH</v>
          </cell>
        </row>
        <row r="139">
          <cell r="H139">
            <v>550602</v>
          </cell>
          <cell r="I139">
            <v>-2476.69</v>
          </cell>
          <cell r="J139">
            <v>-4163.93</v>
          </cell>
          <cell r="K139" t="str">
            <v>KWH</v>
          </cell>
          <cell r="M139">
            <v>550602</v>
          </cell>
          <cell r="O139">
            <v>0</v>
          </cell>
          <cell r="P139" t="str">
            <v>KWH</v>
          </cell>
        </row>
        <row r="140">
          <cell r="H140">
            <v>550603</v>
          </cell>
          <cell r="I140">
            <v>-4138.74</v>
          </cell>
          <cell r="J140">
            <v>-4627.2049999999999</v>
          </cell>
          <cell r="K140" t="str">
            <v>KWH</v>
          </cell>
          <cell r="M140">
            <v>550603</v>
          </cell>
          <cell r="O140">
            <v>0</v>
          </cell>
          <cell r="P140" t="str">
            <v>KWH</v>
          </cell>
        </row>
        <row r="141">
          <cell r="H141">
            <v>555015</v>
          </cell>
          <cell r="I141">
            <v>-1005399.25</v>
          </cell>
          <cell r="J141">
            <v>-1090709.29</v>
          </cell>
          <cell r="K141" t="str">
            <v>KWH</v>
          </cell>
          <cell r="M141">
            <v>555015</v>
          </cell>
          <cell r="O141">
            <v>0</v>
          </cell>
          <cell r="P141" t="str">
            <v>KWH</v>
          </cell>
        </row>
        <row r="142">
          <cell r="H142">
            <v>555016</v>
          </cell>
          <cell r="I142">
            <v>-4427839.78</v>
          </cell>
          <cell r="J142">
            <v>-9361879.5219999999</v>
          </cell>
          <cell r="K142" t="str">
            <v>KWH</v>
          </cell>
          <cell r="M142">
            <v>555016</v>
          </cell>
          <cell r="O142">
            <v>0</v>
          </cell>
          <cell r="P142" t="str">
            <v>KWH</v>
          </cell>
        </row>
        <row r="143">
          <cell r="H143">
            <v>555025</v>
          </cell>
          <cell r="I143">
            <v>-46012.56</v>
          </cell>
          <cell r="J143">
            <v>-50359.972999999998</v>
          </cell>
          <cell r="K143" t="str">
            <v>KWH</v>
          </cell>
          <cell r="M143">
            <v>555025</v>
          </cell>
          <cell r="O143">
            <v>0</v>
          </cell>
          <cell r="P143" t="str">
            <v>KWH</v>
          </cell>
        </row>
        <row r="144">
          <cell r="H144">
            <v>555056</v>
          </cell>
          <cell r="I144">
            <v>600766.81999999995</v>
          </cell>
          <cell r="J144">
            <v>0</v>
          </cell>
          <cell r="K144">
            <v>0</v>
          </cell>
          <cell r="M144">
            <v>555056</v>
          </cell>
          <cell r="O144">
            <v>0</v>
          </cell>
          <cell r="P144">
            <v>0</v>
          </cell>
        </row>
        <row r="145">
          <cell r="H145">
            <v>555106</v>
          </cell>
          <cell r="I145">
            <v>-114853.8</v>
          </cell>
          <cell r="J145">
            <v>-113095</v>
          </cell>
          <cell r="K145" t="str">
            <v>KWH</v>
          </cell>
          <cell r="M145">
            <v>555106</v>
          </cell>
          <cell r="O145">
            <v>0</v>
          </cell>
          <cell r="P145" t="str">
            <v>KWH</v>
          </cell>
        </row>
        <row r="146">
          <cell r="H146">
            <v>555107</v>
          </cell>
          <cell r="I146">
            <v>-2883.8</v>
          </cell>
          <cell r="J146">
            <v>-1826.049</v>
          </cell>
          <cell r="K146" t="str">
            <v>KWH</v>
          </cell>
          <cell r="M146">
            <v>555107</v>
          </cell>
          <cell r="O146">
            <v>0</v>
          </cell>
          <cell r="P146" t="str">
            <v>KWH</v>
          </cell>
        </row>
        <row r="147">
          <cell r="H147">
            <v>555109</v>
          </cell>
          <cell r="I147">
            <v>-298466.63</v>
          </cell>
          <cell r="J147">
            <v>-318773.24</v>
          </cell>
          <cell r="K147" t="str">
            <v>KWH</v>
          </cell>
          <cell r="M147">
            <v>555109</v>
          </cell>
          <cell r="O147">
            <v>0</v>
          </cell>
          <cell r="P147" t="str">
            <v>KWH</v>
          </cell>
        </row>
        <row r="148">
          <cell r="H148">
            <v>555115</v>
          </cell>
          <cell r="I148">
            <v>-347940.28</v>
          </cell>
          <cell r="J148">
            <v>1.71</v>
          </cell>
          <cell r="K148" t="str">
            <v>KWH</v>
          </cell>
          <cell r="M148">
            <v>555115</v>
          </cell>
          <cell r="O148">
            <v>0</v>
          </cell>
          <cell r="P148" t="str">
            <v>KWH</v>
          </cell>
        </row>
        <row r="149">
          <cell r="H149">
            <v>555125</v>
          </cell>
          <cell r="I149">
            <v>-12708.71</v>
          </cell>
          <cell r="J149">
            <v>-27222.946</v>
          </cell>
          <cell r="K149" t="str">
            <v>KWH</v>
          </cell>
          <cell r="M149">
            <v>555125</v>
          </cell>
          <cell r="O149">
            <v>0</v>
          </cell>
          <cell r="P149" t="str">
            <v>KWH</v>
          </cell>
        </row>
      </sheetData>
      <sheetData sheetId="9"/>
      <sheetData sheetId="10">
        <row r="59">
          <cell r="K59">
            <v>0</v>
          </cell>
        </row>
      </sheetData>
      <sheetData sheetId="11">
        <row r="40">
          <cell r="C40">
            <v>24072379.5</v>
          </cell>
        </row>
      </sheetData>
      <sheetData sheetId="12"/>
      <sheetData sheetId="13">
        <row r="15">
          <cell r="L15">
            <v>651511.73</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Basic Data"/>
      <sheetName val="Groupings for Operating Expense"/>
      <sheetName val=" P&amp;L for CNP Ltd. - FON"/>
      <sheetName val="Import PL - FO"/>
      <sheetName val=" P&amp;L for CDH"/>
      <sheetName val="Import PL-CDH"/>
      <sheetName val=" P&amp;L - CNP Inc. - Consolidated"/>
      <sheetName val=" P&amp;L FE Trans"/>
      <sheetName val="import PL-FE trans"/>
      <sheetName val=" P&amp;L FE Dist"/>
      <sheetName val="import PL-FE dist"/>
      <sheetName val=" P&amp;L PC"/>
      <sheetName val="Import PL-PC"/>
      <sheetName val=" P&amp;L EOP"/>
      <sheetName val="Import PL-EOP"/>
      <sheetName val=" P&amp;L CE"/>
      <sheetName val="import PL-CE"/>
      <sheetName val=" P&amp;L FOG"/>
      <sheetName val="Import PL-FOG"/>
      <sheetName val=" P&amp;L Rideau"/>
      <sheetName val="Import PL-Rideau"/>
      <sheetName val="Alloc 2005  for 1 mos"/>
      <sheetName val="Alloc 2005  for 11 mos"/>
      <sheetName val="Maint Orders-FO ActplanFor"/>
      <sheetName val="Maint Orders-CNPI Actplanfor"/>
      <sheetName val="Cornwall Operating ActPlanFor"/>
      <sheetName val="FOG Orders ActplanFor"/>
      <sheetName val="export cost ctrs"/>
      <sheetName val="export orders"/>
      <sheetName val="Capex"/>
      <sheetName val="Capital Reconciliation"/>
      <sheetName val="Manager Report Cover Page"/>
      <sheetName val="bad debts 2004 lookup"/>
      <sheetName val="bad debts data 2004"/>
      <sheetName val="Capital Report"/>
    </sheetNames>
    <sheetDataSet>
      <sheetData sheetId="0" refreshError="1"/>
      <sheetData sheetId="1"/>
      <sheetData sheetId="2"/>
      <sheetData sheetId="3" refreshError="1"/>
      <sheetData sheetId="4"/>
      <sheetData sheetId="5" refreshError="1"/>
      <sheetData sheetId="6"/>
      <sheetData sheetId="7" refreshError="1"/>
      <sheetData sheetId="8" refreshError="1"/>
      <sheetData sheetId="9"/>
      <sheetData sheetId="10" refreshError="1"/>
      <sheetData sheetId="11"/>
      <sheetData sheetId="12" refreshError="1"/>
      <sheetData sheetId="13"/>
      <sheetData sheetId="14" refreshError="1"/>
      <sheetData sheetId="15"/>
      <sheetData sheetId="16" refreshError="1"/>
      <sheetData sheetId="17"/>
      <sheetData sheetId="18"/>
      <sheetData sheetId="19"/>
      <sheetData sheetId="20" refreshError="1"/>
      <sheetData sheetId="21"/>
      <sheetData sheetId="22" refreshError="1"/>
      <sheetData sheetId="23" refreshError="1"/>
      <sheetData sheetId="24" refreshError="1"/>
      <sheetData sheetId="25" refreshError="1"/>
      <sheetData sheetId="26" refreshError="1"/>
      <sheetData sheetId="27" refreshError="1"/>
      <sheetData sheetId="28"/>
      <sheetData sheetId="29" refreshError="1">
        <row r="13">
          <cell r="A13">
            <v>300060</v>
          </cell>
          <cell r="B13" t="str">
            <v xml:space="preserve">  300060  Generator Unit Maintenance</v>
          </cell>
          <cell r="C13">
            <v>30006.35</v>
          </cell>
          <cell r="D13">
            <v>44391.29</v>
          </cell>
          <cell r="E13">
            <v>20087.95</v>
          </cell>
          <cell r="F13">
            <v>362806.64</v>
          </cell>
          <cell r="G13">
            <v>488303.91</v>
          </cell>
          <cell r="H13">
            <v>393729.74</v>
          </cell>
          <cell r="I13">
            <v>532695.16</v>
          </cell>
          <cell r="J13">
            <v>428665.38</v>
          </cell>
        </row>
        <row r="14">
          <cell r="A14">
            <v>300061</v>
          </cell>
          <cell r="B14" t="str">
            <v xml:space="preserve">  300061  Building &amp; Property Maintenance Rankine</v>
          </cell>
          <cell r="C14">
            <v>28879.27</v>
          </cell>
          <cell r="D14">
            <v>18117.2</v>
          </cell>
          <cell r="E14">
            <v>19069.63</v>
          </cell>
          <cell r="F14">
            <v>266630.19</v>
          </cell>
          <cell r="G14">
            <v>199289.17</v>
          </cell>
          <cell r="H14">
            <v>192565.49</v>
          </cell>
          <cell r="I14">
            <v>217406.37</v>
          </cell>
          <cell r="J14">
            <v>215710.28</v>
          </cell>
        </row>
        <row r="15">
          <cell r="A15">
            <v>300200</v>
          </cell>
          <cell r="B15" t="str">
            <v xml:space="preserve">  300200  Gloucester</v>
          </cell>
          <cell r="C15">
            <v>0</v>
          </cell>
          <cell r="D15">
            <v>0</v>
          </cell>
          <cell r="E15">
            <v>0</v>
          </cell>
          <cell r="F15">
            <v>0</v>
          </cell>
          <cell r="G15">
            <v>0</v>
          </cell>
          <cell r="H15">
            <v>0</v>
          </cell>
          <cell r="I15">
            <v>0</v>
          </cell>
          <cell r="J15">
            <v>0</v>
          </cell>
        </row>
        <row r="16">
          <cell r="A16">
            <v>300201</v>
          </cell>
          <cell r="B16" t="str">
            <v xml:space="preserve">  300201  Environment, Health &amp; Safety Services</v>
          </cell>
          <cell r="C16">
            <v>0</v>
          </cell>
          <cell r="D16">
            <v>233.3</v>
          </cell>
          <cell r="E16">
            <v>4.7</v>
          </cell>
          <cell r="F16">
            <v>412.21</v>
          </cell>
          <cell r="G16">
            <v>2566.65</v>
          </cell>
          <cell r="H16">
            <v>6389.38</v>
          </cell>
          <cell r="I16">
            <v>2800</v>
          </cell>
          <cell r="J16">
            <v>6389.38</v>
          </cell>
        </row>
        <row r="17">
          <cell r="A17">
            <v>300220</v>
          </cell>
          <cell r="B17" t="str">
            <v xml:space="preserve">  300220  Maintenance on Int/ext Service Center</v>
          </cell>
          <cell r="C17">
            <v>47225.33</v>
          </cell>
          <cell r="D17">
            <v>32027.360000000001</v>
          </cell>
          <cell r="E17">
            <v>35096.11</v>
          </cell>
          <cell r="F17">
            <v>339928.38</v>
          </cell>
          <cell r="G17">
            <v>352299.98</v>
          </cell>
          <cell r="H17">
            <v>296247.65999999997</v>
          </cell>
          <cell r="I17">
            <v>384327.2</v>
          </cell>
          <cell r="J17">
            <v>336171.56</v>
          </cell>
        </row>
        <row r="18">
          <cell r="A18">
            <v>300300</v>
          </cell>
          <cell r="B18" t="str">
            <v xml:space="preserve">  300300  Trent River Sites</v>
          </cell>
          <cell r="C18">
            <v>0</v>
          </cell>
          <cell r="D18">
            <v>0</v>
          </cell>
          <cell r="E18">
            <v>0</v>
          </cell>
          <cell r="F18">
            <v>0</v>
          </cell>
          <cell r="G18">
            <v>0</v>
          </cell>
          <cell r="H18">
            <v>0</v>
          </cell>
          <cell r="I18">
            <v>0</v>
          </cell>
          <cell r="J18">
            <v>0</v>
          </cell>
        </row>
        <row r="19">
          <cell r="A19">
            <v>300400</v>
          </cell>
          <cell r="B19" t="str">
            <v xml:space="preserve">  300400  Customer Collections - Cust Service</v>
          </cell>
          <cell r="C19">
            <v>6961.48</v>
          </cell>
          <cell r="D19">
            <v>10093.34</v>
          </cell>
          <cell r="E19">
            <v>4835</v>
          </cell>
          <cell r="F19">
            <v>63847.79</v>
          </cell>
          <cell r="G19">
            <v>111026.67</v>
          </cell>
          <cell r="H19">
            <v>102766.25</v>
          </cell>
          <cell r="I19">
            <v>121120</v>
          </cell>
          <cell r="J19">
            <v>111568.9</v>
          </cell>
        </row>
        <row r="20">
          <cell r="A20">
            <v>300401</v>
          </cell>
          <cell r="B20" t="str">
            <v xml:space="preserve">  300401  Customer Reads - Customer Service</v>
          </cell>
          <cell r="C20">
            <v>4646.33</v>
          </cell>
          <cell r="D20">
            <v>8930.36</v>
          </cell>
          <cell r="E20">
            <v>4150</v>
          </cell>
          <cell r="F20">
            <v>64230.46</v>
          </cell>
          <cell r="G20">
            <v>98233.68</v>
          </cell>
          <cell r="H20">
            <v>34516.25</v>
          </cell>
          <cell r="I20">
            <v>107164</v>
          </cell>
          <cell r="J20">
            <v>44379.96</v>
          </cell>
        </row>
        <row r="21">
          <cell r="A21">
            <v>300402</v>
          </cell>
          <cell r="B21" t="str">
            <v xml:space="preserve">  300402  Customer Disconnections- Cust Service</v>
          </cell>
          <cell r="C21">
            <v>2368.1999999999998</v>
          </cell>
          <cell r="D21">
            <v>5720</v>
          </cell>
          <cell r="E21">
            <v>1235</v>
          </cell>
          <cell r="F21">
            <v>20075.16</v>
          </cell>
          <cell r="G21">
            <v>62920</v>
          </cell>
          <cell r="H21">
            <v>24073.57</v>
          </cell>
          <cell r="I21">
            <v>68640</v>
          </cell>
          <cell r="J21">
            <v>29946.22</v>
          </cell>
        </row>
        <row r="22">
          <cell r="A22">
            <v>300481</v>
          </cell>
          <cell r="B22" t="str">
            <v xml:space="preserve">  300481  CNP SLIPS FOR PAT F (Can't Post)</v>
          </cell>
          <cell r="C22">
            <v>0</v>
          </cell>
          <cell r="D22">
            <v>0</v>
          </cell>
          <cell r="E22">
            <v>-4113.8999999999996</v>
          </cell>
          <cell r="F22">
            <v>0</v>
          </cell>
          <cell r="G22">
            <v>0</v>
          </cell>
          <cell r="H22">
            <v>0</v>
          </cell>
          <cell r="I22">
            <v>0</v>
          </cell>
          <cell r="J22">
            <v>7764.43</v>
          </cell>
        </row>
        <row r="23">
          <cell r="A23">
            <v>300489</v>
          </cell>
          <cell r="B23" t="str">
            <v xml:space="preserve">  300489  LABOUR CHARGES TO 2401 IN CO. 0020</v>
          </cell>
          <cell r="C23">
            <v>0</v>
          </cell>
          <cell r="D23">
            <v>0</v>
          </cell>
          <cell r="E23">
            <v>-13560</v>
          </cell>
          <cell r="F23">
            <v>0</v>
          </cell>
          <cell r="G23">
            <v>0</v>
          </cell>
          <cell r="H23">
            <v>111288.5</v>
          </cell>
          <cell r="I23">
            <v>0</v>
          </cell>
          <cell r="J23">
            <v>139762.5</v>
          </cell>
        </row>
        <row r="24">
          <cell r="A24">
            <v>300492</v>
          </cell>
          <cell r="B24" t="str">
            <v xml:space="preserve">  300492  LABOUR CHARGES TO 2404 IN CO. 0020</v>
          </cell>
          <cell r="C24">
            <v>0</v>
          </cell>
          <cell r="D24">
            <v>0</v>
          </cell>
          <cell r="E24">
            <v>880</v>
          </cell>
          <cell r="F24">
            <v>1339.2</v>
          </cell>
          <cell r="G24">
            <v>0</v>
          </cell>
          <cell r="H24">
            <v>37405</v>
          </cell>
          <cell r="I24">
            <v>0</v>
          </cell>
          <cell r="J24">
            <v>47385</v>
          </cell>
        </row>
        <row r="25">
          <cell r="A25">
            <v>300493</v>
          </cell>
          <cell r="B25" t="str">
            <v xml:space="preserve">  300493  LABOUR CHARGES TO 2405 IN CO. 0020</v>
          </cell>
          <cell r="C25">
            <v>791.01</v>
          </cell>
          <cell r="D25">
            <v>1363.51</v>
          </cell>
          <cell r="E25">
            <v>1665</v>
          </cell>
          <cell r="F25">
            <v>10846.01</v>
          </cell>
          <cell r="G25">
            <v>14998.96</v>
          </cell>
          <cell r="H25">
            <v>14382.5</v>
          </cell>
          <cell r="I25">
            <v>16362.52</v>
          </cell>
          <cell r="J25">
            <v>15427.5</v>
          </cell>
        </row>
        <row r="26">
          <cell r="A26">
            <v>300495</v>
          </cell>
          <cell r="B26" t="str">
            <v xml:space="preserve">  300495  LABOUR CHARGES TO 2501 IN CO. 0020</v>
          </cell>
          <cell r="C26">
            <v>0</v>
          </cell>
          <cell r="D26">
            <v>0</v>
          </cell>
          <cell r="E26">
            <v>1350</v>
          </cell>
          <cell r="F26">
            <v>0</v>
          </cell>
          <cell r="G26">
            <v>0</v>
          </cell>
          <cell r="H26">
            <v>5407.5</v>
          </cell>
          <cell r="I26">
            <v>0</v>
          </cell>
          <cell r="J26">
            <v>7207.5</v>
          </cell>
        </row>
        <row r="27">
          <cell r="A27">
            <v>300499</v>
          </cell>
          <cell r="B27" t="str">
            <v xml:space="preserve">  300499  LABOUR CHARGES TO 3401 IN CO. 0030</v>
          </cell>
          <cell r="C27">
            <v>0</v>
          </cell>
          <cell r="D27">
            <v>0</v>
          </cell>
          <cell r="E27">
            <v>37.5</v>
          </cell>
          <cell r="F27">
            <v>0</v>
          </cell>
          <cell r="G27">
            <v>0</v>
          </cell>
          <cell r="H27">
            <v>1297.5</v>
          </cell>
          <cell r="I27">
            <v>0</v>
          </cell>
          <cell r="J27">
            <v>1297.5</v>
          </cell>
        </row>
        <row r="28">
          <cell r="A28">
            <v>300583</v>
          </cell>
          <cell r="B28" t="str">
            <v xml:space="preserve">  300583  Rankine Tours</v>
          </cell>
          <cell r="C28">
            <v>0</v>
          </cell>
          <cell r="D28">
            <v>0</v>
          </cell>
          <cell r="E28">
            <v>0</v>
          </cell>
          <cell r="F28">
            <v>669.6</v>
          </cell>
          <cell r="G28">
            <v>0</v>
          </cell>
          <cell r="H28">
            <v>0</v>
          </cell>
          <cell r="I28">
            <v>0</v>
          </cell>
          <cell r="J28">
            <v>0</v>
          </cell>
        </row>
        <row r="29">
          <cell r="A29">
            <v>300585</v>
          </cell>
          <cell r="B29" t="str">
            <v xml:space="preserve">  300585  Fleet Maintenanace for INC.</v>
          </cell>
          <cell r="C29">
            <v>3867.63</v>
          </cell>
          <cell r="D29">
            <v>2464</v>
          </cell>
          <cell r="E29">
            <v>0</v>
          </cell>
          <cell r="F29">
            <v>29141.59</v>
          </cell>
          <cell r="G29">
            <v>27104</v>
          </cell>
          <cell r="H29">
            <v>20743.88</v>
          </cell>
          <cell r="I29">
            <v>29568</v>
          </cell>
          <cell r="J29">
            <v>21783.88</v>
          </cell>
        </row>
        <row r="30">
          <cell r="A30">
            <v>300586</v>
          </cell>
          <cell r="B30" t="str">
            <v xml:space="preserve">  300586  Fleet Maintenanace for LTD</v>
          </cell>
          <cell r="C30">
            <v>504</v>
          </cell>
          <cell r="D30">
            <v>448</v>
          </cell>
          <cell r="E30">
            <v>0</v>
          </cell>
          <cell r="F30">
            <v>10024</v>
          </cell>
          <cell r="G30">
            <v>4928</v>
          </cell>
          <cell r="H30">
            <v>6417.56</v>
          </cell>
          <cell r="I30">
            <v>5376</v>
          </cell>
          <cell r="J30">
            <v>6417.56</v>
          </cell>
        </row>
        <row r="31">
          <cell r="A31">
            <v>300589</v>
          </cell>
          <cell r="B31" t="str">
            <v xml:space="preserve">  300589  General Corp Dev Expense</v>
          </cell>
          <cell r="C31">
            <v>0</v>
          </cell>
          <cell r="D31">
            <v>0</v>
          </cell>
          <cell r="E31">
            <v>0</v>
          </cell>
          <cell r="F31">
            <v>273264.08</v>
          </cell>
          <cell r="G31">
            <v>0</v>
          </cell>
          <cell r="H31">
            <v>3151.26</v>
          </cell>
          <cell r="I31">
            <v>0</v>
          </cell>
          <cell r="J31">
            <v>3151.26</v>
          </cell>
        </row>
        <row r="32">
          <cell r="A32">
            <v>300591</v>
          </cell>
          <cell r="B32" t="str">
            <v xml:space="preserve">  300591  SAP R/3 Maintenance Order</v>
          </cell>
          <cell r="C32">
            <v>0</v>
          </cell>
          <cell r="D32">
            <v>2500</v>
          </cell>
          <cell r="E32">
            <v>0</v>
          </cell>
          <cell r="F32">
            <v>5250.96</v>
          </cell>
          <cell r="G32">
            <v>27500</v>
          </cell>
          <cell r="H32">
            <v>-1286.55</v>
          </cell>
          <cell r="I32">
            <v>30000</v>
          </cell>
          <cell r="J32">
            <v>-1286.55</v>
          </cell>
        </row>
        <row r="33">
          <cell r="A33">
            <v>300592</v>
          </cell>
          <cell r="B33" t="str">
            <v xml:space="preserve">  300592  SAP - CCS Maintenance</v>
          </cell>
          <cell r="C33">
            <v>0</v>
          </cell>
          <cell r="D33">
            <v>1250</v>
          </cell>
          <cell r="E33">
            <v>0</v>
          </cell>
          <cell r="F33">
            <v>0</v>
          </cell>
          <cell r="G33">
            <v>13750</v>
          </cell>
          <cell r="H33">
            <v>8711.7999999999993</v>
          </cell>
          <cell r="I33">
            <v>15000</v>
          </cell>
          <cell r="J33">
            <v>8711.7999999999993</v>
          </cell>
        </row>
        <row r="34">
          <cell r="A34">
            <v>300620</v>
          </cell>
          <cell r="B34" t="str">
            <v xml:space="preserve">  300620  PC-Port Colborne Billing by Fort Erie</v>
          </cell>
          <cell r="C34">
            <v>12214.85</v>
          </cell>
          <cell r="D34">
            <v>13026.3</v>
          </cell>
          <cell r="E34">
            <v>12498.65</v>
          </cell>
          <cell r="F34">
            <v>132945.72</v>
          </cell>
          <cell r="G34">
            <v>143289.65</v>
          </cell>
          <cell r="H34">
            <v>166346.82999999999</v>
          </cell>
          <cell r="I34">
            <v>156316</v>
          </cell>
          <cell r="J34">
            <v>181290.56</v>
          </cell>
        </row>
        <row r="35">
          <cell r="A35">
            <v>300640</v>
          </cell>
          <cell r="B35" t="str">
            <v xml:space="preserve">  300640  UNION BUSINESS</v>
          </cell>
          <cell r="C35">
            <v>414</v>
          </cell>
          <cell r="D35">
            <v>0</v>
          </cell>
          <cell r="E35">
            <v>1380</v>
          </cell>
          <cell r="F35">
            <v>3197</v>
          </cell>
          <cell r="G35">
            <v>0</v>
          </cell>
          <cell r="H35">
            <v>3360</v>
          </cell>
          <cell r="I35">
            <v>0</v>
          </cell>
          <cell r="J35">
            <v>3840</v>
          </cell>
        </row>
        <row r="36">
          <cell r="A36">
            <v>300680</v>
          </cell>
          <cell r="B36" t="str">
            <v xml:space="preserve">  300680  Property Management Function</v>
          </cell>
          <cell r="C36">
            <v>0</v>
          </cell>
          <cell r="D36">
            <v>992.05</v>
          </cell>
          <cell r="E36">
            <v>0</v>
          </cell>
          <cell r="F36">
            <v>14656.8</v>
          </cell>
          <cell r="G36">
            <v>10912.06</v>
          </cell>
          <cell r="H36">
            <v>8030</v>
          </cell>
          <cell r="I36">
            <v>11904.04</v>
          </cell>
          <cell r="J36">
            <v>11495</v>
          </cell>
        </row>
        <row r="37">
          <cell r="A37">
            <v>300681</v>
          </cell>
          <cell r="B37" t="str">
            <v xml:space="preserve">  300681  Purchasing Management Function</v>
          </cell>
          <cell r="C37">
            <v>1248</v>
          </cell>
          <cell r="D37">
            <v>2292.08</v>
          </cell>
          <cell r="E37">
            <v>5940</v>
          </cell>
          <cell r="F37">
            <v>24636</v>
          </cell>
          <cell r="G37">
            <v>25212.11</v>
          </cell>
          <cell r="H37">
            <v>38830</v>
          </cell>
          <cell r="I37">
            <v>27504.080000000002</v>
          </cell>
          <cell r="J37">
            <v>44055</v>
          </cell>
        </row>
        <row r="38">
          <cell r="A38">
            <v>300682</v>
          </cell>
          <cell r="B38" t="str">
            <v xml:space="preserve">  300682  FO - Maintenance of Sentinal Lights</v>
          </cell>
          <cell r="C38">
            <v>2073.83</v>
          </cell>
          <cell r="D38">
            <v>0</v>
          </cell>
          <cell r="E38">
            <v>1951.95</v>
          </cell>
          <cell r="F38">
            <v>14242.4</v>
          </cell>
          <cell r="G38">
            <v>0</v>
          </cell>
          <cell r="H38">
            <v>24852.65</v>
          </cell>
          <cell r="I38">
            <v>0</v>
          </cell>
          <cell r="J38">
            <v>24622.76</v>
          </cell>
        </row>
        <row r="39">
          <cell r="A39">
            <v>300683</v>
          </cell>
          <cell r="B39" t="str">
            <v xml:space="preserve">  300683  FO Maintenance of Fort Erie Streetlights</v>
          </cell>
          <cell r="C39">
            <v>1066.22</v>
          </cell>
          <cell r="D39">
            <v>0</v>
          </cell>
          <cell r="E39">
            <v>422.05</v>
          </cell>
          <cell r="F39">
            <v>4506.21</v>
          </cell>
          <cell r="G39">
            <v>0</v>
          </cell>
          <cell r="H39">
            <v>3484.96</v>
          </cell>
          <cell r="I39">
            <v>0</v>
          </cell>
          <cell r="J39">
            <v>3708.9</v>
          </cell>
        </row>
        <row r="40">
          <cell r="A40">
            <v>300720</v>
          </cell>
          <cell r="B40" t="str">
            <v xml:space="preserve">  300720  Misc IT Purchases-Maint</v>
          </cell>
          <cell r="C40">
            <v>0</v>
          </cell>
          <cell r="D40">
            <v>0</v>
          </cell>
          <cell r="E40">
            <v>0</v>
          </cell>
          <cell r="F40">
            <v>1279.18</v>
          </cell>
          <cell r="G40">
            <v>0</v>
          </cell>
          <cell r="H40">
            <v>3596.21</v>
          </cell>
          <cell r="I40">
            <v>0</v>
          </cell>
          <cell r="J40">
            <v>4180.1899999999996</v>
          </cell>
        </row>
        <row r="41">
          <cell r="A41">
            <v>300780</v>
          </cell>
          <cell r="B41" t="str">
            <v xml:space="preserve">  300780  Storm Related Charges for Cust Service</v>
          </cell>
          <cell r="C41">
            <v>804</v>
          </cell>
          <cell r="D41">
            <v>0</v>
          </cell>
          <cell r="E41">
            <v>0</v>
          </cell>
          <cell r="F41">
            <v>2881</v>
          </cell>
          <cell r="G41">
            <v>0</v>
          </cell>
          <cell r="H41">
            <v>0</v>
          </cell>
          <cell r="I41">
            <v>0</v>
          </cell>
          <cell r="J41">
            <v>0</v>
          </cell>
        </row>
        <row r="42">
          <cell r="A42">
            <v>300800</v>
          </cell>
          <cell r="B42" t="str">
            <v xml:space="preserve">  300800  Archival Project</v>
          </cell>
          <cell r="C42">
            <v>0</v>
          </cell>
          <cell r="D42">
            <v>0</v>
          </cell>
          <cell r="E42">
            <v>0</v>
          </cell>
          <cell r="F42">
            <v>0</v>
          </cell>
          <cell r="G42">
            <v>0</v>
          </cell>
          <cell r="H42">
            <v>25000</v>
          </cell>
          <cell r="I42">
            <v>0</v>
          </cell>
          <cell r="J42">
            <v>25000</v>
          </cell>
        </row>
        <row r="43">
          <cell r="A43">
            <v>300821</v>
          </cell>
          <cell r="B43" t="str">
            <v xml:space="preserve">  300821  IT Activity for Westario Power</v>
          </cell>
          <cell r="C43">
            <v>0</v>
          </cell>
          <cell r="D43">
            <v>0</v>
          </cell>
          <cell r="E43">
            <v>1200</v>
          </cell>
          <cell r="F43">
            <v>552</v>
          </cell>
          <cell r="G43">
            <v>0</v>
          </cell>
          <cell r="H43">
            <v>14880</v>
          </cell>
          <cell r="I43">
            <v>0</v>
          </cell>
          <cell r="J43">
            <v>16800</v>
          </cell>
        </row>
        <row r="44">
          <cell r="A44">
            <v>300840</v>
          </cell>
          <cell r="B44" t="str">
            <v xml:space="preserve">  300840  FE Retail Billing Service Costs</v>
          </cell>
          <cell r="C44">
            <v>2081.54</v>
          </cell>
          <cell r="D44">
            <v>0</v>
          </cell>
          <cell r="E44">
            <v>2770.55</v>
          </cell>
          <cell r="F44">
            <v>24320.95</v>
          </cell>
          <cell r="G44">
            <v>0</v>
          </cell>
          <cell r="H44">
            <v>27654.22</v>
          </cell>
          <cell r="I44">
            <v>0</v>
          </cell>
          <cell r="J44">
            <v>31173.19</v>
          </cell>
        </row>
        <row r="45">
          <cell r="A45">
            <v>300860</v>
          </cell>
          <cell r="B45" t="str">
            <v xml:space="preserve">  300860  SAP Upgrade for R/3 and CCS</v>
          </cell>
          <cell r="C45">
            <v>0</v>
          </cell>
          <cell r="D45">
            <v>0</v>
          </cell>
          <cell r="E45">
            <v>0</v>
          </cell>
          <cell r="F45">
            <v>0</v>
          </cell>
          <cell r="G45">
            <v>0</v>
          </cell>
          <cell r="H45">
            <v>30</v>
          </cell>
          <cell r="I45">
            <v>0</v>
          </cell>
          <cell r="J45">
            <v>30</v>
          </cell>
        </row>
        <row r="46">
          <cell r="A46">
            <v>300880</v>
          </cell>
          <cell r="B46" t="str">
            <v xml:space="preserve">  300880  Finance Services to CNE Co 0050</v>
          </cell>
          <cell r="C46">
            <v>0</v>
          </cell>
          <cell r="D46">
            <v>0</v>
          </cell>
          <cell r="E46">
            <v>400</v>
          </cell>
          <cell r="F46">
            <v>1144</v>
          </cell>
          <cell r="G46">
            <v>0</v>
          </cell>
          <cell r="H46">
            <v>1456.49</v>
          </cell>
          <cell r="I46">
            <v>0</v>
          </cell>
          <cell r="J46">
            <v>4356.49</v>
          </cell>
        </row>
        <row r="47">
          <cell r="A47">
            <v>300901</v>
          </cell>
          <cell r="B47" t="str">
            <v xml:space="preserve">  300901  Customer Billing</v>
          </cell>
          <cell r="C47">
            <v>20159.68</v>
          </cell>
          <cell r="D47">
            <v>20339.05</v>
          </cell>
          <cell r="E47">
            <v>13780.69</v>
          </cell>
          <cell r="F47">
            <v>224482.47</v>
          </cell>
          <cell r="G47">
            <v>223728.99</v>
          </cell>
          <cell r="H47">
            <v>267052.73</v>
          </cell>
          <cell r="I47">
            <v>244067.96</v>
          </cell>
          <cell r="J47">
            <v>278774.2</v>
          </cell>
        </row>
        <row r="48">
          <cell r="A48">
            <v>300942</v>
          </cell>
          <cell r="B48" t="str">
            <v xml:space="preserve">  300942  CDH-General Operations</v>
          </cell>
          <cell r="C48">
            <v>11770.77</v>
          </cell>
          <cell r="D48">
            <v>2975.01</v>
          </cell>
          <cell r="E48">
            <v>12438.22</v>
          </cell>
          <cell r="F48">
            <v>95414.7</v>
          </cell>
          <cell r="G48">
            <v>32725.040000000001</v>
          </cell>
          <cell r="H48">
            <v>79641.59</v>
          </cell>
          <cell r="I48">
            <v>35700.04</v>
          </cell>
          <cell r="J48">
            <v>89814.14</v>
          </cell>
        </row>
        <row r="49">
          <cell r="A49">
            <v>300960</v>
          </cell>
          <cell r="B49" t="str">
            <v xml:space="preserve">  300960  Granite Power-Internal</v>
          </cell>
          <cell r="C49">
            <v>0</v>
          </cell>
          <cell r="D49">
            <v>0</v>
          </cell>
          <cell r="E49">
            <v>0</v>
          </cell>
          <cell r="F49">
            <v>0</v>
          </cell>
          <cell r="G49">
            <v>0</v>
          </cell>
          <cell r="H49">
            <v>9080</v>
          </cell>
          <cell r="I49">
            <v>0</v>
          </cell>
          <cell r="J49">
            <v>9080</v>
          </cell>
        </row>
        <row r="50">
          <cell r="A50">
            <v>300963</v>
          </cell>
          <cell r="B50" t="str">
            <v xml:space="preserve">  300963  CDH-Building &amp; Property Maintenance</v>
          </cell>
          <cell r="C50">
            <v>328</v>
          </cell>
          <cell r="D50">
            <v>3819.71</v>
          </cell>
          <cell r="E50">
            <v>110</v>
          </cell>
          <cell r="F50">
            <v>12524.3</v>
          </cell>
          <cell r="G50">
            <v>42016.39</v>
          </cell>
          <cell r="H50">
            <v>3781.88</v>
          </cell>
          <cell r="I50">
            <v>45836.04</v>
          </cell>
          <cell r="J50">
            <v>4420.38</v>
          </cell>
        </row>
        <row r="51">
          <cell r="A51">
            <v>300964</v>
          </cell>
          <cell r="B51" t="str">
            <v xml:space="preserve">  300964  CDH-Generator Maintnenance</v>
          </cell>
          <cell r="C51">
            <v>2774.14</v>
          </cell>
          <cell r="D51">
            <v>3808.11</v>
          </cell>
          <cell r="E51">
            <v>9239.4</v>
          </cell>
          <cell r="F51">
            <v>112415.48</v>
          </cell>
          <cell r="G51">
            <v>41888.089999999997</v>
          </cell>
          <cell r="H51">
            <v>74663.61</v>
          </cell>
          <cell r="I51">
            <v>45696.04</v>
          </cell>
          <cell r="J51">
            <v>89784.78</v>
          </cell>
        </row>
        <row r="52">
          <cell r="A52">
            <v>300965</v>
          </cell>
          <cell r="B52" t="str">
            <v xml:space="preserve">  300965  CDH-Boiler &amp; Equipment Maintenance</v>
          </cell>
          <cell r="C52">
            <v>8507.15</v>
          </cell>
          <cell r="D52">
            <v>1532.76</v>
          </cell>
          <cell r="E52">
            <v>2830.75</v>
          </cell>
          <cell r="F52">
            <v>36881.06</v>
          </cell>
          <cell r="G52">
            <v>16859.45</v>
          </cell>
          <cell r="H52">
            <v>17570.98</v>
          </cell>
          <cell r="I52">
            <v>18392.080000000002</v>
          </cell>
          <cell r="J52">
            <v>26589.5</v>
          </cell>
        </row>
        <row r="53">
          <cell r="A53">
            <v>300966</v>
          </cell>
          <cell r="B53" t="str">
            <v xml:space="preserve">  300966  CDH-Distribution Piping Maintenance</v>
          </cell>
          <cell r="C53">
            <v>1394</v>
          </cell>
          <cell r="D53">
            <v>818.66</v>
          </cell>
          <cell r="E53">
            <v>110</v>
          </cell>
          <cell r="F53">
            <v>10832.32</v>
          </cell>
          <cell r="G53">
            <v>9005.4</v>
          </cell>
          <cell r="H53">
            <v>14782.82</v>
          </cell>
          <cell r="I53">
            <v>9824.08</v>
          </cell>
          <cell r="J53">
            <v>16697.580000000002</v>
          </cell>
        </row>
        <row r="54">
          <cell r="A54">
            <v>300967</v>
          </cell>
          <cell r="B54" t="str">
            <v xml:space="preserve">  300967  GG- Granite Generation Transition</v>
          </cell>
          <cell r="C54">
            <v>0</v>
          </cell>
          <cell r="D54">
            <v>0</v>
          </cell>
          <cell r="E54">
            <v>0</v>
          </cell>
          <cell r="F54">
            <v>0</v>
          </cell>
          <cell r="G54">
            <v>0</v>
          </cell>
          <cell r="H54">
            <v>6452.5</v>
          </cell>
          <cell r="I54">
            <v>0</v>
          </cell>
          <cell r="J54">
            <v>6452.5</v>
          </cell>
        </row>
        <row r="55">
          <cell r="A55">
            <v>300968</v>
          </cell>
          <cell r="B55" t="str">
            <v xml:space="preserve">  300968  FO-Generator units operations</v>
          </cell>
          <cell r="C55">
            <v>47218.68</v>
          </cell>
          <cell r="D55">
            <v>0</v>
          </cell>
          <cell r="E55">
            <v>0</v>
          </cell>
          <cell r="F55">
            <v>362512.62</v>
          </cell>
          <cell r="G55">
            <v>0</v>
          </cell>
          <cell r="H55">
            <v>0</v>
          </cell>
          <cell r="I55">
            <v>0</v>
          </cell>
          <cell r="J55">
            <v>0</v>
          </cell>
        </row>
        <row r="56">
          <cell r="A56">
            <v>300974</v>
          </cell>
          <cell r="B56" t="str">
            <v xml:space="preserve">  300974  FE-Bill 4</v>
          </cell>
          <cell r="C56">
            <v>0</v>
          </cell>
          <cell r="D56">
            <v>0</v>
          </cell>
          <cell r="E56">
            <v>0</v>
          </cell>
          <cell r="F56">
            <v>0</v>
          </cell>
          <cell r="G56">
            <v>0</v>
          </cell>
          <cell r="H56">
            <v>18860</v>
          </cell>
          <cell r="I56">
            <v>0</v>
          </cell>
          <cell r="J56">
            <v>18860</v>
          </cell>
        </row>
        <row r="57">
          <cell r="A57">
            <v>300975</v>
          </cell>
          <cell r="B57" t="str">
            <v xml:space="preserve">  300975  FO-Rankine Ancillary Project</v>
          </cell>
          <cell r="C57">
            <v>0</v>
          </cell>
          <cell r="D57">
            <v>0</v>
          </cell>
          <cell r="E57">
            <v>510</v>
          </cell>
          <cell r="F57">
            <v>0</v>
          </cell>
          <cell r="G57">
            <v>0</v>
          </cell>
          <cell r="H57">
            <v>4834.37</v>
          </cell>
          <cell r="I57">
            <v>0</v>
          </cell>
          <cell r="J57">
            <v>1598.25</v>
          </cell>
        </row>
        <row r="58">
          <cell r="A58">
            <v>300976</v>
          </cell>
          <cell r="B58" t="str">
            <v xml:space="preserve">  300976  FE-Firewall Maintenance</v>
          </cell>
          <cell r="C58">
            <v>0</v>
          </cell>
          <cell r="D58">
            <v>0</v>
          </cell>
          <cell r="E58">
            <v>0</v>
          </cell>
          <cell r="F58">
            <v>13124.17</v>
          </cell>
          <cell r="G58">
            <v>0</v>
          </cell>
          <cell r="H58">
            <v>30220</v>
          </cell>
          <cell r="I58">
            <v>0</v>
          </cell>
          <cell r="J58">
            <v>34185</v>
          </cell>
        </row>
        <row r="59">
          <cell r="A59">
            <v>300977</v>
          </cell>
          <cell r="B59" t="str">
            <v xml:space="preserve">  300977  Disaster Recovery Site Maintenance</v>
          </cell>
          <cell r="C59">
            <v>1771.41</v>
          </cell>
          <cell r="D59">
            <v>2000</v>
          </cell>
          <cell r="E59">
            <v>1800.23</v>
          </cell>
          <cell r="F59">
            <v>20772.27</v>
          </cell>
          <cell r="G59">
            <v>22000</v>
          </cell>
          <cell r="H59">
            <v>8910.49</v>
          </cell>
          <cell r="I59">
            <v>24000</v>
          </cell>
          <cell r="J59">
            <v>15725.57</v>
          </cell>
        </row>
        <row r="60">
          <cell r="A60">
            <v>300978</v>
          </cell>
          <cell r="B60" t="str">
            <v xml:space="preserve">  300978  FE - General Cust Service Expense</v>
          </cell>
          <cell r="C60">
            <v>18697</v>
          </cell>
          <cell r="D60">
            <v>27675.97</v>
          </cell>
          <cell r="E60">
            <v>0</v>
          </cell>
          <cell r="F60">
            <v>304779</v>
          </cell>
          <cell r="G60">
            <v>304435.61</v>
          </cell>
          <cell r="H60">
            <v>0</v>
          </cell>
          <cell r="I60">
            <v>332111.57</v>
          </cell>
          <cell r="J60">
            <v>0</v>
          </cell>
        </row>
        <row r="61">
          <cell r="A61">
            <v>300979</v>
          </cell>
          <cell r="B61" t="str">
            <v xml:space="preserve">  300979  FE - Cust Service Supervision</v>
          </cell>
          <cell r="C61">
            <v>9408</v>
          </cell>
          <cell r="D61">
            <v>2236.6999999999998</v>
          </cell>
          <cell r="E61">
            <v>0</v>
          </cell>
          <cell r="F61">
            <v>65860</v>
          </cell>
          <cell r="G61">
            <v>24603.35</v>
          </cell>
          <cell r="H61">
            <v>0</v>
          </cell>
          <cell r="I61">
            <v>26840</v>
          </cell>
          <cell r="J61">
            <v>0</v>
          </cell>
        </row>
        <row r="62">
          <cell r="A62">
            <v>300980</v>
          </cell>
          <cell r="B62" t="str">
            <v xml:space="preserve">  300980  FE - Bad Debts Provision</v>
          </cell>
          <cell r="C62">
            <v>11879.97</v>
          </cell>
          <cell r="D62">
            <v>6250</v>
          </cell>
          <cell r="E62">
            <v>-6909.41</v>
          </cell>
          <cell r="F62">
            <v>41142.76</v>
          </cell>
          <cell r="G62">
            <v>68750</v>
          </cell>
          <cell r="H62">
            <v>125187.88</v>
          </cell>
          <cell r="I62">
            <v>75000</v>
          </cell>
          <cell r="J62">
            <v>128005.87</v>
          </cell>
        </row>
        <row r="63">
          <cell r="A63">
            <v>300981</v>
          </cell>
          <cell r="B63" t="str">
            <v xml:space="preserve">  300981  Trent - Generation Mgmt Function</v>
          </cell>
          <cell r="C63">
            <v>0</v>
          </cell>
          <cell r="D63">
            <v>3951.25</v>
          </cell>
          <cell r="E63">
            <v>0</v>
          </cell>
          <cell r="F63">
            <v>0</v>
          </cell>
          <cell r="G63">
            <v>43464.66</v>
          </cell>
          <cell r="H63">
            <v>0</v>
          </cell>
          <cell r="I63">
            <v>47416.04</v>
          </cell>
          <cell r="J63">
            <v>0</v>
          </cell>
        </row>
        <row r="64">
          <cell r="A64">
            <v>300982</v>
          </cell>
          <cell r="B64" t="str">
            <v xml:space="preserve">  300982  FE - Security Deposit Changes</v>
          </cell>
          <cell r="C64">
            <v>0</v>
          </cell>
          <cell r="D64">
            <v>0</v>
          </cell>
          <cell r="E64">
            <v>0</v>
          </cell>
          <cell r="F64">
            <v>0</v>
          </cell>
          <cell r="G64">
            <v>0</v>
          </cell>
          <cell r="H64">
            <v>1080</v>
          </cell>
          <cell r="I64">
            <v>0</v>
          </cell>
          <cell r="J64">
            <v>1080</v>
          </cell>
        </row>
        <row r="65">
          <cell r="A65">
            <v>300983</v>
          </cell>
          <cell r="B65" t="str">
            <v xml:space="preserve">  300983  FE - Revisions to invoices</v>
          </cell>
          <cell r="C65">
            <v>0</v>
          </cell>
          <cell r="D65">
            <v>0</v>
          </cell>
          <cell r="E65">
            <v>0</v>
          </cell>
          <cell r="F65">
            <v>1656</v>
          </cell>
          <cell r="G65">
            <v>0</v>
          </cell>
          <cell r="H65">
            <v>1617.84</v>
          </cell>
          <cell r="I65">
            <v>0</v>
          </cell>
          <cell r="J65">
            <v>8817.84</v>
          </cell>
        </row>
        <row r="66">
          <cell r="A66">
            <v>300984</v>
          </cell>
          <cell r="B66" t="str">
            <v xml:space="preserve">  300984  FO  - Operations Center Supervision</v>
          </cell>
          <cell r="C66">
            <v>0</v>
          </cell>
          <cell r="D66">
            <v>3817.58</v>
          </cell>
          <cell r="E66">
            <v>0</v>
          </cell>
          <cell r="F66">
            <v>0</v>
          </cell>
          <cell r="G66">
            <v>41993.38</v>
          </cell>
          <cell r="H66">
            <v>0</v>
          </cell>
          <cell r="I66">
            <v>45810.96</v>
          </cell>
          <cell r="J66">
            <v>0</v>
          </cell>
        </row>
        <row r="67">
          <cell r="A67">
            <v>300985</v>
          </cell>
          <cell r="B67" t="str">
            <v xml:space="preserve">  300985  FO-CNE Energy Consulting</v>
          </cell>
          <cell r="C67">
            <v>0</v>
          </cell>
          <cell r="D67">
            <v>0</v>
          </cell>
          <cell r="E67">
            <v>0</v>
          </cell>
          <cell r="F67">
            <v>375</v>
          </cell>
          <cell r="G67">
            <v>0</v>
          </cell>
          <cell r="H67">
            <v>455</v>
          </cell>
          <cell r="I67">
            <v>0</v>
          </cell>
          <cell r="J67">
            <v>2975</v>
          </cell>
        </row>
        <row r="68">
          <cell r="A68">
            <v>300986</v>
          </cell>
          <cell r="B68" t="str">
            <v xml:space="preserve">  300986  Generator Unit Operations-Not in Use</v>
          </cell>
          <cell r="C68">
            <v>0</v>
          </cell>
          <cell r="D68">
            <v>0</v>
          </cell>
          <cell r="E68">
            <v>0</v>
          </cell>
          <cell r="F68">
            <v>0</v>
          </cell>
          <cell r="G68">
            <v>0</v>
          </cell>
          <cell r="H68">
            <v>0</v>
          </cell>
          <cell r="I68">
            <v>0</v>
          </cell>
          <cell r="J68">
            <v>0</v>
          </cell>
        </row>
        <row r="69">
          <cell r="A69">
            <v>300987</v>
          </cell>
          <cell r="B69" t="str">
            <v xml:space="preserve">  300987  FO - Rankine 100th Anniversary</v>
          </cell>
          <cell r="C69">
            <v>347.73</v>
          </cell>
          <cell r="D69">
            <v>0</v>
          </cell>
          <cell r="E69">
            <v>0</v>
          </cell>
          <cell r="F69">
            <v>23331.15</v>
          </cell>
          <cell r="G69">
            <v>0</v>
          </cell>
          <cell r="H69">
            <v>0</v>
          </cell>
          <cell r="I69">
            <v>0</v>
          </cell>
          <cell r="J69">
            <v>0</v>
          </cell>
        </row>
        <row r="70">
          <cell r="A70">
            <v>300988</v>
          </cell>
          <cell r="B70" t="str">
            <v xml:space="preserve">  300988  OEB Cost Allocations</v>
          </cell>
          <cell r="C70">
            <v>-990.5</v>
          </cell>
          <cell r="D70">
            <v>0</v>
          </cell>
          <cell r="E70">
            <v>0</v>
          </cell>
          <cell r="F70">
            <v>4992</v>
          </cell>
          <cell r="G70">
            <v>0</v>
          </cell>
          <cell r="H70">
            <v>0</v>
          </cell>
          <cell r="I70">
            <v>0</v>
          </cell>
          <cell r="J70">
            <v>0</v>
          </cell>
        </row>
        <row r="71">
          <cell r="A71">
            <v>300989</v>
          </cell>
          <cell r="B71" t="str">
            <v xml:space="preserve">  300989  Westario - SAP Non-Basis Services</v>
          </cell>
          <cell r="C71">
            <v>1702</v>
          </cell>
          <cell r="D71">
            <v>0</v>
          </cell>
          <cell r="E71">
            <v>0</v>
          </cell>
          <cell r="F71">
            <v>4347</v>
          </cell>
          <cell r="G71">
            <v>0</v>
          </cell>
          <cell r="H71">
            <v>0</v>
          </cell>
          <cell r="I71">
            <v>0</v>
          </cell>
          <cell r="J71">
            <v>0</v>
          </cell>
        </row>
        <row r="72">
          <cell r="A72">
            <v>300990</v>
          </cell>
          <cell r="B72" t="str">
            <v xml:space="preserve">  300990  FE - Rate applications (Dist'n)</v>
          </cell>
          <cell r="C72">
            <v>0</v>
          </cell>
          <cell r="D72">
            <v>0</v>
          </cell>
          <cell r="E72">
            <v>0</v>
          </cell>
          <cell r="F72">
            <v>8054.73</v>
          </cell>
          <cell r="G72">
            <v>0</v>
          </cell>
          <cell r="H72">
            <v>0</v>
          </cell>
          <cell r="I72">
            <v>0</v>
          </cell>
          <cell r="J72">
            <v>0</v>
          </cell>
        </row>
        <row r="73">
          <cell r="A73">
            <v>300991</v>
          </cell>
          <cell r="B73" t="str">
            <v xml:space="preserve">  300991  PC - Rate applications (Dist'n)</v>
          </cell>
          <cell r="C73">
            <v>0</v>
          </cell>
          <cell r="D73">
            <v>0</v>
          </cell>
          <cell r="E73">
            <v>0</v>
          </cell>
          <cell r="F73">
            <v>8054.23</v>
          </cell>
          <cell r="G73">
            <v>0</v>
          </cell>
          <cell r="H73">
            <v>0</v>
          </cell>
          <cell r="I73">
            <v>0</v>
          </cell>
          <cell r="J73">
            <v>0</v>
          </cell>
        </row>
        <row r="74">
          <cell r="A74">
            <v>300992</v>
          </cell>
          <cell r="B74" t="str">
            <v xml:space="preserve">  300992  EOP - Rate applications (Dist'n)</v>
          </cell>
          <cell r="C74">
            <v>0</v>
          </cell>
          <cell r="D74">
            <v>0</v>
          </cell>
          <cell r="E74">
            <v>0</v>
          </cell>
          <cell r="F74">
            <v>8054.22</v>
          </cell>
          <cell r="G74">
            <v>0</v>
          </cell>
          <cell r="H74">
            <v>0</v>
          </cell>
          <cell r="I74">
            <v>0</v>
          </cell>
          <cell r="J74">
            <v>0</v>
          </cell>
        </row>
        <row r="75">
          <cell r="A75">
            <v>300993</v>
          </cell>
          <cell r="B75" t="str">
            <v xml:space="preserve">  300993  FO -Lay-up at Rankine Generating Station</v>
          </cell>
          <cell r="C75">
            <v>11328.49</v>
          </cell>
          <cell r="D75">
            <v>0</v>
          </cell>
          <cell r="E75">
            <v>0</v>
          </cell>
          <cell r="F75">
            <v>11328.49</v>
          </cell>
          <cell r="G75">
            <v>0</v>
          </cell>
          <cell r="H75">
            <v>0</v>
          </cell>
          <cell r="I75">
            <v>0</v>
          </cell>
          <cell r="J75">
            <v>0</v>
          </cell>
        </row>
        <row r="76">
          <cell r="A76">
            <v>350000</v>
          </cell>
          <cell r="B76" t="str">
            <v xml:space="preserve">  350000  FE - Operation Super. &amp; Engineering-Syst</v>
          </cell>
          <cell r="C76">
            <v>139.09</v>
          </cell>
          <cell r="D76">
            <v>90.21</v>
          </cell>
          <cell r="E76">
            <v>0</v>
          </cell>
          <cell r="F76">
            <v>1768.71</v>
          </cell>
          <cell r="G76">
            <v>992.73</v>
          </cell>
          <cell r="H76">
            <v>2117.27</v>
          </cell>
          <cell r="I76">
            <v>1083</v>
          </cell>
          <cell r="J76">
            <v>2117.27</v>
          </cell>
        </row>
        <row r="77">
          <cell r="A77">
            <v>350001</v>
          </cell>
          <cell r="B77" t="str">
            <v xml:space="preserve">  350001  OEB Preparation-Transmission</v>
          </cell>
          <cell r="C77">
            <v>0</v>
          </cell>
          <cell r="D77">
            <v>90.21</v>
          </cell>
          <cell r="E77">
            <v>0</v>
          </cell>
          <cell r="F77">
            <v>0</v>
          </cell>
          <cell r="G77">
            <v>992.73</v>
          </cell>
          <cell r="H77">
            <v>0</v>
          </cell>
          <cell r="I77">
            <v>1083</v>
          </cell>
          <cell r="J77">
            <v>0</v>
          </cell>
        </row>
        <row r="78">
          <cell r="A78">
            <v>350002</v>
          </cell>
          <cell r="B78" t="str">
            <v xml:space="preserve">  350002  FE - IMO Preparation-Transmission</v>
          </cell>
          <cell r="C78">
            <v>130.4</v>
          </cell>
          <cell r="D78">
            <v>90.21</v>
          </cell>
          <cell r="E78">
            <v>0</v>
          </cell>
          <cell r="F78">
            <v>942.65</v>
          </cell>
          <cell r="G78">
            <v>992.73</v>
          </cell>
          <cell r="H78">
            <v>0</v>
          </cell>
          <cell r="I78">
            <v>1083</v>
          </cell>
          <cell r="J78">
            <v>0</v>
          </cell>
        </row>
        <row r="79">
          <cell r="A79">
            <v>350003</v>
          </cell>
          <cell r="B79" t="str">
            <v xml:space="preserve">  350003  FE - Load Dispatching-Transm 60 Cycle</v>
          </cell>
          <cell r="C79">
            <v>3355.49</v>
          </cell>
          <cell r="D79">
            <v>2248.5100000000002</v>
          </cell>
          <cell r="E79">
            <v>0</v>
          </cell>
          <cell r="F79">
            <v>37064.699999999997</v>
          </cell>
          <cell r="G79">
            <v>24734.38</v>
          </cell>
          <cell r="H79">
            <v>0</v>
          </cell>
          <cell r="I79">
            <v>26983</v>
          </cell>
          <cell r="J79">
            <v>25900</v>
          </cell>
        </row>
        <row r="80">
          <cell r="A80">
            <v>350004</v>
          </cell>
          <cell r="B80" t="str">
            <v xml:space="preserve">  350004  Load Dispatching-Transmission 25 Cycle</v>
          </cell>
          <cell r="C80">
            <v>529.33000000000004</v>
          </cell>
          <cell r="D80">
            <v>0</v>
          </cell>
          <cell r="E80">
            <v>886.29</v>
          </cell>
          <cell r="F80">
            <v>4997.09</v>
          </cell>
          <cell r="G80">
            <v>0</v>
          </cell>
          <cell r="H80">
            <v>886.29</v>
          </cell>
          <cell r="I80">
            <v>0</v>
          </cell>
          <cell r="J80">
            <v>2231.54</v>
          </cell>
        </row>
        <row r="81">
          <cell r="A81">
            <v>350005</v>
          </cell>
          <cell r="B81" t="str">
            <v xml:space="preserve">  350005  St Building &amp; Fixture Exp-St 11-60 Cycle</v>
          </cell>
          <cell r="C81">
            <v>5596.79</v>
          </cell>
          <cell r="D81">
            <v>2391.66</v>
          </cell>
          <cell r="E81">
            <v>5567.98</v>
          </cell>
          <cell r="F81">
            <v>33414.65</v>
          </cell>
          <cell r="G81">
            <v>26308.33</v>
          </cell>
          <cell r="H81">
            <v>29618.31</v>
          </cell>
          <cell r="I81">
            <v>28700</v>
          </cell>
          <cell r="J81">
            <v>31951.71</v>
          </cell>
        </row>
        <row r="82">
          <cell r="A82">
            <v>350006</v>
          </cell>
          <cell r="B82" t="str">
            <v xml:space="preserve">  350006  FE St Building&amp;Fixture Exp-St 11-25Cycle</v>
          </cell>
          <cell r="C82">
            <v>990.54</v>
          </cell>
          <cell r="D82">
            <v>220.16</v>
          </cell>
          <cell r="E82">
            <v>0</v>
          </cell>
          <cell r="F82">
            <v>5955.36</v>
          </cell>
          <cell r="G82">
            <v>2421.41</v>
          </cell>
          <cell r="H82">
            <v>2382.54</v>
          </cell>
          <cell r="I82">
            <v>2641.52</v>
          </cell>
          <cell r="J82">
            <v>2382.54</v>
          </cell>
        </row>
        <row r="83">
          <cell r="A83">
            <v>350009</v>
          </cell>
          <cell r="B83" t="str">
            <v xml:space="preserve">  350009  FE -Transf St Equip-Oper Lbr St.11-60 HZ</v>
          </cell>
          <cell r="C83">
            <v>6832.38</v>
          </cell>
          <cell r="D83">
            <v>2322.1999999999998</v>
          </cell>
          <cell r="E83">
            <v>7447.5</v>
          </cell>
          <cell r="F83">
            <v>39596.53</v>
          </cell>
          <cell r="G83">
            <v>25543.85</v>
          </cell>
          <cell r="H83">
            <v>108698.41</v>
          </cell>
          <cell r="I83">
            <v>27866</v>
          </cell>
          <cell r="J83">
            <v>109252.29</v>
          </cell>
        </row>
        <row r="84">
          <cell r="A84">
            <v>350010</v>
          </cell>
          <cell r="B84" t="str">
            <v xml:space="preserve">  350010  FE Transf St Equipt-Oper Lbr St.11-25 HZ</v>
          </cell>
          <cell r="C84">
            <v>3904.58</v>
          </cell>
          <cell r="D84">
            <v>180.54</v>
          </cell>
          <cell r="E84">
            <v>1870</v>
          </cell>
          <cell r="F84">
            <v>26268.53</v>
          </cell>
          <cell r="G84">
            <v>1985.52</v>
          </cell>
          <cell r="H84">
            <v>11942.5</v>
          </cell>
          <cell r="I84">
            <v>2166</v>
          </cell>
          <cell r="J84">
            <v>12537.5</v>
          </cell>
        </row>
        <row r="85">
          <cell r="A85">
            <v>350015</v>
          </cell>
          <cell r="B85" t="str">
            <v xml:space="preserve">  350015  Trans St Equipment-Supplies &amp; Exp St.17</v>
          </cell>
          <cell r="C85">
            <v>200</v>
          </cell>
          <cell r="D85">
            <v>0</v>
          </cell>
          <cell r="E85">
            <v>0</v>
          </cell>
          <cell r="F85">
            <v>800</v>
          </cell>
          <cell r="G85">
            <v>0</v>
          </cell>
          <cell r="H85">
            <v>0</v>
          </cell>
          <cell r="I85">
            <v>0</v>
          </cell>
          <cell r="J85">
            <v>0</v>
          </cell>
        </row>
        <row r="86">
          <cell r="A86">
            <v>350016</v>
          </cell>
          <cell r="B86" t="str">
            <v xml:space="preserve">  350016  Trans St Equipment-Supplies &amp; Exp St.18</v>
          </cell>
          <cell r="C86">
            <v>0</v>
          </cell>
          <cell r="D86">
            <v>0</v>
          </cell>
          <cell r="E86">
            <v>0</v>
          </cell>
          <cell r="F86">
            <v>900</v>
          </cell>
          <cell r="G86">
            <v>0</v>
          </cell>
          <cell r="H86">
            <v>0</v>
          </cell>
          <cell r="I86">
            <v>0</v>
          </cell>
          <cell r="J86">
            <v>0</v>
          </cell>
        </row>
        <row r="87">
          <cell r="A87">
            <v>350017</v>
          </cell>
          <cell r="B87" t="str">
            <v xml:space="preserve">  350017  FE - Overhead Line Expense - 60 Cycle</v>
          </cell>
          <cell r="C87">
            <v>69.55</v>
          </cell>
          <cell r="D87">
            <v>0</v>
          </cell>
          <cell r="E87">
            <v>0</v>
          </cell>
          <cell r="F87">
            <v>502.75</v>
          </cell>
          <cell r="G87">
            <v>0</v>
          </cell>
          <cell r="H87">
            <v>0</v>
          </cell>
          <cell r="I87">
            <v>0</v>
          </cell>
          <cell r="J87">
            <v>0</v>
          </cell>
        </row>
        <row r="88">
          <cell r="A88">
            <v>350021</v>
          </cell>
          <cell r="B88" t="str">
            <v xml:space="preserve">  350021  Misc Transmission Expenses-60 cycle</v>
          </cell>
          <cell r="C88">
            <v>0</v>
          </cell>
          <cell r="D88">
            <v>2700</v>
          </cell>
          <cell r="E88">
            <v>149.6</v>
          </cell>
          <cell r="F88">
            <v>3545.37</v>
          </cell>
          <cell r="G88">
            <v>29700</v>
          </cell>
          <cell r="H88">
            <v>1128.8</v>
          </cell>
          <cell r="I88">
            <v>32400</v>
          </cell>
          <cell r="J88">
            <v>1189.23</v>
          </cell>
        </row>
        <row r="89">
          <cell r="A89">
            <v>350023</v>
          </cell>
          <cell r="B89" t="str">
            <v xml:space="preserve">  350023  Transmission - Rental Expenses</v>
          </cell>
          <cell r="C89">
            <v>7400</v>
          </cell>
          <cell r="D89">
            <v>7166.68</v>
          </cell>
          <cell r="E89">
            <v>7400</v>
          </cell>
          <cell r="F89">
            <v>77400</v>
          </cell>
          <cell r="G89">
            <v>78833.34</v>
          </cell>
          <cell r="H89">
            <v>77800</v>
          </cell>
          <cell r="I89">
            <v>86000</v>
          </cell>
          <cell r="J89">
            <v>84800</v>
          </cell>
        </row>
        <row r="90">
          <cell r="A90">
            <v>350024</v>
          </cell>
          <cell r="B90" t="str">
            <v xml:space="preserve">  350024  Maint Supervision &amp; Engineering-System</v>
          </cell>
          <cell r="C90">
            <v>0</v>
          </cell>
          <cell r="D90">
            <v>90.21</v>
          </cell>
          <cell r="E90">
            <v>0</v>
          </cell>
          <cell r="F90">
            <v>0</v>
          </cell>
          <cell r="G90">
            <v>992.73</v>
          </cell>
          <cell r="H90">
            <v>0</v>
          </cell>
          <cell r="I90">
            <v>1083</v>
          </cell>
          <cell r="J90">
            <v>0</v>
          </cell>
        </row>
        <row r="91">
          <cell r="A91">
            <v>350025</v>
          </cell>
          <cell r="B91" t="str">
            <v xml:space="preserve">  350025  Maint of Tranf Build &amp; Fixt St 11-60 Hz</v>
          </cell>
          <cell r="C91">
            <v>0</v>
          </cell>
          <cell r="D91">
            <v>416.66</v>
          </cell>
          <cell r="E91">
            <v>0</v>
          </cell>
          <cell r="F91">
            <v>825</v>
          </cell>
          <cell r="G91">
            <v>4583.33</v>
          </cell>
          <cell r="H91">
            <v>825</v>
          </cell>
          <cell r="I91">
            <v>5000</v>
          </cell>
          <cell r="J91">
            <v>825</v>
          </cell>
        </row>
        <row r="92">
          <cell r="A92">
            <v>350026</v>
          </cell>
          <cell r="B92" t="str">
            <v xml:space="preserve">  350026  Maint of Tranf Build &amp; Fixt St 11-25 Hz</v>
          </cell>
          <cell r="C92">
            <v>1562.4</v>
          </cell>
          <cell r="D92">
            <v>150</v>
          </cell>
          <cell r="E92">
            <v>110</v>
          </cell>
          <cell r="F92">
            <v>8109.6</v>
          </cell>
          <cell r="G92">
            <v>1650</v>
          </cell>
          <cell r="H92">
            <v>4069.72</v>
          </cell>
          <cell r="I92">
            <v>1800</v>
          </cell>
          <cell r="J92">
            <v>4289.72</v>
          </cell>
        </row>
        <row r="93">
          <cell r="A93">
            <v>350029</v>
          </cell>
          <cell r="B93" t="str">
            <v xml:space="preserve">  350029  FE Maint of Trans St Equip-St.11-60Cycle</v>
          </cell>
          <cell r="C93">
            <v>2377.31</v>
          </cell>
          <cell r="D93">
            <v>6385.6</v>
          </cell>
          <cell r="E93">
            <v>1445.05</v>
          </cell>
          <cell r="F93">
            <v>15055.99</v>
          </cell>
          <cell r="G93">
            <v>70241.179999999993</v>
          </cell>
          <cell r="H93">
            <v>5668.48</v>
          </cell>
          <cell r="I93">
            <v>76626.720000000001</v>
          </cell>
          <cell r="J93">
            <v>7306.71</v>
          </cell>
        </row>
        <row r="94">
          <cell r="A94">
            <v>350030</v>
          </cell>
          <cell r="B94" t="str">
            <v xml:space="preserve">  350030  Maint of Trans St Equip-St.11-25 Cycle</v>
          </cell>
          <cell r="C94">
            <v>0</v>
          </cell>
          <cell r="D94">
            <v>0</v>
          </cell>
          <cell r="E94">
            <v>0</v>
          </cell>
          <cell r="F94">
            <v>0</v>
          </cell>
          <cell r="G94">
            <v>0</v>
          </cell>
          <cell r="H94">
            <v>2659</v>
          </cell>
          <cell r="I94">
            <v>0</v>
          </cell>
          <cell r="J94">
            <v>2659</v>
          </cell>
        </row>
        <row r="95">
          <cell r="A95">
            <v>350033</v>
          </cell>
          <cell r="B95" t="str">
            <v xml:space="preserve">  350033  FE -Maint of Towers,Poles&amp;Fixtures-60 hz</v>
          </cell>
          <cell r="C95">
            <v>34.770000000000003</v>
          </cell>
          <cell r="D95">
            <v>400</v>
          </cell>
          <cell r="E95">
            <v>0</v>
          </cell>
          <cell r="F95">
            <v>251.37</v>
          </cell>
          <cell r="G95">
            <v>4400</v>
          </cell>
          <cell r="H95">
            <v>0</v>
          </cell>
          <cell r="I95">
            <v>4800</v>
          </cell>
          <cell r="J95">
            <v>0</v>
          </cell>
        </row>
        <row r="96">
          <cell r="A96">
            <v>350035</v>
          </cell>
          <cell r="B96" t="str">
            <v xml:space="preserve">  350035  Maint of Overhead Cond &amp; Devices-60 hz</v>
          </cell>
          <cell r="C96">
            <v>0</v>
          </cell>
          <cell r="D96">
            <v>221.66</v>
          </cell>
          <cell r="E96">
            <v>0</v>
          </cell>
          <cell r="F96">
            <v>958.5</v>
          </cell>
          <cell r="G96">
            <v>2438.33</v>
          </cell>
          <cell r="H96">
            <v>5582.06</v>
          </cell>
          <cell r="I96">
            <v>2660</v>
          </cell>
          <cell r="J96">
            <v>5582.06</v>
          </cell>
        </row>
        <row r="97">
          <cell r="A97">
            <v>350036</v>
          </cell>
          <cell r="B97" t="str">
            <v xml:space="preserve">  350036  Maint of Overhead Cond &amp; Devices-25 hz</v>
          </cell>
          <cell r="C97">
            <v>0</v>
          </cell>
          <cell r="D97">
            <v>0</v>
          </cell>
          <cell r="E97">
            <v>0</v>
          </cell>
          <cell r="F97">
            <v>0</v>
          </cell>
          <cell r="G97">
            <v>0</v>
          </cell>
          <cell r="H97">
            <v>850</v>
          </cell>
          <cell r="I97">
            <v>0</v>
          </cell>
          <cell r="J97">
            <v>850</v>
          </cell>
        </row>
        <row r="98">
          <cell r="A98">
            <v>350037</v>
          </cell>
          <cell r="B98" t="str">
            <v xml:space="preserve">  350037  FE - Maint of OH Lines-R of Way-60 Cycle</v>
          </cell>
          <cell r="C98">
            <v>28500.59</v>
          </cell>
          <cell r="D98">
            <v>3430</v>
          </cell>
          <cell r="E98">
            <v>6491.87</v>
          </cell>
          <cell r="F98">
            <v>57190.63</v>
          </cell>
          <cell r="G98">
            <v>37730</v>
          </cell>
          <cell r="H98">
            <v>34463.160000000003</v>
          </cell>
          <cell r="I98">
            <v>41160</v>
          </cell>
          <cell r="J98">
            <v>37002.949999999997</v>
          </cell>
        </row>
        <row r="99">
          <cell r="A99">
            <v>350039</v>
          </cell>
          <cell r="B99" t="str">
            <v xml:space="preserve">  350039  Maint. of Misc Transm Plant-60 Cycle</v>
          </cell>
          <cell r="C99">
            <v>0</v>
          </cell>
          <cell r="D99">
            <v>96.66</v>
          </cell>
          <cell r="E99">
            <v>0</v>
          </cell>
          <cell r="F99">
            <v>0</v>
          </cell>
          <cell r="G99">
            <v>1063.33</v>
          </cell>
          <cell r="H99">
            <v>0</v>
          </cell>
          <cell r="I99">
            <v>1160</v>
          </cell>
          <cell r="J99">
            <v>0</v>
          </cell>
        </row>
        <row r="100">
          <cell r="A100">
            <v>350040</v>
          </cell>
          <cell r="B100" t="str">
            <v xml:space="preserve">  350040  Maint. of Misc Transm Plant-25 Cycle</v>
          </cell>
          <cell r="C100">
            <v>0</v>
          </cell>
          <cell r="D100">
            <v>96.66</v>
          </cell>
          <cell r="E100">
            <v>0</v>
          </cell>
          <cell r="F100">
            <v>533.52</v>
          </cell>
          <cell r="G100">
            <v>1063.33</v>
          </cell>
          <cell r="H100">
            <v>346.03</v>
          </cell>
          <cell r="I100">
            <v>1160</v>
          </cell>
          <cell r="J100">
            <v>346.03</v>
          </cell>
        </row>
        <row r="101">
          <cell r="A101">
            <v>350060</v>
          </cell>
          <cell r="B101" t="str">
            <v xml:space="preserve">  350060  To be used-Extra</v>
          </cell>
          <cell r="C101">
            <v>0</v>
          </cell>
          <cell r="D101">
            <v>0</v>
          </cell>
          <cell r="E101">
            <v>0</v>
          </cell>
          <cell r="F101">
            <v>0</v>
          </cell>
          <cell r="G101">
            <v>0</v>
          </cell>
          <cell r="H101">
            <v>0</v>
          </cell>
          <cell r="I101">
            <v>0</v>
          </cell>
          <cell r="J101">
            <v>0</v>
          </cell>
        </row>
        <row r="102">
          <cell r="A102">
            <v>350080</v>
          </cell>
          <cell r="B102" t="str">
            <v xml:space="preserve">  350080  FE - Transm-Scada System Operations</v>
          </cell>
          <cell r="C102">
            <v>1380.04</v>
          </cell>
          <cell r="D102">
            <v>1914.54</v>
          </cell>
          <cell r="E102">
            <v>0</v>
          </cell>
          <cell r="F102">
            <v>5278.84</v>
          </cell>
          <cell r="G102">
            <v>21059.73</v>
          </cell>
          <cell r="H102">
            <v>22425.3</v>
          </cell>
          <cell r="I102">
            <v>22974.240000000002</v>
          </cell>
          <cell r="J102">
            <v>21289.93</v>
          </cell>
        </row>
        <row r="103">
          <cell r="A103">
            <v>360000</v>
          </cell>
          <cell r="B103" t="str">
            <v xml:space="preserve">  360000  FE - Operation Superv &amp; Engineer-System</v>
          </cell>
          <cell r="C103">
            <v>10934.52</v>
          </cell>
          <cell r="D103">
            <v>2689.41</v>
          </cell>
          <cell r="E103">
            <v>0</v>
          </cell>
          <cell r="F103">
            <v>79197.16</v>
          </cell>
          <cell r="G103">
            <v>29583.93</v>
          </cell>
          <cell r="H103">
            <v>0</v>
          </cell>
          <cell r="I103">
            <v>32273.4</v>
          </cell>
          <cell r="J103">
            <v>0</v>
          </cell>
        </row>
        <row r="104">
          <cell r="A104">
            <v>360001</v>
          </cell>
          <cell r="B104" t="str">
            <v xml:space="preserve">  360001  OEB Preparation-Distribution</v>
          </cell>
          <cell r="C104">
            <v>0</v>
          </cell>
          <cell r="D104">
            <v>180.54</v>
          </cell>
          <cell r="E104">
            <v>0</v>
          </cell>
          <cell r="F104">
            <v>0</v>
          </cell>
          <cell r="G104">
            <v>1985.52</v>
          </cell>
          <cell r="H104">
            <v>0</v>
          </cell>
          <cell r="I104">
            <v>2166</v>
          </cell>
          <cell r="J104">
            <v>0</v>
          </cell>
        </row>
        <row r="105">
          <cell r="A105">
            <v>360002</v>
          </cell>
          <cell r="B105" t="str">
            <v xml:space="preserve">  360002  IMO Preparation-Distribution</v>
          </cell>
          <cell r="C105">
            <v>0</v>
          </cell>
          <cell r="D105">
            <v>180.54</v>
          </cell>
          <cell r="E105">
            <v>0</v>
          </cell>
          <cell r="F105">
            <v>0</v>
          </cell>
          <cell r="G105">
            <v>1985.52</v>
          </cell>
          <cell r="H105">
            <v>0</v>
          </cell>
          <cell r="I105">
            <v>2166</v>
          </cell>
          <cell r="J105">
            <v>0</v>
          </cell>
        </row>
        <row r="106">
          <cell r="A106">
            <v>360003</v>
          </cell>
          <cell r="B106" t="str">
            <v xml:space="preserve">  360003  FE - Load Dispatching-Distribution</v>
          </cell>
          <cell r="C106">
            <v>9868.44</v>
          </cell>
          <cell r="D106">
            <v>19601.439999999999</v>
          </cell>
          <cell r="E106">
            <v>0</v>
          </cell>
          <cell r="F106">
            <v>115274.41</v>
          </cell>
          <cell r="G106">
            <v>215614.72</v>
          </cell>
          <cell r="H106">
            <v>0</v>
          </cell>
          <cell r="I106">
            <v>235216</v>
          </cell>
          <cell r="J106">
            <v>144500</v>
          </cell>
        </row>
        <row r="107">
          <cell r="A107">
            <v>360004</v>
          </cell>
          <cell r="B107" t="str">
            <v xml:space="preserve">  360004  Station Buildings &amp; Fixtures Exp-St. 12</v>
          </cell>
          <cell r="C107">
            <v>5977.18</v>
          </cell>
          <cell r="D107">
            <v>6933.32</v>
          </cell>
          <cell r="E107">
            <v>12765.93</v>
          </cell>
          <cell r="F107">
            <v>76667.03</v>
          </cell>
          <cell r="G107">
            <v>76266.66</v>
          </cell>
          <cell r="H107">
            <v>83780.509999999995</v>
          </cell>
          <cell r="I107">
            <v>83200</v>
          </cell>
          <cell r="J107">
            <v>92853.74</v>
          </cell>
        </row>
        <row r="108">
          <cell r="A108">
            <v>360006</v>
          </cell>
          <cell r="B108" t="str">
            <v xml:space="preserve">  360006  Station Buildings &amp; Fixtures Exp-St. 15</v>
          </cell>
          <cell r="C108">
            <v>0</v>
          </cell>
          <cell r="D108">
            <v>0</v>
          </cell>
          <cell r="E108">
            <v>0</v>
          </cell>
          <cell r="F108">
            <v>7905.6</v>
          </cell>
          <cell r="G108">
            <v>0</v>
          </cell>
          <cell r="H108">
            <v>0</v>
          </cell>
          <cell r="I108">
            <v>0</v>
          </cell>
          <cell r="J108">
            <v>0</v>
          </cell>
        </row>
        <row r="109">
          <cell r="A109">
            <v>360009</v>
          </cell>
          <cell r="B109" t="str">
            <v xml:space="preserve">  360009  FE - Dist Station Equip-Op Lbr-Stat 12</v>
          </cell>
          <cell r="C109">
            <v>10145.299999999999</v>
          </cell>
          <cell r="D109">
            <v>2792.79</v>
          </cell>
          <cell r="E109">
            <v>1660</v>
          </cell>
          <cell r="F109">
            <v>36880.019999999997</v>
          </cell>
          <cell r="G109">
            <v>30720.27</v>
          </cell>
          <cell r="H109">
            <v>30417.5</v>
          </cell>
          <cell r="I109">
            <v>33513</v>
          </cell>
          <cell r="J109">
            <v>34168.19</v>
          </cell>
        </row>
        <row r="110">
          <cell r="A110">
            <v>360014</v>
          </cell>
          <cell r="B110" t="str">
            <v xml:space="preserve">  360014  FE - Dist Station Equip-Supp&amp;Exp-Stat 12</v>
          </cell>
          <cell r="C110">
            <v>17.39</v>
          </cell>
          <cell r="D110">
            <v>0</v>
          </cell>
          <cell r="E110">
            <v>0</v>
          </cell>
          <cell r="F110">
            <v>125.69</v>
          </cell>
          <cell r="G110">
            <v>0</v>
          </cell>
          <cell r="H110">
            <v>0</v>
          </cell>
          <cell r="I110">
            <v>0</v>
          </cell>
          <cell r="J110">
            <v>0</v>
          </cell>
        </row>
        <row r="111">
          <cell r="A111">
            <v>360016</v>
          </cell>
          <cell r="B111" t="str">
            <v xml:space="preserve">  360016  FE - Dist Station Equip-Supp&amp;Exp-Stat 15</v>
          </cell>
          <cell r="C111">
            <v>139.09</v>
          </cell>
          <cell r="D111">
            <v>0</v>
          </cell>
          <cell r="E111">
            <v>0</v>
          </cell>
          <cell r="F111">
            <v>1005.49</v>
          </cell>
          <cell r="G111">
            <v>0</v>
          </cell>
          <cell r="H111">
            <v>0</v>
          </cell>
          <cell r="I111">
            <v>0</v>
          </cell>
          <cell r="J111">
            <v>0</v>
          </cell>
        </row>
        <row r="112">
          <cell r="A112">
            <v>360017</v>
          </cell>
          <cell r="B112" t="str">
            <v xml:space="preserve">  360017  FE - Dist Station Equip-Supp&amp;Exp-Stat 16</v>
          </cell>
          <cell r="C112">
            <v>78.239999999999995</v>
          </cell>
          <cell r="D112">
            <v>0</v>
          </cell>
          <cell r="E112">
            <v>0</v>
          </cell>
          <cell r="F112">
            <v>565.59</v>
          </cell>
          <cell r="G112">
            <v>0</v>
          </cell>
          <cell r="H112">
            <v>2846.52</v>
          </cell>
          <cell r="I112">
            <v>0</v>
          </cell>
          <cell r="J112">
            <v>2846.52</v>
          </cell>
        </row>
        <row r="113">
          <cell r="A113">
            <v>360018</v>
          </cell>
          <cell r="B113" t="str">
            <v xml:space="preserve">  360018  FE - Dist Station Equip-Supp&amp;Exp-Stat 19</v>
          </cell>
          <cell r="C113">
            <v>69.55</v>
          </cell>
          <cell r="D113">
            <v>0</v>
          </cell>
          <cell r="E113">
            <v>0</v>
          </cell>
          <cell r="F113">
            <v>502.75</v>
          </cell>
          <cell r="G113">
            <v>0</v>
          </cell>
          <cell r="H113">
            <v>0</v>
          </cell>
          <cell r="I113">
            <v>0</v>
          </cell>
          <cell r="J113">
            <v>0</v>
          </cell>
        </row>
        <row r="114">
          <cell r="A114">
            <v>360019</v>
          </cell>
          <cell r="B114" t="str">
            <v xml:space="preserve">  360019  FE - O/H Dist Line &amp; Feeders-Op Labour</v>
          </cell>
          <cell r="C114">
            <v>14231.71</v>
          </cell>
          <cell r="D114">
            <v>5125.07</v>
          </cell>
          <cell r="E114">
            <v>3907</v>
          </cell>
          <cell r="F114">
            <v>76018.009999999995</v>
          </cell>
          <cell r="G114">
            <v>56375.98</v>
          </cell>
          <cell r="H114">
            <v>37912.339999999997</v>
          </cell>
          <cell r="I114">
            <v>61501.08</v>
          </cell>
          <cell r="J114">
            <v>42839.34</v>
          </cell>
        </row>
        <row r="115">
          <cell r="A115">
            <v>360021</v>
          </cell>
          <cell r="B115" t="str">
            <v xml:space="preserve">  360021  FE - O/H Distribution Transf-Operations</v>
          </cell>
          <cell r="C115">
            <v>130.4</v>
          </cell>
          <cell r="D115">
            <v>305.54000000000002</v>
          </cell>
          <cell r="E115">
            <v>0</v>
          </cell>
          <cell r="F115">
            <v>942.65</v>
          </cell>
          <cell r="G115">
            <v>3360.52</v>
          </cell>
          <cell r="H115">
            <v>510</v>
          </cell>
          <cell r="I115">
            <v>3666</v>
          </cell>
          <cell r="J115">
            <v>510</v>
          </cell>
        </row>
        <row r="116">
          <cell r="A116">
            <v>360022</v>
          </cell>
          <cell r="B116" t="str">
            <v xml:space="preserve">  360022  FE - U/G Dist Lines &amp; Feeders-Op Lbr</v>
          </cell>
          <cell r="C116">
            <v>10400.94</v>
          </cell>
          <cell r="D116">
            <v>5130.37</v>
          </cell>
          <cell r="E116">
            <v>9265</v>
          </cell>
          <cell r="F116">
            <v>51265.88</v>
          </cell>
          <cell r="G116">
            <v>56434.559999999998</v>
          </cell>
          <cell r="H116">
            <v>80962.5</v>
          </cell>
          <cell r="I116">
            <v>61565</v>
          </cell>
          <cell r="J116">
            <v>85147.44</v>
          </cell>
        </row>
        <row r="117">
          <cell r="A117">
            <v>360024</v>
          </cell>
          <cell r="B117" t="str">
            <v xml:space="preserve">  360024  Underground Dist Transformers-Operations</v>
          </cell>
          <cell r="C117">
            <v>0</v>
          </cell>
          <cell r="D117">
            <v>305.54000000000002</v>
          </cell>
          <cell r="E117">
            <v>0</v>
          </cell>
          <cell r="F117">
            <v>0</v>
          </cell>
          <cell r="G117">
            <v>3360.52</v>
          </cell>
          <cell r="H117">
            <v>4165</v>
          </cell>
          <cell r="I117">
            <v>3666</v>
          </cell>
          <cell r="J117">
            <v>4165</v>
          </cell>
        </row>
        <row r="118">
          <cell r="A118">
            <v>360025</v>
          </cell>
          <cell r="B118" t="str">
            <v xml:space="preserve">  360025  FE - Meter Expenses</v>
          </cell>
          <cell r="C118">
            <v>16501.349999999999</v>
          </cell>
          <cell r="D118">
            <v>2369.06</v>
          </cell>
          <cell r="E118">
            <v>3120.71</v>
          </cell>
          <cell r="F118">
            <v>81843.62</v>
          </cell>
          <cell r="G118">
            <v>26059.66</v>
          </cell>
          <cell r="H118">
            <v>25288.76</v>
          </cell>
          <cell r="I118">
            <v>28428.720000000001</v>
          </cell>
          <cell r="J118">
            <v>41723.800000000003</v>
          </cell>
        </row>
        <row r="119">
          <cell r="A119">
            <v>360026</v>
          </cell>
          <cell r="B119" t="str">
            <v xml:space="preserve">  360026  Customer Premise-Operating Labour</v>
          </cell>
          <cell r="C119">
            <v>0</v>
          </cell>
          <cell r="D119">
            <v>180.54</v>
          </cell>
          <cell r="E119">
            <v>0</v>
          </cell>
          <cell r="F119">
            <v>0</v>
          </cell>
          <cell r="G119">
            <v>1985.52</v>
          </cell>
          <cell r="H119">
            <v>0</v>
          </cell>
          <cell r="I119">
            <v>2166</v>
          </cell>
          <cell r="J119">
            <v>0</v>
          </cell>
        </row>
        <row r="120">
          <cell r="A120">
            <v>360028</v>
          </cell>
          <cell r="B120" t="str">
            <v xml:space="preserve">  360028  FE - Misc Distribution Expenses</v>
          </cell>
          <cell r="C120">
            <v>22966.25</v>
          </cell>
          <cell r="D120">
            <v>11960.39</v>
          </cell>
          <cell r="E120">
            <v>16875.919999999998</v>
          </cell>
          <cell r="F120">
            <v>177111.65</v>
          </cell>
          <cell r="G120">
            <v>131564.47</v>
          </cell>
          <cell r="H120">
            <v>164597.78</v>
          </cell>
          <cell r="I120">
            <v>143524.88</v>
          </cell>
          <cell r="J120">
            <v>190226.29</v>
          </cell>
        </row>
        <row r="121">
          <cell r="A121">
            <v>360031</v>
          </cell>
          <cell r="B121" t="str">
            <v xml:space="preserve">  360031  Other Rent</v>
          </cell>
          <cell r="C121">
            <v>0</v>
          </cell>
          <cell r="D121">
            <v>83.34</v>
          </cell>
          <cell r="E121">
            <v>0</v>
          </cell>
          <cell r="F121">
            <v>1880</v>
          </cell>
          <cell r="G121">
            <v>916.67</v>
          </cell>
          <cell r="H121">
            <v>1880</v>
          </cell>
          <cell r="I121">
            <v>1000</v>
          </cell>
          <cell r="J121">
            <v>1880</v>
          </cell>
        </row>
        <row r="122">
          <cell r="A122">
            <v>360032</v>
          </cell>
          <cell r="B122" t="str">
            <v xml:space="preserve">  360032  FE Maint Superv&amp;Engineering-Whole System</v>
          </cell>
          <cell r="C122">
            <v>5010.2</v>
          </cell>
          <cell r="D122">
            <v>180.54</v>
          </cell>
          <cell r="E122">
            <v>0</v>
          </cell>
          <cell r="F122">
            <v>24125.15</v>
          </cell>
          <cell r="G122">
            <v>1985.52</v>
          </cell>
          <cell r="H122">
            <v>18785</v>
          </cell>
          <cell r="I122">
            <v>2166</v>
          </cell>
          <cell r="J122">
            <v>17649.63</v>
          </cell>
        </row>
        <row r="123">
          <cell r="A123">
            <v>360033</v>
          </cell>
          <cell r="B123" t="str">
            <v xml:space="preserve">  360033  Maint of Build &amp; Fix-Dist Station -St 12</v>
          </cell>
          <cell r="C123">
            <v>0</v>
          </cell>
          <cell r="D123">
            <v>923.55</v>
          </cell>
          <cell r="E123">
            <v>0</v>
          </cell>
          <cell r="F123">
            <v>1522.07</v>
          </cell>
          <cell r="G123">
            <v>10159.4</v>
          </cell>
          <cell r="H123">
            <v>908.91</v>
          </cell>
          <cell r="I123">
            <v>11083</v>
          </cell>
          <cell r="J123">
            <v>908.91</v>
          </cell>
        </row>
        <row r="124">
          <cell r="A124">
            <v>360034</v>
          </cell>
          <cell r="B124" t="str">
            <v xml:space="preserve">  360034  Maint of Build &amp; Fix-Dist Station -St 13</v>
          </cell>
          <cell r="C124">
            <v>0</v>
          </cell>
          <cell r="D124">
            <v>0</v>
          </cell>
          <cell r="E124">
            <v>0</v>
          </cell>
          <cell r="F124">
            <v>0</v>
          </cell>
          <cell r="G124">
            <v>0</v>
          </cell>
          <cell r="H124">
            <v>340</v>
          </cell>
          <cell r="I124">
            <v>0</v>
          </cell>
          <cell r="J124">
            <v>340</v>
          </cell>
        </row>
        <row r="125">
          <cell r="A125">
            <v>360036</v>
          </cell>
          <cell r="B125" t="str">
            <v xml:space="preserve">  360036  Maint of Build &amp; Fix-Dist Station -St 16</v>
          </cell>
          <cell r="C125">
            <v>0</v>
          </cell>
          <cell r="D125">
            <v>0</v>
          </cell>
          <cell r="E125">
            <v>0</v>
          </cell>
          <cell r="F125">
            <v>0</v>
          </cell>
          <cell r="G125">
            <v>0</v>
          </cell>
          <cell r="H125">
            <v>340</v>
          </cell>
          <cell r="I125">
            <v>0</v>
          </cell>
          <cell r="J125">
            <v>340</v>
          </cell>
        </row>
        <row r="126">
          <cell r="A126">
            <v>360038</v>
          </cell>
          <cell r="B126" t="str">
            <v xml:space="preserve">  360038  FE - Maint of Distr Station Equip-St 12</v>
          </cell>
          <cell r="C126">
            <v>1351.72</v>
          </cell>
          <cell r="D126">
            <v>3546.78</v>
          </cell>
          <cell r="E126">
            <v>261.95</v>
          </cell>
          <cell r="F126">
            <v>12263.46</v>
          </cell>
          <cell r="G126">
            <v>39014.089999999997</v>
          </cell>
          <cell r="H126">
            <v>22092.44</v>
          </cell>
          <cell r="I126">
            <v>42560.800000000003</v>
          </cell>
          <cell r="J126">
            <v>22818.53</v>
          </cell>
        </row>
        <row r="127">
          <cell r="A127">
            <v>360043</v>
          </cell>
          <cell r="B127" t="str">
            <v xml:space="preserve">  360043  FE - Maint of Poles, Towers &amp; Fixtures</v>
          </cell>
          <cell r="C127">
            <v>3187.09</v>
          </cell>
          <cell r="D127">
            <v>4913.09</v>
          </cell>
          <cell r="E127">
            <v>20870.509999999998</v>
          </cell>
          <cell r="F127">
            <v>28029.85</v>
          </cell>
          <cell r="G127">
            <v>54043.57</v>
          </cell>
          <cell r="H127">
            <v>70401.240000000005</v>
          </cell>
          <cell r="I127">
            <v>58956.6</v>
          </cell>
          <cell r="J127">
            <v>79718.64</v>
          </cell>
        </row>
        <row r="128">
          <cell r="A128">
            <v>360044</v>
          </cell>
          <cell r="B128" t="str">
            <v xml:space="preserve">  360044  FE - Maint of Conductors &amp; Devices</v>
          </cell>
          <cell r="C128">
            <v>24526.9</v>
          </cell>
          <cell r="D128">
            <v>19744.22</v>
          </cell>
          <cell r="E128">
            <v>21106.48</v>
          </cell>
          <cell r="F128">
            <v>114558.08</v>
          </cell>
          <cell r="G128">
            <v>217186.07</v>
          </cell>
          <cell r="H128">
            <v>217310.51</v>
          </cell>
          <cell r="I128">
            <v>236930.24</v>
          </cell>
          <cell r="J128">
            <v>232498.56</v>
          </cell>
        </row>
        <row r="129">
          <cell r="A129">
            <v>360045</v>
          </cell>
          <cell r="B129" t="str">
            <v xml:space="preserve">  360045  FE - Maint of Overhead Services</v>
          </cell>
          <cell r="C129">
            <v>27519.86</v>
          </cell>
          <cell r="D129">
            <v>13599.29</v>
          </cell>
          <cell r="E129">
            <v>21048.36</v>
          </cell>
          <cell r="F129">
            <v>130307.45</v>
          </cell>
          <cell r="G129">
            <v>149591.98000000001</v>
          </cell>
          <cell r="H129">
            <v>188477.08</v>
          </cell>
          <cell r="I129">
            <v>163191.24</v>
          </cell>
          <cell r="J129">
            <v>194344.87</v>
          </cell>
        </row>
        <row r="130">
          <cell r="A130">
            <v>360046</v>
          </cell>
          <cell r="B130" t="str">
            <v xml:space="preserve">  360046  FE -OH Dist Lines &amp; Feeders-Right-of-Way</v>
          </cell>
          <cell r="C130">
            <v>24454.51</v>
          </cell>
          <cell r="D130">
            <v>19652.46</v>
          </cell>
          <cell r="E130">
            <v>4080</v>
          </cell>
          <cell r="F130">
            <v>154968.04999999999</v>
          </cell>
          <cell r="G130">
            <v>216177.48</v>
          </cell>
          <cell r="H130">
            <v>176524.73</v>
          </cell>
          <cell r="I130">
            <v>235830</v>
          </cell>
          <cell r="J130">
            <v>176208.98</v>
          </cell>
        </row>
        <row r="131">
          <cell r="A131">
            <v>360048</v>
          </cell>
          <cell r="B131" t="str">
            <v xml:space="preserve">  360048  FE - Maint of UG Conductors &amp; Devices</v>
          </cell>
          <cell r="C131">
            <v>10047.870000000001</v>
          </cell>
          <cell r="D131">
            <v>1975.25</v>
          </cell>
          <cell r="E131">
            <v>513.22</v>
          </cell>
          <cell r="F131">
            <v>71922.8</v>
          </cell>
          <cell r="G131">
            <v>21728.17</v>
          </cell>
          <cell r="H131">
            <v>38138.65</v>
          </cell>
          <cell r="I131">
            <v>23703.48</v>
          </cell>
          <cell r="J131">
            <v>41821.040000000001</v>
          </cell>
        </row>
        <row r="132">
          <cell r="A132">
            <v>360049</v>
          </cell>
          <cell r="B132" t="str">
            <v xml:space="preserve">  360049  FE - Maint of Underground Services</v>
          </cell>
          <cell r="C132">
            <v>912.42</v>
          </cell>
          <cell r="D132">
            <v>2096.88</v>
          </cell>
          <cell r="E132">
            <v>27.4</v>
          </cell>
          <cell r="F132">
            <v>11539.93</v>
          </cell>
          <cell r="G132">
            <v>23065.19</v>
          </cell>
          <cell r="H132">
            <v>26661.919999999998</v>
          </cell>
          <cell r="I132">
            <v>25162</v>
          </cell>
          <cell r="J132">
            <v>29464.87</v>
          </cell>
        </row>
        <row r="133">
          <cell r="A133">
            <v>360050</v>
          </cell>
          <cell r="B133" t="str">
            <v xml:space="preserve">  360050  FE - Maint of Line Transformers</v>
          </cell>
          <cell r="C133">
            <v>13164.92</v>
          </cell>
          <cell r="D133">
            <v>5511.31</v>
          </cell>
          <cell r="E133">
            <v>1538.56</v>
          </cell>
          <cell r="F133">
            <v>74834.14</v>
          </cell>
          <cell r="G133">
            <v>60624.480000000003</v>
          </cell>
          <cell r="H133">
            <v>69512.14</v>
          </cell>
          <cell r="I133">
            <v>66135.8</v>
          </cell>
          <cell r="J133">
            <v>78308.289999999994</v>
          </cell>
        </row>
        <row r="134">
          <cell r="A134">
            <v>360051</v>
          </cell>
          <cell r="B134" t="str">
            <v xml:space="preserve">  360051  Maintenance ofDusk to Dawn Lights-Labour</v>
          </cell>
          <cell r="C134">
            <v>0</v>
          </cell>
          <cell r="D134">
            <v>722.04</v>
          </cell>
          <cell r="E134">
            <v>0</v>
          </cell>
          <cell r="F134">
            <v>0</v>
          </cell>
          <cell r="G134">
            <v>7942.02</v>
          </cell>
          <cell r="H134">
            <v>0</v>
          </cell>
          <cell r="I134">
            <v>8664</v>
          </cell>
          <cell r="J134">
            <v>0</v>
          </cell>
        </row>
        <row r="135">
          <cell r="A135">
            <v>360052</v>
          </cell>
          <cell r="B135" t="str">
            <v xml:space="preserve">  360052  Maint of Dusk to Dawn Lights-Mat &amp; Exp</v>
          </cell>
          <cell r="C135">
            <v>0</v>
          </cell>
          <cell r="D135">
            <v>416.66</v>
          </cell>
          <cell r="E135">
            <v>0</v>
          </cell>
          <cell r="F135">
            <v>0</v>
          </cell>
          <cell r="G135">
            <v>4583.33</v>
          </cell>
          <cell r="H135">
            <v>510</v>
          </cell>
          <cell r="I135">
            <v>5000</v>
          </cell>
          <cell r="J135">
            <v>510</v>
          </cell>
        </row>
        <row r="136">
          <cell r="A136">
            <v>360053</v>
          </cell>
          <cell r="B136" t="str">
            <v xml:space="preserve">  360053  FE - Maintenance of Meters</v>
          </cell>
          <cell r="C136">
            <v>19397.54</v>
          </cell>
          <cell r="D136">
            <v>10382.620000000001</v>
          </cell>
          <cell r="E136">
            <v>3698.75</v>
          </cell>
          <cell r="F136">
            <v>111025.31</v>
          </cell>
          <cell r="G136">
            <v>114208.75</v>
          </cell>
          <cell r="H136">
            <v>24927.05</v>
          </cell>
          <cell r="I136">
            <v>124591.36</v>
          </cell>
          <cell r="J136">
            <v>35365.760000000002</v>
          </cell>
        </row>
        <row r="137">
          <cell r="A137">
            <v>360055</v>
          </cell>
          <cell r="B137" t="str">
            <v xml:space="preserve">  360055  Maint of other Install on Cust. Premises</v>
          </cell>
          <cell r="C137">
            <v>0</v>
          </cell>
          <cell r="D137">
            <v>0</v>
          </cell>
          <cell r="E137">
            <v>0</v>
          </cell>
          <cell r="F137">
            <v>0</v>
          </cell>
          <cell r="G137">
            <v>0</v>
          </cell>
          <cell r="H137">
            <v>1530</v>
          </cell>
          <cell r="I137">
            <v>0</v>
          </cell>
          <cell r="J137">
            <v>1530</v>
          </cell>
        </row>
        <row r="138">
          <cell r="A138">
            <v>360056</v>
          </cell>
          <cell r="B138" t="str">
            <v xml:space="preserve">  360056  FE - OEB Reporting-Distribution</v>
          </cell>
          <cell r="C138">
            <v>793.7</v>
          </cell>
          <cell r="D138">
            <v>270.75</v>
          </cell>
          <cell r="E138">
            <v>1190</v>
          </cell>
          <cell r="F138">
            <v>5737.61</v>
          </cell>
          <cell r="G138">
            <v>2978.25</v>
          </cell>
          <cell r="H138">
            <v>5312.5</v>
          </cell>
          <cell r="I138">
            <v>3249</v>
          </cell>
          <cell r="J138">
            <v>6247.5</v>
          </cell>
        </row>
        <row r="139">
          <cell r="A139">
            <v>360116</v>
          </cell>
          <cell r="B139" t="str">
            <v xml:space="preserve">  360116  FE - Distribution Scada System</v>
          </cell>
          <cell r="C139">
            <v>0</v>
          </cell>
          <cell r="D139">
            <v>0</v>
          </cell>
          <cell r="E139">
            <v>0</v>
          </cell>
          <cell r="F139">
            <v>0</v>
          </cell>
          <cell r="G139">
            <v>0</v>
          </cell>
          <cell r="H139">
            <v>0</v>
          </cell>
          <cell r="I139">
            <v>0</v>
          </cell>
          <cell r="J139">
            <v>0</v>
          </cell>
        </row>
        <row r="140">
          <cell r="A140">
            <v>360117</v>
          </cell>
          <cell r="B140" t="str">
            <v xml:space="preserve">  360117  FE-Utilismart Services</v>
          </cell>
          <cell r="C140">
            <v>2691.1</v>
          </cell>
          <cell r="D140">
            <v>2883.34</v>
          </cell>
          <cell r="E140">
            <v>2691.1</v>
          </cell>
          <cell r="F140">
            <v>29757.52</v>
          </cell>
          <cell r="G140">
            <v>31716.67</v>
          </cell>
          <cell r="H140">
            <v>27066.42</v>
          </cell>
          <cell r="I140">
            <v>34600</v>
          </cell>
          <cell r="J140">
            <v>29757.52</v>
          </cell>
        </row>
        <row r="141">
          <cell r="A141">
            <v>360118</v>
          </cell>
          <cell r="B141" t="str">
            <v xml:space="preserve">  360118  FE-System PLanning</v>
          </cell>
          <cell r="C141">
            <v>0</v>
          </cell>
          <cell r="D141">
            <v>0</v>
          </cell>
          <cell r="E141">
            <v>0</v>
          </cell>
          <cell r="F141">
            <v>0</v>
          </cell>
          <cell r="G141">
            <v>0</v>
          </cell>
          <cell r="H141">
            <v>12100</v>
          </cell>
          <cell r="I141">
            <v>0</v>
          </cell>
          <cell r="J141">
            <v>12100</v>
          </cell>
        </row>
        <row r="142">
          <cell r="A142">
            <v>360119</v>
          </cell>
          <cell r="B142" t="str">
            <v xml:space="preserve">  360119  FE- Supervision System Assets</v>
          </cell>
          <cell r="C142">
            <v>2819.26</v>
          </cell>
          <cell r="D142">
            <v>1200.29</v>
          </cell>
          <cell r="E142">
            <v>0</v>
          </cell>
          <cell r="F142">
            <v>5201.8599999999997</v>
          </cell>
          <cell r="G142">
            <v>13203.54</v>
          </cell>
          <cell r="H142">
            <v>0</v>
          </cell>
          <cell r="I142">
            <v>14403.88</v>
          </cell>
          <cell r="J142">
            <v>0</v>
          </cell>
        </row>
        <row r="143">
          <cell r="A143">
            <v>600000</v>
          </cell>
          <cell r="B143" t="str">
            <v xml:space="preserve">  600000  PC Operating Supervision &amp; Engineering</v>
          </cell>
          <cell r="C143">
            <v>2646.8</v>
          </cell>
          <cell r="D143">
            <v>1908.79</v>
          </cell>
          <cell r="E143">
            <v>0</v>
          </cell>
          <cell r="F143">
            <v>12870.32</v>
          </cell>
          <cell r="G143">
            <v>20996.69</v>
          </cell>
          <cell r="H143">
            <v>0</v>
          </cell>
          <cell r="I143">
            <v>22905.48</v>
          </cell>
          <cell r="J143">
            <v>0</v>
          </cell>
        </row>
        <row r="144">
          <cell r="A144">
            <v>600001</v>
          </cell>
          <cell r="B144" t="str">
            <v xml:space="preserve">  600001  PC OEB Preparations</v>
          </cell>
          <cell r="C144">
            <v>0</v>
          </cell>
          <cell r="D144">
            <v>90.21</v>
          </cell>
          <cell r="E144">
            <v>0</v>
          </cell>
          <cell r="F144">
            <v>0</v>
          </cell>
          <cell r="G144">
            <v>992.73</v>
          </cell>
          <cell r="H144">
            <v>0</v>
          </cell>
          <cell r="I144">
            <v>1083</v>
          </cell>
          <cell r="J144">
            <v>0</v>
          </cell>
        </row>
        <row r="145">
          <cell r="A145">
            <v>600002</v>
          </cell>
          <cell r="B145" t="str">
            <v xml:space="preserve">  600002  PC IMO Preparations</v>
          </cell>
          <cell r="C145">
            <v>17.39</v>
          </cell>
          <cell r="D145">
            <v>90.21</v>
          </cell>
          <cell r="E145">
            <v>0</v>
          </cell>
          <cell r="F145">
            <v>125.69</v>
          </cell>
          <cell r="G145">
            <v>992.73</v>
          </cell>
          <cell r="H145">
            <v>2159.5300000000002</v>
          </cell>
          <cell r="I145">
            <v>1083</v>
          </cell>
          <cell r="J145">
            <v>2159.5300000000002</v>
          </cell>
        </row>
        <row r="146">
          <cell r="A146">
            <v>600003</v>
          </cell>
          <cell r="B146" t="str">
            <v xml:space="preserve">  600003  PC Load Dispatching-Oper Serv Distr</v>
          </cell>
          <cell r="C146">
            <v>100</v>
          </cell>
          <cell r="D146">
            <v>90.21</v>
          </cell>
          <cell r="E146">
            <v>0</v>
          </cell>
          <cell r="F146">
            <v>3625</v>
          </cell>
          <cell r="G146">
            <v>992.73</v>
          </cell>
          <cell r="H146">
            <v>340</v>
          </cell>
          <cell r="I146">
            <v>1083</v>
          </cell>
          <cell r="J146">
            <v>88890</v>
          </cell>
        </row>
        <row r="147">
          <cell r="A147">
            <v>600004</v>
          </cell>
          <cell r="B147" t="str">
            <v xml:space="preserve">  600004  PC Stations-buildings &amp; Fixtures Expense</v>
          </cell>
          <cell r="C147">
            <v>1886.76</v>
          </cell>
          <cell r="D147">
            <v>1691.66</v>
          </cell>
          <cell r="E147">
            <v>756.59</v>
          </cell>
          <cell r="F147">
            <v>12193.91</v>
          </cell>
          <cell r="G147">
            <v>18608.330000000002</v>
          </cell>
          <cell r="H147">
            <v>13178.29</v>
          </cell>
          <cell r="I147">
            <v>20300</v>
          </cell>
          <cell r="J147">
            <v>14955.59</v>
          </cell>
        </row>
        <row r="148">
          <cell r="A148">
            <v>600005</v>
          </cell>
          <cell r="B148" t="str">
            <v xml:space="preserve">  600005  PC Station Equipment-Oper Lbr &amp; Expense</v>
          </cell>
          <cell r="C148">
            <v>12304.3</v>
          </cell>
          <cell r="D148">
            <v>1002.46</v>
          </cell>
          <cell r="E148">
            <v>4622.5</v>
          </cell>
          <cell r="F148">
            <v>27129.11</v>
          </cell>
          <cell r="G148">
            <v>11027.48</v>
          </cell>
          <cell r="H148">
            <v>15380</v>
          </cell>
          <cell r="I148">
            <v>12030</v>
          </cell>
          <cell r="J148">
            <v>20074.5</v>
          </cell>
        </row>
        <row r="149">
          <cell r="A149">
            <v>600006</v>
          </cell>
          <cell r="B149" t="str">
            <v xml:space="preserve">  600006  PC O/H Dist Lines-Operating Lbr&amp;Expenses</v>
          </cell>
          <cell r="C149">
            <v>1197.8</v>
          </cell>
          <cell r="D149">
            <v>1919.62</v>
          </cell>
          <cell r="E149">
            <v>885</v>
          </cell>
          <cell r="F149">
            <v>13124.48</v>
          </cell>
          <cell r="G149">
            <v>21115.54</v>
          </cell>
          <cell r="H149">
            <v>33002.699999999997</v>
          </cell>
          <cell r="I149">
            <v>23035.119999999999</v>
          </cell>
          <cell r="J149">
            <v>33887.699999999997</v>
          </cell>
        </row>
        <row r="150">
          <cell r="A150">
            <v>600007</v>
          </cell>
          <cell r="B150" t="str">
            <v xml:space="preserve">  600007  PC O/H Distr Transformers-Operations</v>
          </cell>
          <cell r="C150">
            <v>139.09</v>
          </cell>
          <cell r="D150">
            <v>576.29</v>
          </cell>
          <cell r="E150">
            <v>0</v>
          </cell>
          <cell r="F150">
            <v>1105.5</v>
          </cell>
          <cell r="G150">
            <v>6338.77</v>
          </cell>
          <cell r="H150">
            <v>2385.77</v>
          </cell>
          <cell r="I150">
            <v>6915</v>
          </cell>
          <cell r="J150">
            <v>2385.77</v>
          </cell>
        </row>
        <row r="151">
          <cell r="A151">
            <v>600008</v>
          </cell>
          <cell r="B151" t="str">
            <v xml:space="preserve">  600008  PC U/G Dist Lines-Operating Lbr&amp;Expenses</v>
          </cell>
          <cell r="C151">
            <v>6289.01</v>
          </cell>
          <cell r="D151">
            <v>2832.5</v>
          </cell>
          <cell r="E151">
            <v>2805</v>
          </cell>
          <cell r="F151">
            <v>30308.75</v>
          </cell>
          <cell r="G151">
            <v>31157.5</v>
          </cell>
          <cell r="H151">
            <v>49945</v>
          </cell>
          <cell r="I151">
            <v>33990</v>
          </cell>
          <cell r="J151">
            <v>51414.25</v>
          </cell>
        </row>
        <row r="152">
          <cell r="A152">
            <v>600009</v>
          </cell>
          <cell r="B152" t="str">
            <v xml:space="preserve">  600009  PC U/G Distr Transformers-Operations</v>
          </cell>
          <cell r="C152">
            <v>0</v>
          </cell>
          <cell r="D152">
            <v>315.91000000000003</v>
          </cell>
          <cell r="E152">
            <v>0</v>
          </cell>
          <cell r="F152">
            <v>0</v>
          </cell>
          <cell r="G152">
            <v>3474.66</v>
          </cell>
          <cell r="H152">
            <v>510</v>
          </cell>
          <cell r="I152">
            <v>3790.52</v>
          </cell>
          <cell r="J152">
            <v>510</v>
          </cell>
        </row>
        <row r="153">
          <cell r="A153">
            <v>600010</v>
          </cell>
          <cell r="B153" t="str">
            <v xml:space="preserve">  600010  PC Meter Expenses</v>
          </cell>
          <cell r="C153">
            <v>8190.62</v>
          </cell>
          <cell r="D153">
            <v>1579.34</v>
          </cell>
          <cell r="E153">
            <v>1168.75</v>
          </cell>
          <cell r="F153">
            <v>46715.5</v>
          </cell>
          <cell r="G153">
            <v>17373.09</v>
          </cell>
          <cell r="H153">
            <v>7793.75</v>
          </cell>
          <cell r="I153">
            <v>18952.48</v>
          </cell>
          <cell r="J153">
            <v>12352.84</v>
          </cell>
        </row>
        <row r="154">
          <cell r="A154">
            <v>600011</v>
          </cell>
          <cell r="B154" t="str">
            <v xml:space="preserve">  600011  PC Customer Premise-Operating Lbr</v>
          </cell>
          <cell r="C154">
            <v>0</v>
          </cell>
          <cell r="D154">
            <v>216.6</v>
          </cell>
          <cell r="E154">
            <v>0</v>
          </cell>
          <cell r="F154">
            <v>0</v>
          </cell>
          <cell r="G154">
            <v>2382.6</v>
          </cell>
          <cell r="H154">
            <v>510</v>
          </cell>
          <cell r="I154">
            <v>2599.1999999999998</v>
          </cell>
          <cell r="J154">
            <v>510</v>
          </cell>
        </row>
        <row r="155">
          <cell r="A155">
            <v>600012</v>
          </cell>
          <cell r="B155" t="str">
            <v xml:space="preserve">  600012  PC Misc Distribution Expense</v>
          </cell>
          <cell r="C155">
            <v>5802.12</v>
          </cell>
          <cell r="D155">
            <v>5577.96</v>
          </cell>
          <cell r="E155">
            <v>2954.28</v>
          </cell>
          <cell r="F155">
            <v>34133.620000000003</v>
          </cell>
          <cell r="G155">
            <v>61357.599999999999</v>
          </cell>
          <cell r="H155">
            <v>16321.99</v>
          </cell>
          <cell r="I155">
            <v>66935.56</v>
          </cell>
          <cell r="J155">
            <v>14852.51</v>
          </cell>
        </row>
        <row r="156">
          <cell r="A156">
            <v>600013</v>
          </cell>
          <cell r="B156" t="str">
            <v xml:space="preserve">  600013  PC Distribution Rental</v>
          </cell>
          <cell r="C156">
            <v>0</v>
          </cell>
          <cell r="D156">
            <v>0</v>
          </cell>
          <cell r="E156">
            <v>0</v>
          </cell>
          <cell r="F156">
            <v>0</v>
          </cell>
          <cell r="G156">
            <v>0</v>
          </cell>
          <cell r="H156">
            <v>0</v>
          </cell>
          <cell r="I156">
            <v>0</v>
          </cell>
          <cell r="J156">
            <v>629.41999999999996</v>
          </cell>
        </row>
        <row r="157">
          <cell r="A157">
            <v>600014</v>
          </cell>
          <cell r="B157" t="str">
            <v xml:space="preserve">  600014  PC Maint Supervision &amp; Engineering</v>
          </cell>
          <cell r="C157">
            <v>52.16</v>
          </cell>
          <cell r="D157">
            <v>0</v>
          </cell>
          <cell r="E157">
            <v>0</v>
          </cell>
          <cell r="F157">
            <v>377.06</v>
          </cell>
          <cell r="G157">
            <v>0</v>
          </cell>
          <cell r="H157">
            <v>1275</v>
          </cell>
          <cell r="I157">
            <v>0</v>
          </cell>
          <cell r="J157">
            <v>1275</v>
          </cell>
        </row>
        <row r="158">
          <cell r="A158">
            <v>600015</v>
          </cell>
          <cell r="B158" t="str">
            <v xml:space="preserve">  600015  PC Stations-Maint-Building &amp; Fixtures</v>
          </cell>
          <cell r="C158">
            <v>1507</v>
          </cell>
          <cell r="D158">
            <v>645.75</v>
          </cell>
          <cell r="E158">
            <v>70.86</v>
          </cell>
          <cell r="F158">
            <v>16447.48</v>
          </cell>
          <cell r="G158">
            <v>7103.25</v>
          </cell>
          <cell r="H158">
            <v>6371.77</v>
          </cell>
          <cell r="I158">
            <v>7749</v>
          </cell>
          <cell r="J158">
            <v>6513.49</v>
          </cell>
        </row>
        <row r="159">
          <cell r="A159">
            <v>600016</v>
          </cell>
          <cell r="B159" t="str">
            <v xml:space="preserve">  600016  PC Stations-Maintenance on Equipment</v>
          </cell>
          <cell r="C159">
            <v>579.91</v>
          </cell>
          <cell r="D159">
            <v>4298.66</v>
          </cell>
          <cell r="E159">
            <v>0</v>
          </cell>
          <cell r="F159">
            <v>1176.49</v>
          </cell>
          <cell r="G159">
            <v>47284.91</v>
          </cell>
          <cell r="H159">
            <v>2092.17</v>
          </cell>
          <cell r="I159">
            <v>51583.519999999997</v>
          </cell>
          <cell r="J159">
            <v>2092.17</v>
          </cell>
        </row>
        <row r="160">
          <cell r="A160">
            <v>600017</v>
          </cell>
          <cell r="B160" t="str">
            <v xml:space="preserve">  600017  PC Maint-OH Cond &amp; Devices</v>
          </cell>
          <cell r="C160">
            <v>23520.29</v>
          </cell>
          <cell r="D160">
            <v>8056.38</v>
          </cell>
          <cell r="E160">
            <v>9046.98</v>
          </cell>
          <cell r="F160">
            <v>117075.42</v>
          </cell>
          <cell r="G160">
            <v>88620.46</v>
          </cell>
          <cell r="H160">
            <v>73982.350000000006</v>
          </cell>
          <cell r="I160">
            <v>96676.88</v>
          </cell>
          <cell r="J160">
            <v>83426.7</v>
          </cell>
        </row>
        <row r="161">
          <cell r="A161">
            <v>600018</v>
          </cell>
          <cell r="B161" t="str">
            <v xml:space="preserve">  600018  PC Maintenance-Overhead Services</v>
          </cell>
          <cell r="C161">
            <v>11826.9</v>
          </cell>
          <cell r="D161">
            <v>8215.83</v>
          </cell>
          <cell r="E161">
            <v>9539.67</v>
          </cell>
          <cell r="F161">
            <v>52364.74</v>
          </cell>
          <cell r="G161">
            <v>90374.06</v>
          </cell>
          <cell r="H161">
            <v>99586.34</v>
          </cell>
          <cell r="I161">
            <v>98589.88</v>
          </cell>
          <cell r="J161">
            <v>99591.38</v>
          </cell>
        </row>
        <row r="162">
          <cell r="A162">
            <v>600019</v>
          </cell>
          <cell r="B162" t="str">
            <v xml:space="preserve">  600019  PC Maintenance-Rights of Way</v>
          </cell>
          <cell r="C162">
            <v>5469.73</v>
          </cell>
          <cell r="D162">
            <v>7985.8</v>
          </cell>
          <cell r="E162">
            <v>37762.32</v>
          </cell>
          <cell r="F162">
            <v>33519.61</v>
          </cell>
          <cell r="G162">
            <v>87844.15</v>
          </cell>
          <cell r="H162">
            <v>63062.12</v>
          </cell>
          <cell r="I162">
            <v>95830</v>
          </cell>
          <cell r="J162">
            <v>67567.75</v>
          </cell>
        </row>
        <row r="163">
          <cell r="A163">
            <v>600020</v>
          </cell>
          <cell r="B163" t="str">
            <v xml:space="preserve">  600020  PC Maintenance-U/G Conductors &amp; Devices</v>
          </cell>
          <cell r="C163">
            <v>920.76</v>
          </cell>
          <cell r="D163">
            <v>1992.79</v>
          </cell>
          <cell r="E163">
            <v>3234.59</v>
          </cell>
          <cell r="F163">
            <v>10052.530000000001</v>
          </cell>
          <cell r="G163">
            <v>21920.27</v>
          </cell>
          <cell r="H163">
            <v>33692.639999999999</v>
          </cell>
          <cell r="I163">
            <v>23913</v>
          </cell>
          <cell r="J163">
            <v>36048.75</v>
          </cell>
        </row>
        <row r="164">
          <cell r="A164">
            <v>600021</v>
          </cell>
          <cell r="B164" t="str">
            <v xml:space="preserve">  600021  PC Maintenance-U/G Services</v>
          </cell>
          <cell r="C164">
            <v>633.54</v>
          </cell>
          <cell r="D164">
            <v>958.16</v>
          </cell>
          <cell r="E164">
            <v>347.88</v>
          </cell>
          <cell r="F164">
            <v>2467.48</v>
          </cell>
          <cell r="G164">
            <v>10539.83</v>
          </cell>
          <cell r="H164">
            <v>6436.54</v>
          </cell>
          <cell r="I164">
            <v>11498</v>
          </cell>
          <cell r="J164">
            <v>7270</v>
          </cell>
        </row>
        <row r="165">
          <cell r="A165">
            <v>600022</v>
          </cell>
          <cell r="B165" t="str">
            <v xml:space="preserve">  600022  PC Maintenance-Line Transformers</v>
          </cell>
          <cell r="C165">
            <v>6832.77</v>
          </cell>
          <cell r="D165">
            <v>2146.48</v>
          </cell>
          <cell r="E165">
            <v>971.01</v>
          </cell>
          <cell r="F165">
            <v>37706.74</v>
          </cell>
          <cell r="G165">
            <v>23611.21</v>
          </cell>
          <cell r="H165">
            <v>12913.12</v>
          </cell>
          <cell r="I165">
            <v>25757.68</v>
          </cell>
          <cell r="J165">
            <v>12913.12</v>
          </cell>
        </row>
        <row r="166">
          <cell r="A166">
            <v>600023</v>
          </cell>
          <cell r="B166" t="str">
            <v xml:space="preserve">  600023  PC Meter Maintenance</v>
          </cell>
          <cell r="C166">
            <v>11164.07</v>
          </cell>
          <cell r="D166">
            <v>5954.53</v>
          </cell>
          <cell r="E166">
            <v>4001.25</v>
          </cell>
          <cell r="F166">
            <v>59223.61</v>
          </cell>
          <cell r="G166">
            <v>65499.83</v>
          </cell>
          <cell r="H166">
            <v>17938.75</v>
          </cell>
          <cell r="I166">
            <v>71454.36</v>
          </cell>
          <cell r="J166">
            <v>27355.48</v>
          </cell>
        </row>
        <row r="167">
          <cell r="A167">
            <v>600024</v>
          </cell>
          <cell r="B167" t="str">
            <v xml:space="preserve">  600024  PC Customer Premise Maintenance</v>
          </cell>
          <cell r="C167">
            <v>80.34</v>
          </cell>
          <cell r="D167">
            <v>90.21</v>
          </cell>
          <cell r="E167">
            <v>0</v>
          </cell>
          <cell r="F167">
            <v>80.34</v>
          </cell>
          <cell r="G167">
            <v>992.73</v>
          </cell>
          <cell r="H167">
            <v>510</v>
          </cell>
          <cell r="I167">
            <v>1083</v>
          </cell>
          <cell r="J167">
            <v>510</v>
          </cell>
        </row>
        <row r="168">
          <cell r="A168">
            <v>600027</v>
          </cell>
          <cell r="B168" t="str">
            <v xml:space="preserve">  600027  PC Str Lights Maint- NOT Billable</v>
          </cell>
          <cell r="C168">
            <v>290.86</v>
          </cell>
          <cell r="D168">
            <v>0</v>
          </cell>
          <cell r="E168">
            <v>807.5</v>
          </cell>
          <cell r="F168">
            <v>1829.72</v>
          </cell>
          <cell r="G168">
            <v>0</v>
          </cell>
          <cell r="H168">
            <v>1696.08</v>
          </cell>
          <cell r="I168">
            <v>0</v>
          </cell>
          <cell r="J168">
            <v>1696.08</v>
          </cell>
        </row>
        <row r="169">
          <cell r="A169">
            <v>600040</v>
          </cell>
          <cell r="B169" t="str">
            <v xml:space="preserve">  600040  PC-Maint of Poles, Towers &amp; Fixtures</v>
          </cell>
          <cell r="C169">
            <v>2774.06</v>
          </cell>
          <cell r="D169">
            <v>1965.42</v>
          </cell>
          <cell r="E169">
            <v>3772</v>
          </cell>
          <cell r="F169">
            <v>18055.21</v>
          </cell>
          <cell r="G169">
            <v>21620.11</v>
          </cell>
          <cell r="H169">
            <v>24112.880000000001</v>
          </cell>
          <cell r="I169">
            <v>23585.599999999999</v>
          </cell>
          <cell r="J169">
            <v>24607.360000000001</v>
          </cell>
        </row>
        <row r="170">
          <cell r="A170">
            <v>600060</v>
          </cell>
          <cell r="B170" t="str">
            <v xml:space="preserve">  600060  PC Customer Collections</v>
          </cell>
          <cell r="C170">
            <v>5713.65</v>
          </cell>
          <cell r="D170">
            <v>7192.5</v>
          </cell>
          <cell r="E170">
            <v>4540</v>
          </cell>
          <cell r="F170">
            <v>54726.04</v>
          </cell>
          <cell r="G170">
            <v>79117.5</v>
          </cell>
          <cell r="H170">
            <v>98893.75</v>
          </cell>
          <cell r="I170">
            <v>86310</v>
          </cell>
          <cell r="J170">
            <v>107510.34</v>
          </cell>
        </row>
        <row r="171">
          <cell r="A171">
            <v>600061</v>
          </cell>
          <cell r="B171" t="str">
            <v xml:space="preserve">  600061  PC Customer Reads</v>
          </cell>
          <cell r="C171">
            <v>4168.16</v>
          </cell>
          <cell r="D171">
            <v>8895.51</v>
          </cell>
          <cell r="E171">
            <v>9795</v>
          </cell>
          <cell r="F171">
            <v>89303.07</v>
          </cell>
          <cell r="G171">
            <v>97850.54</v>
          </cell>
          <cell r="H171">
            <v>121859.79</v>
          </cell>
          <cell r="I171">
            <v>106746.04</v>
          </cell>
          <cell r="J171">
            <v>151570.14000000001</v>
          </cell>
        </row>
        <row r="172">
          <cell r="A172">
            <v>600062</v>
          </cell>
          <cell r="B172" t="str">
            <v xml:space="preserve">  600062  PC Customer Disconnections</v>
          </cell>
          <cell r="C172">
            <v>1634.07</v>
          </cell>
          <cell r="D172">
            <v>4257.5</v>
          </cell>
          <cell r="E172">
            <v>1390</v>
          </cell>
          <cell r="F172">
            <v>13434.5</v>
          </cell>
          <cell r="G172">
            <v>46832.5</v>
          </cell>
          <cell r="H172">
            <v>12938.21</v>
          </cell>
          <cell r="I172">
            <v>51090</v>
          </cell>
          <cell r="J172">
            <v>15799.27</v>
          </cell>
        </row>
        <row r="173">
          <cell r="A173">
            <v>600080</v>
          </cell>
          <cell r="B173" t="str">
            <v xml:space="preserve">  600080  PC General Maintenance</v>
          </cell>
          <cell r="C173">
            <v>3901.56</v>
          </cell>
          <cell r="D173">
            <v>4995.9399999999996</v>
          </cell>
          <cell r="E173">
            <v>1136.25</v>
          </cell>
          <cell r="F173">
            <v>41314.29</v>
          </cell>
          <cell r="G173">
            <v>54956.67</v>
          </cell>
          <cell r="H173">
            <v>18455.16</v>
          </cell>
          <cell r="I173">
            <v>59952.800000000003</v>
          </cell>
          <cell r="J173">
            <v>42584.68</v>
          </cell>
        </row>
        <row r="174">
          <cell r="A174">
            <v>600100</v>
          </cell>
          <cell r="B174" t="str">
            <v xml:space="preserve">  600100  PC Retail Billing Service Costs</v>
          </cell>
          <cell r="C174">
            <v>2117.6999999999998</v>
          </cell>
          <cell r="D174">
            <v>0</v>
          </cell>
          <cell r="E174">
            <v>1320.47</v>
          </cell>
          <cell r="F174">
            <v>20643.05</v>
          </cell>
          <cell r="G174">
            <v>0</v>
          </cell>
          <cell r="H174">
            <v>19558.21</v>
          </cell>
          <cell r="I174">
            <v>0</v>
          </cell>
          <cell r="J174">
            <v>21305.360000000001</v>
          </cell>
        </row>
        <row r="175">
          <cell r="A175">
            <v>600120</v>
          </cell>
          <cell r="B175" t="str">
            <v xml:space="preserve">  600120  PC-Scada System Maintenance</v>
          </cell>
          <cell r="C175">
            <v>2468.6799999999998</v>
          </cell>
          <cell r="D175">
            <v>1997.88</v>
          </cell>
          <cell r="E175">
            <v>1997.5</v>
          </cell>
          <cell r="F175">
            <v>13328.04</v>
          </cell>
          <cell r="G175">
            <v>21976.400000000001</v>
          </cell>
          <cell r="H175">
            <v>20208.75</v>
          </cell>
          <cell r="I175">
            <v>23974.240000000002</v>
          </cell>
          <cell r="J175">
            <v>22195.33</v>
          </cell>
        </row>
        <row r="176">
          <cell r="A176">
            <v>600122</v>
          </cell>
          <cell r="B176" t="str">
            <v xml:space="preserve">  600122  PC-Utilismart Services</v>
          </cell>
          <cell r="C176">
            <v>4627.32</v>
          </cell>
          <cell r="D176">
            <v>4279.16</v>
          </cell>
          <cell r="E176">
            <v>3997.32</v>
          </cell>
          <cell r="F176">
            <v>45680.52</v>
          </cell>
          <cell r="G176">
            <v>47070.83</v>
          </cell>
          <cell r="H176">
            <v>43238.23</v>
          </cell>
          <cell r="I176">
            <v>51350</v>
          </cell>
          <cell r="J176">
            <v>47235.55</v>
          </cell>
        </row>
        <row r="177">
          <cell r="A177">
            <v>600123</v>
          </cell>
          <cell r="B177" t="str">
            <v xml:space="preserve">  600123  PC Supervision System Assets</v>
          </cell>
          <cell r="C177">
            <v>495.52</v>
          </cell>
          <cell r="D177">
            <v>798.71</v>
          </cell>
          <cell r="E177">
            <v>0</v>
          </cell>
          <cell r="F177">
            <v>3582.07</v>
          </cell>
          <cell r="G177">
            <v>8785.81</v>
          </cell>
          <cell r="H177">
            <v>0</v>
          </cell>
          <cell r="I177">
            <v>9584.52</v>
          </cell>
          <cell r="J177">
            <v>0</v>
          </cell>
        </row>
        <row r="178">
          <cell r="A178">
            <v>600124</v>
          </cell>
          <cell r="B178" t="str">
            <v xml:space="preserve">  600124  PC General Customer Service Expense</v>
          </cell>
          <cell r="C178">
            <v>9959.25</v>
          </cell>
          <cell r="D178">
            <v>4393.5</v>
          </cell>
          <cell r="E178">
            <v>0</v>
          </cell>
          <cell r="F178">
            <v>92868.33</v>
          </cell>
          <cell r="G178">
            <v>48328.43</v>
          </cell>
          <cell r="H178">
            <v>0</v>
          </cell>
          <cell r="I178">
            <v>52721.919999999998</v>
          </cell>
          <cell r="J178">
            <v>0</v>
          </cell>
        </row>
        <row r="179">
          <cell r="A179">
            <v>600125</v>
          </cell>
          <cell r="B179" t="str">
            <v xml:space="preserve">  600125  PC Customer Service Supervision</v>
          </cell>
          <cell r="C179">
            <v>4572</v>
          </cell>
          <cell r="D179">
            <v>2244</v>
          </cell>
          <cell r="E179">
            <v>0</v>
          </cell>
          <cell r="F179">
            <v>31918</v>
          </cell>
          <cell r="G179">
            <v>24684</v>
          </cell>
          <cell r="H179">
            <v>0</v>
          </cell>
          <cell r="I179">
            <v>26928</v>
          </cell>
          <cell r="J179">
            <v>0</v>
          </cell>
        </row>
        <row r="180">
          <cell r="A180">
            <v>600126</v>
          </cell>
          <cell r="B180" t="str">
            <v xml:space="preserve">  600126  PC - Bad Debts Provision</v>
          </cell>
          <cell r="C180">
            <v>11250.12</v>
          </cell>
          <cell r="D180">
            <v>3500</v>
          </cell>
          <cell r="E180">
            <v>22167.83</v>
          </cell>
          <cell r="F180">
            <v>20860.71</v>
          </cell>
          <cell r="G180">
            <v>38500</v>
          </cell>
          <cell r="H180">
            <v>104603.36</v>
          </cell>
          <cell r="I180">
            <v>42000</v>
          </cell>
          <cell r="J180">
            <v>123308.3</v>
          </cell>
        </row>
        <row r="181">
          <cell r="A181">
            <v>710000</v>
          </cell>
          <cell r="B181" t="str">
            <v xml:space="preserve">  710000  EOP-Operation Supervision &amp; Engineering</v>
          </cell>
          <cell r="C181">
            <v>437.79</v>
          </cell>
          <cell r="D181">
            <v>875.8</v>
          </cell>
          <cell r="E181">
            <v>0</v>
          </cell>
          <cell r="F181">
            <v>2403.69</v>
          </cell>
          <cell r="G181">
            <v>9634.15</v>
          </cell>
          <cell r="H181">
            <v>7800</v>
          </cell>
          <cell r="I181">
            <v>10510</v>
          </cell>
          <cell r="J181">
            <v>7800</v>
          </cell>
        </row>
        <row r="182">
          <cell r="A182">
            <v>710001</v>
          </cell>
          <cell r="B182" t="str">
            <v xml:space="preserve">  710001  EOP-Load Dispatching Operations</v>
          </cell>
          <cell r="C182">
            <v>0</v>
          </cell>
          <cell r="D182">
            <v>126.25</v>
          </cell>
          <cell r="E182">
            <v>0</v>
          </cell>
          <cell r="F182">
            <v>2600.75</v>
          </cell>
          <cell r="G182">
            <v>1388.75</v>
          </cell>
          <cell r="H182">
            <v>595</v>
          </cell>
          <cell r="I182">
            <v>1515</v>
          </cell>
          <cell r="J182">
            <v>595</v>
          </cell>
        </row>
        <row r="183">
          <cell r="A183">
            <v>710002</v>
          </cell>
          <cell r="B183" t="str">
            <v xml:space="preserve">  710002  EOP-Station Buildings and Fixtures Expen</v>
          </cell>
          <cell r="C183">
            <v>0</v>
          </cell>
          <cell r="D183">
            <v>0</v>
          </cell>
          <cell r="E183">
            <v>113.8</v>
          </cell>
          <cell r="F183">
            <v>1154.55</v>
          </cell>
          <cell r="G183">
            <v>0</v>
          </cell>
          <cell r="H183">
            <v>1183.8</v>
          </cell>
          <cell r="I183">
            <v>0</v>
          </cell>
          <cell r="J183">
            <v>1183.8</v>
          </cell>
        </row>
        <row r="184">
          <cell r="A184">
            <v>710003</v>
          </cell>
          <cell r="B184" t="str">
            <v xml:space="preserve">  710003  EOP-Dist Station Equip-Oper Lbr</v>
          </cell>
          <cell r="C184">
            <v>539.16</v>
          </cell>
          <cell r="D184">
            <v>1629.66</v>
          </cell>
          <cell r="E184">
            <v>1045</v>
          </cell>
          <cell r="F184">
            <v>32170.71</v>
          </cell>
          <cell r="G184">
            <v>17926.330000000002</v>
          </cell>
          <cell r="H184">
            <v>17147.5</v>
          </cell>
          <cell r="I184">
            <v>19556</v>
          </cell>
          <cell r="J184">
            <v>17405.099999999999</v>
          </cell>
        </row>
        <row r="185">
          <cell r="A185">
            <v>710004</v>
          </cell>
          <cell r="B185" t="str">
            <v xml:space="preserve">  710004  EOP-Dist Station Equip-Supplies &amp; Exp</v>
          </cell>
          <cell r="C185">
            <v>1144.8</v>
          </cell>
          <cell r="D185">
            <v>0</v>
          </cell>
          <cell r="E185">
            <v>0</v>
          </cell>
          <cell r="F185">
            <v>3104.83</v>
          </cell>
          <cell r="G185">
            <v>0</v>
          </cell>
          <cell r="H185">
            <v>998.25</v>
          </cell>
          <cell r="I185">
            <v>0</v>
          </cell>
          <cell r="J185">
            <v>1131.9100000000001</v>
          </cell>
        </row>
        <row r="186">
          <cell r="A186">
            <v>710005</v>
          </cell>
          <cell r="B186" t="str">
            <v xml:space="preserve">  710005  EOP-OH Dist Lines &amp; Feeder Oper Lbr</v>
          </cell>
          <cell r="C186">
            <v>170.25</v>
          </cell>
          <cell r="D186">
            <v>1556.66</v>
          </cell>
          <cell r="E186">
            <v>0</v>
          </cell>
          <cell r="F186">
            <v>5146.4399999999996</v>
          </cell>
          <cell r="G186">
            <v>17123.330000000002</v>
          </cell>
          <cell r="H186">
            <v>5185.96</v>
          </cell>
          <cell r="I186">
            <v>18680</v>
          </cell>
          <cell r="J186">
            <v>5185.96</v>
          </cell>
        </row>
        <row r="187">
          <cell r="A187">
            <v>710006</v>
          </cell>
          <cell r="B187" t="str">
            <v xml:space="preserve">  710006  EOP-OH Dist Lines &amp; Feeder Supplie &amp; exp</v>
          </cell>
          <cell r="C187">
            <v>3063.58</v>
          </cell>
          <cell r="D187">
            <v>2250</v>
          </cell>
          <cell r="E187">
            <v>1886.4</v>
          </cell>
          <cell r="F187">
            <v>12080.75</v>
          </cell>
          <cell r="G187">
            <v>24750</v>
          </cell>
          <cell r="H187">
            <v>20903.48</v>
          </cell>
          <cell r="I187">
            <v>27000</v>
          </cell>
          <cell r="J187">
            <v>22234.91</v>
          </cell>
        </row>
        <row r="188">
          <cell r="A188">
            <v>710007</v>
          </cell>
          <cell r="B188" t="str">
            <v xml:space="preserve">  710007  EOP-OH Dist Transformers Operations</v>
          </cell>
          <cell r="C188">
            <v>2566.5100000000002</v>
          </cell>
          <cell r="D188">
            <v>4668.46</v>
          </cell>
          <cell r="E188">
            <v>1300</v>
          </cell>
          <cell r="F188">
            <v>50388.02</v>
          </cell>
          <cell r="G188">
            <v>51353.48</v>
          </cell>
          <cell r="H188">
            <v>20794.04</v>
          </cell>
          <cell r="I188">
            <v>56022</v>
          </cell>
          <cell r="J188">
            <v>21670.79</v>
          </cell>
        </row>
        <row r="189">
          <cell r="A189">
            <v>710008</v>
          </cell>
          <cell r="B189" t="str">
            <v xml:space="preserve">  710008  EOP-UG Dist Lines &amp; Feeder Oper Lbr</v>
          </cell>
          <cell r="C189">
            <v>404</v>
          </cell>
          <cell r="D189">
            <v>673.37</v>
          </cell>
          <cell r="E189">
            <v>0</v>
          </cell>
          <cell r="F189">
            <v>8068.2</v>
          </cell>
          <cell r="G189">
            <v>7406.72</v>
          </cell>
          <cell r="H189">
            <v>425</v>
          </cell>
          <cell r="I189">
            <v>8080.04</v>
          </cell>
          <cell r="J189">
            <v>425</v>
          </cell>
        </row>
        <row r="190">
          <cell r="A190">
            <v>710009</v>
          </cell>
          <cell r="B190" t="str">
            <v xml:space="preserve">  710009  EOP-UG Dist Lines &amp; Feeder Suppl &amp; Expen</v>
          </cell>
          <cell r="C190">
            <v>0</v>
          </cell>
          <cell r="D190">
            <v>216.66</v>
          </cell>
          <cell r="E190">
            <v>0</v>
          </cell>
          <cell r="F190">
            <v>916.27</v>
          </cell>
          <cell r="G190">
            <v>2383.33</v>
          </cell>
          <cell r="H190">
            <v>951.99</v>
          </cell>
          <cell r="I190">
            <v>2600</v>
          </cell>
          <cell r="J190">
            <v>951.99</v>
          </cell>
        </row>
        <row r="191">
          <cell r="A191">
            <v>710010</v>
          </cell>
          <cell r="B191" t="str">
            <v xml:space="preserve">  710010  EOP-UG Dist Transformers Operations</v>
          </cell>
          <cell r="C191">
            <v>123.09</v>
          </cell>
          <cell r="D191">
            <v>511.04</v>
          </cell>
          <cell r="E191">
            <v>0</v>
          </cell>
          <cell r="F191">
            <v>3684.47</v>
          </cell>
          <cell r="G191">
            <v>5621.02</v>
          </cell>
          <cell r="H191">
            <v>1490</v>
          </cell>
          <cell r="I191">
            <v>6132</v>
          </cell>
          <cell r="J191">
            <v>2322.5</v>
          </cell>
        </row>
        <row r="192">
          <cell r="A192">
            <v>710011</v>
          </cell>
          <cell r="B192" t="str">
            <v xml:space="preserve">  710011  EOP-Meter Expenses</v>
          </cell>
          <cell r="C192">
            <v>731.21</v>
          </cell>
          <cell r="D192">
            <v>420.87</v>
          </cell>
          <cell r="E192">
            <v>0</v>
          </cell>
          <cell r="F192">
            <v>11618.95</v>
          </cell>
          <cell r="G192">
            <v>4629.22</v>
          </cell>
          <cell r="H192">
            <v>10875.38</v>
          </cell>
          <cell r="I192">
            <v>5050.04</v>
          </cell>
          <cell r="J192">
            <v>9632.98</v>
          </cell>
        </row>
        <row r="193">
          <cell r="A193">
            <v>710012</v>
          </cell>
          <cell r="B193" t="str">
            <v xml:space="preserve">  710012  EOP-Customer Premises-Operating Labour</v>
          </cell>
          <cell r="C193">
            <v>0</v>
          </cell>
          <cell r="D193">
            <v>168.37</v>
          </cell>
          <cell r="E193">
            <v>0</v>
          </cell>
          <cell r="F193">
            <v>555.5</v>
          </cell>
          <cell r="G193">
            <v>1851.72</v>
          </cell>
          <cell r="H193">
            <v>1360</v>
          </cell>
          <cell r="I193">
            <v>2020.04</v>
          </cell>
          <cell r="J193">
            <v>1955</v>
          </cell>
        </row>
        <row r="194">
          <cell r="A194">
            <v>710013</v>
          </cell>
          <cell r="B194" t="str">
            <v xml:space="preserve">  710013  EOP-Customer Premises-Materials &amp; Expens</v>
          </cell>
          <cell r="C194">
            <v>0</v>
          </cell>
          <cell r="D194">
            <v>16.66</v>
          </cell>
          <cell r="E194">
            <v>0</v>
          </cell>
          <cell r="F194">
            <v>0</v>
          </cell>
          <cell r="G194">
            <v>183.33</v>
          </cell>
          <cell r="H194">
            <v>9.3699999999999992</v>
          </cell>
          <cell r="I194">
            <v>200</v>
          </cell>
          <cell r="J194">
            <v>9.3699999999999992</v>
          </cell>
        </row>
        <row r="195">
          <cell r="A195">
            <v>710014</v>
          </cell>
          <cell r="B195" t="str">
            <v xml:space="preserve">  710014  EOP-Miscellaneous Dist Expense</v>
          </cell>
          <cell r="C195">
            <v>3481</v>
          </cell>
          <cell r="D195">
            <v>1122.03</v>
          </cell>
          <cell r="E195">
            <v>5253.22</v>
          </cell>
          <cell r="F195">
            <v>22290.65</v>
          </cell>
          <cell r="G195">
            <v>12342.69</v>
          </cell>
          <cell r="H195">
            <v>127465.36</v>
          </cell>
          <cell r="I195">
            <v>13464.77</v>
          </cell>
          <cell r="J195">
            <v>97749.8</v>
          </cell>
        </row>
        <row r="196">
          <cell r="A196">
            <v>710016</v>
          </cell>
          <cell r="B196" t="str">
            <v xml:space="preserve">  710016  EOP-OH Dist Lines &amp; Feeder Rental Paid</v>
          </cell>
          <cell r="C196">
            <v>0</v>
          </cell>
          <cell r="D196">
            <v>0</v>
          </cell>
          <cell r="E196">
            <v>0</v>
          </cell>
          <cell r="F196">
            <v>50</v>
          </cell>
          <cell r="G196">
            <v>0</v>
          </cell>
          <cell r="H196">
            <v>0</v>
          </cell>
          <cell r="I196">
            <v>0</v>
          </cell>
          <cell r="J196">
            <v>0</v>
          </cell>
        </row>
        <row r="197">
          <cell r="A197">
            <v>710017</v>
          </cell>
          <cell r="B197" t="str">
            <v xml:space="preserve">  710017  EOP-Other Rent</v>
          </cell>
          <cell r="C197">
            <v>0</v>
          </cell>
          <cell r="D197">
            <v>0</v>
          </cell>
          <cell r="E197">
            <v>0</v>
          </cell>
          <cell r="F197">
            <v>0</v>
          </cell>
          <cell r="G197">
            <v>0</v>
          </cell>
          <cell r="H197">
            <v>255</v>
          </cell>
          <cell r="I197">
            <v>0</v>
          </cell>
          <cell r="J197">
            <v>255</v>
          </cell>
        </row>
        <row r="198">
          <cell r="A198">
            <v>710018</v>
          </cell>
          <cell r="B198" t="str">
            <v xml:space="preserve">  710018  EOP-Maintenance Supervision &amp; Engineerin</v>
          </cell>
          <cell r="C198">
            <v>0</v>
          </cell>
          <cell r="D198">
            <v>0</v>
          </cell>
          <cell r="E198">
            <v>0</v>
          </cell>
          <cell r="F198">
            <v>68.08</v>
          </cell>
          <cell r="G198">
            <v>0</v>
          </cell>
          <cell r="H198">
            <v>2221.2199999999998</v>
          </cell>
          <cell r="I198">
            <v>0</v>
          </cell>
          <cell r="J198">
            <v>2221.2199999999998</v>
          </cell>
        </row>
        <row r="199">
          <cell r="A199">
            <v>710019</v>
          </cell>
          <cell r="B199" t="str">
            <v xml:space="preserve">  710019  EOP-Maint Buildings &amp; Fixtrues-Dist Stat</v>
          </cell>
          <cell r="C199">
            <v>404</v>
          </cell>
          <cell r="D199">
            <v>544.16</v>
          </cell>
          <cell r="E199">
            <v>64.67</v>
          </cell>
          <cell r="F199">
            <v>3608.57</v>
          </cell>
          <cell r="G199">
            <v>5985.83</v>
          </cell>
          <cell r="H199">
            <v>3735.15</v>
          </cell>
          <cell r="I199">
            <v>6530</v>
          </cell>
          <cell r="J199">
            <v>3735.15</v>
          </cell>
        </row>
        <row r="200">
          <cell r="A200">
            <v>710020</v>
          </cell>
          <cell r="B200" t="str">
            <v xml:space="preserve">  710020  EOP-Maintenance Dist Station Equipment</v>
          </cell>
          <cell r="C200">
            <v>0</v>
          </cell>
          <cell r="D200">
            <v>2381.25</v>
          </cell>
          <cell r="E200">
            <v>0</v>
          </cell>
          <cell r="F200">
            <v>1508</v>
          </cell>
          <cell r="G200">
            <v>26193.75</v>
          </cell>
          <cell r="H200">
            <v>14122.06</v>
          </cell>
          <cell r="I200">
            <v>28575</v>
          </cell>
          <cell r="J200">
            <v>12789.66</v>
          </cell>
        </row>
        <row r="201">
          <cell r="A201">
            <v>710021</v>
          </cell>
          <cell r="B201" t="str">
            <v xml:space="preserve">  710021  EOP-Maintenance Poles, Towers &amp; Fixtures</v>
          </cell>
          <cell r="C201">
            <v>201.5</v>
          </cell>
          <cell r="D201">
            <v>594.26</v>
          </cell>
          <cell r="E201">
            <v>55</v>
          </cell>
          <cell r="F201">
            <v>2249.77</v>
          </cell>
          <cell r="G201">
            <v>6537.28</v>
          </cell>
          <cell r="H201">
            <v>1532.4</v>
          </cell>
          <cell r="I201">
            <v>7131.6</v>
          </cell>
          <cell r="J201">
            <v>1532.4</v>
          </cell>
        </row>
        <row r="202">
          <cell r="A202">
            <v>710022</v>
          </cell>
          <cell r="B202" t="str">
            <v xml:space="preserve">  710022  EOP-Maintenance OH Cond &amp; Devices</v>
          </cell>
          <cell r="C202">
            <v>3194.25</v>
          </cell>
          <cell r="D202">
            <v>1954</v>
          </cell>
          <cell r="E202">
            <v>3625</v>
          </cell>
          <cell r="F202">
            <v>34445.68</v>
          </cell>
          <cell r="G202">
            <v>21494</v>
          </cell>
          <cell r="H202">
            <v>56754.48</v>
          </cell>
          <cell r="I202">
            <v>23448</v>
          </cell>
          <cell r="J202">
            <v>48400.45</v>
          </cell>
        </row>
        <row r="203">
          <cell r="A203">
            <v>710023</v>
          </cell>
          <cell r="B203" t="str">
            <v xml:space="preserve">  710023  EOP-Maintenance Overhead Services</v>
          </cell>
          <cell r="C203">
            <v>1394.75</v>
          </cell>
          <cell r="D203">
            <v>1750.03</v>
          </cell>
          <cell r="E203">
            <v>1795</v>
          </cell>
          <cell r="F203">
            <v>19226.03</v>
          </cell>
          <cell r="G203">
            <v>19250.05</v>
          </cell>
          <cell r="H203">
            <v>24096.98</v>
          </cell>
          <cell r="I203">
            <v>21000.04</v>
          </cell>
          <cell r="J203">
            <v>16794.96</v>
          </cell>
        </row>
        <row r="204">
          <cell r="A204">
            <v>710024</v>
          </cell>
          <cell r="B204" t="str">
            <v xml:space="preserve">  710024  EOP-OH Dist Lines &amp; Feeders ROW</v>
          </cell>
          <cell r="C204">
            <v>277.75</v>
          </cell>
          <cell r="D204">
            <v>2945.87</v>
          </cell>
          <cell r="E204">
            <v>0</v>
          </cell>
          <cell r="F204">
            <v>43578.96</v>
          </cell>
          <cell r="G204">
            <v>32404.22</v>
          </cell>
          <cell r="H204">
            <v>340</v>
          </cell>
          <cell r="I204">
            <v>35350.04</v>
          </cell>
          <cell r="J204">
            <v>340</v>
          </cell>
        </row>
        <row r="205">
          <cell r="A205">
            <v>710025</v>
          </cell>
          <cell r="B205" t="str">
            <v xml:space="preserve">  710025  EOP-Maintenance of UG Conduit</v>
          </cell>
          <cell r="C205">
            <v>0</v>
          </cell>
          <cell r="D205">
            <v>0</v>
          </cell>
          <cell r="E205">
            <v>510</v>
          </cell>
          <cell r="F205">
            <v>3212.4</v>
          </cell>
          <cell r="G205">
            <v>0</v>
          </cell>
          <cell r="H205">
            <v>14612.5</v>
          </cell>
          <cell r="I205">
            <v>0</v>
          </cell>
          <cell r="J205">
            <v>11050.24</v>
          </cell>
        </row>
        <row r="206">
          <cell r="A206">
            <v>710026</v>
          </cell>
          <cell r="B206" t="str">
            <v xml:space="preserve">  710026  EOP-Maintenance of UG Cond &amp; Devices</v>
          </cell>
          <cell r="C206">
            <v>0</v>
          </cell>
          <cell r="D206">
            <v>360.84</v>
          </cell>
          <cell r="E206">
            <v>0</v>
          </cell>
          <cell r="F206">
            <v>516.65</v>
          </cell>
          <cell r="G206">
            <v>3969.17</v>
          </cell>
          <cell r="H206">
            <v>2022.65</v>
          </cell>
          <cell r="I206">
            <v>4330</v>
          </cell>
          <cell r="J206">
            <v>2022.65</v>
          </cell>
        </row>
        <row r="207">
          <cell r="A207">
            <v>710027</v>
          </cell>
          <cell r="B207" t="str">
            <v xml:space="preserve">  710027  EOP-Maintenance of Underground Services</v>
          </cell>
          <cell r="C207">
            <v>202</v>
          </cell>
          <cell r="D207">
            <v>402.5</v>
          </cell>
          <cell r="E207">
            <v>0</v>
          </cell>
          <cell r="F207">
            <v>2004.46</v>
          </cell>
          <cell r="G207">
            <v>4427.5</v>
          </cell>
          <cell r="H207">
            <v>5388.47</v>
          </cell>
          <cell r="I207">
            <v>4830</v>
          </cell>
          <cell r="J207">
            <v>4151.7</v>
          </cell>
        </row>
        <row r="208">
          <cell r="A208">
            <v>710028</v>
          </cell>
          <cell r="B208" t="str">
            <v xml:space="preserve">  710028  EOP-Maintenance of Line Transformers</v>
          </cell>
          <cell r="C208">
            <v>0</v>
          </cell>
          <cell r="D208">
            <v>1421.68</v>
          </cell>
          <cell r="E208">
            <v>0</v>
          </cell>
          <cell r="F208">
            <v>3043.85</v>
          </cell>
          <cell r="G208">
            <v>15638.34</v>
          </cell>
          <cell r="H208">
            <v>7248.21</v>
          </cell>
          <cell r="I208">
            <v>17060</v>
          </cell>
          <cell r="J208">
            <v>7633.21</v>
          </cell>
        </row>
        <row r="209">
          <cell r="A209">
            <v>710029</v>
          </cell>
          <cell r="B209" t="str">
            <v xml:space="preserve">  710029  EOP-Maintenance of Meters</v>
          </cell>
          <cell r="C209">
            <v>6103.68</v>
          </cell>
          <cell r="D209">
            <v>1269.4100000000001</v>
          </cell>
          <cell r="E209">
            <v>3635</v>
          </cell>
          <cell r="F209">
            <v>22655.66</v>
          </cell>
          <cell r="G209">
            <v>13963.58</v>
          </cell>
          <cell r="H209">
            <v>36406.160000000003</v>
          </cell>
          <cell r="I209">
            <v>15233</v>
          </cell>
          <cell r="J209">
            <v>37620.050000000003</v>
          </cell>
        </row>
        <row r="210">
          <cell r="A210">
            <v>710030</v>
          </cell>
          <cell r="B210" t="str">
            <v xml:space="preserve">  710030  EOP-Maint of Other Install on Cust Premi</v>
          </cell>
          <cell r="C210">
            <v>0</v>
          </cell>
          <cell r="D210">
            <v>0</v>
          </cell>
          <cell r="E210">
            <v>0</v>
          </cell>
          <cell r="F210">
            <v>0</v>
          </cell>
          <cell r="G210">
            <v>0</v>
          </cell>
          <cell r="H210">
            <v>4972.5</v>
          </cell>
          <cell r="I210">
            <v>0</v>
          </cell>
          <cell r="J210">
            <v>3207.6</v>
          </cell>
        </row>
        <row r="211">
          <cell r="A211">
            <v>710034</v>
          </cell>
          <cell r="B211" t="str">
            <v xml:space="preserve">  710034  EOP-Customer Billing</v>
          </cell>
          <cell r="C211">
            <v>3766.68</v>
          </cell>
          <cell r="D211">
            <v>6680.89</v>
          </cell>
          <cell r="E211">
            <v>6733.71</v>
          </cell>
          <cell r="F211">
            <v>50193.39</v>
          </cell>
          <cell r="G211">
            <v>73489.23</v>
          </cell>
          <cell r="H211">
            <v>64264.93</v>
          </cell>
          <cell r="I211">
            <v>80170.039999999994</v>
          </cell>
          <cell r="J211">
            <v>69595.710000000006</v>
          </cell>
        </row>
        <row r="212">
          <cell r="A212">
            <v>710035</v>
          </cell>
          <cell r="B212" t="str">
            <v xml:space="preserve">  710035  EOP-Service Center Maintenance</v>
          </cell>
          <cell r="C212">
            <v>1210.76</v>
          </cell>
          <cell r="D212">
            <v>5523.5</v>
          </cell>
          <cell r="E212">
            <v>1308</v>
          </cell>
          <cell r="F212">
            <v>15663.72</v>
          </cell>
          <cell r="G212">
            <v>60759.27</v>
          </cell>
          <cell r="H212">
            <v>21018.05</v>
          </cell>
          <cell r="I212">
            <v>66282.880000000005</v>
          </cell>
          <cell r="J212">
            <v>24080.55</v>
          </cell>
        </row>
        <row r="213">
          <cell r="A213">
            <v>710036</v>
          </cell>
          <cell r="B213" t="str">
            <v xml:space="preserve">  710036  EOP-Streetlight Maintenance</v>
          </cell>
          <cell r="C213">
            <v>1045.45</v>
          </cell>
          <cell r="D213">
            <v>1090.8399999999999</v>
          </cell>
          <cell r="E213">
            <v>1956.11</v>
          </cell>
          <cell r="F213">
            <v>17677.11</v>
          </cell>
          <cell r="G213">
            <v>11999.17</v>
          </cell>
          <cell r="H213">
            <v>25193.45</v>
          </cell>
          <cell r="I213">
            <v>13090</v>
          </cell>
          <cell r="J213">
            <v>20748.84</v>
          </cell>
        </row>
        <row r="214">
          <cell r="A214">
            <v>710037</v>
          </cell>
          <cell r="B214" t="str">
            <v xml:space="preserve">  710037  EOP-Sentinal Lights Maintenance</v>
          </cell>
          <cell r="C214">
            <v>0</v>
          </cell>
          <cell r="D214">
            <v>319.16000000000003</v>
          </cell>
          <cell r="E214">
            <v>0</v>
          </cell>
          <cell r="F214">
            <v>353.5</v>
          </cell>
          <cell r="G214">
            <v>3510.83</v>
          </cell>
          <cell r="H214">
            <v>820</v>
          </cell>
          <cell r="I214">
            <v>3830</v>
          </cell>
          <cell r="J214">
            <v>990</v>
          </cell>
        </row>
        <row r="215">
          <cell r="A215">
            <v>710039</v>
          </cell>
          <cell r="B215" t="str">
            <v xml:space="preserve">  710039  EOP-August 2003 Heat Wave</v>
          </cell>
          <cell r="C215">
            <v>0</v>
          </cell>
          <cell r="D215">
            <v>0</v>
          </cell>
          <cell r="E215">
            <v>110</v>
          </cell>
          <cell r="F215">
            <v>0</v>
          </cell>
          <cell r="G215">
            <v>0</v>
          </cell>
          <cell r="H215">
            <v>110</v>
          </cell>
          <cell r="I215">
            <v>0</v>
          </cell>
          <cell r="J215">
            <v>110</v>
          </cell>
        </row>
        <row r="216">
          <cell r="A216">
            <v>710040</v>
          </cell>
          <cell r="B216" t="str">
            <v xml:space="preserve">  710040  EOP-Customer Disconnections</v>
          </cell>
          <cell r="C216">
            <v>418.75</v>
          </cell>
          <cell r="D216">
            <v>395.34</v>
          </cell>
          <cell r="E216">
            <v>605</v>
          </cell>
          <cell r="F216">
            <v>6657.6</v>
          </cell>
          <cell r="G216">
            <v>4348.67</v>
          </cell>
          <cell r="H216">
            <v>6594.32</v>
          </cell>
          <cell r="I216">
            <v>4744</v>
          </cell>
          <cell r="J216">
            <v>7231.82</v>
          </cell>
        </row>
        <row r="217">
          <cell r="A217">
            <v>710041</v>
          </cell>
          <cell r="B217" t="str">
            <v xml:space="preserve">  710041  EOP-Customer Reads</v>
          </cell>
          <cell r="C217">
            <v>2301.35</v>
          </cell>
          <cell r="D217">
            <v>4633.59</v>
          </cell>
          <cell r="E217">
            <v>4290</v>
          </cell>
          <cell r="F217">
            <v>36651.449999999997</v>
          </cell>
          <cell r="G217">
            <v>50969.49</v>
          </cell>
          <cell r="H217">
            <v>92037.69</v>
          </cell>
          <cell r="I217">
            <v>55603.08</v>
          </cell>
          <cell r="J217">
            <v>73150.570000000007</v>
          </cell>
        </row>
        <row r="218">
          <cell r="A218">
            <v>710042</v>
          </cell>
          <cell r="B218" t="str">
            <v xml:space="preserve">  710042  EOP-Customer Collections</v>
          </cell>
          <cell r="C218">
            <v>827.9</v>
          </cell>
          <cell r="D218">
            <v>2446.65</v>
          </cell>
          <cell r="E218">
            <v>275</v>
          </cell>
          <cell r="F218">
            <v>22845.4</v>
          </cell>
          <cell r="G218">
            <v>26913.360000000001</v>
          </cell>
          <cell r="H218">
            <v>3242.5</v>
          </cell>
          <cell r="I218">
            <v>29360.04</v>
          </cell>
          <cell r="J218">
            <v>3352.5</v>
          </cell>
        </row>
        <row r="219">
          <cell r="A219">
            <v>710043</v>
          </cell>
          <cell r="B219" t="str">
            <v xml:space="preserve">  710043  EOP-General Fleet Maintenance</v>
          </cell>
          <cell r="C219">
            <v>0</v>
          </cell>
          <cell r="D219">
            <v>189.21</v>
          </cell>
          <cell r="E219">
            <v>0</v>
          </cell>
          <cell r="F219">
            <v>1690.5</v>
          </cell>
          <cell r="G219">
            <v>2080.89</v>
          </cell>
          <cell r="H219">
            <v>85</v>
          </cell>
          <cell r="I219">
            <v>2270.04</v>
          </cell>
          <cell r="J219">
            <v>85</v>
          </cell>
        </row>
        <row r="220">
          <cell r="A220">
            <v>710045</v>
          </cell>
          <cell r="B220" t="str">
            <v xml:space="preserve">  710045  EOP-Utilismart Services</v>
          </cell>
          <cell r="C220">
            <v>2691.1</v>
          </cell>
          <cell r="D220">
            <v>3166.66</v>
          </cell>
          <cell r="E220">
            <v>3051.1</v>
          </cell>
          <cell r="F220">
            <v>29630.48</v>
          </cell>
          <cell r="G220">
            <v>34833.33</v>
          </cell>
          <cell r="H220">
            <v>33589.599999999999</v>
          </cell>
          <cell r="I220">
            <v>38000</v>
          </cell>
          <cell r="J220">
            <v>36640.699999999997</v>
          </cell>
        </row>
        <row r="221">
          <cell r="A221">
            <v>710046</v>
          </cell>
          <cell r="B221" t="str">
            <v xml:space="preserve">  710046  EOP-Substations Mgmt Function</v>
          </cell>
          <cell r="C221">
            <v>0</v>
          </cell>
          <cell r="D221">
            <v>0</v>
          </cell>
          <cell r="E221">
            <v>0</v>
          </cell>
          <cell r="F221">
            <v>0</v>
          </cell>
          <cell r="G221">
            <v>0</v>
          </cell>
          <cell r="H221">
            <v>5100</v>
          </cell>
          <cell r="I221">
            <v>0</v>
          </cell>
          <cell r="J221">
            <v>5100</v>
          </cell>
        </row>
        <row r="222">
          <cell r="A222">
            <v>710047</v>
          </cell>
          <cell r="B222" t="str">
            <v xml:space="preserve">  710047  EOP-System Planning</v>
          </cell>
          <cell r="C222">
            <v>0</v>
          </cell>
          <cell r="D222">
            <v>0</v>
          </cell>
          <cell r="E222">
            <v>0</v>
          </cell>
          <cell r="F222">
            <v>0</v>
          </cell>
          <cell r="G222">
            <v>0</v>
          </cell>
          <cell r="H222">
            <v>4295</v>
          </cell>
          <cell r="I222">
            <v>0</v>
          </cell>
          <cell r="J222">
            <v>4295</v>
          </cell>
        </row>
        <row r="223">
          <cell r="A223">
            <v>710048</v>
          </cell>
          <cell r="B223" t="str">
            <v xml:space="preserve">  710048  EOP-Mgmt of T&amp;D</v>
          </cell>
          <cell r="C223">
            <v>105.1</v>
          </cell>
          <cell r="D223">
            <v>0</v>
          </cell>
          <cell r="E223">
            <v>0</v>
          </cell>
          <cell r="F223">
            <v>420.4</v>
          </cell>
          <cell r="G223">
            <v>0</v>
          </cell>
          <cell r="H223">
            <v>12325</v>
          </cell>
          <cell r="I223">
            <v>0</v>
          </cell>
          <cell r="J223">
            <v>12325</v>
          </cell>
        </row>
        <row r="224">
          <cell r="A224">
            <v>710049</v>
          </cell>
          <cell r="B224" t="str">
            <v xml:space="preserve">  710049  EOP-General Customer Service Expense</v>
          </cell>
          <cell r="C224">
            <v>3095.3</v>
          </cell>
          <cell r="D224">
            <v>4957.6000000000004</v>
          </cell>
          <cell r="E224">
            <v>0</v>
          </cell>
          <cell r="F224">
            <v>81359.28</v>
          </cell>
          <cell r="G224">
            <v>54534.16</v>
          </cell>
          <cell r="H224">
            <v>3918.75</v>
          </cell>
          <cell r="I224">
            <v>59491.839999999997</v>
          </cell>
          <cell r="J224">
            <v>3918.75</v>
          </cell>
        </row>
        <row r="225">
          <cell r="A225">
            <v>710050</v>
          </cell>
          <cell r="B225" t="str">
            <v xml:space="preserve">  710050  EOP-BOUNDARIES PROJECT</v>
          </cell>
          <cell r="C225">
            <v>0</v>
          </cell>
          <cell r="D225">
            <v>0</v>
          </cell>
          <cell r="E225">
            <v>0</v>
          </cell>
          <cell r="F225">
            <v>0</v>
          </cell>
          <cell r="G225">
            <v>0</v>
          </cell>
          <cell r="H225">
            <v>4372.17</v>
          </cell>
          <cell r="I225">
            <v>0</v>
          </cell>
          <cell r="J225">
            <v>4372.17</v>
          </cell>
        </row>
        <row r="226">
          <cell r="A226">
            <v>710051</v>
          </cell>
          <cell r="B226" t="str">
            <v xml:space="preserve">  710051  EOP-Supervision System Assets</v>
          </cell>
          <cell r="C226">
            <v>376</v>
          </cell>
          <cell r="D226">
            <v>2371.13</v>
          </cell>
          <cell r="E226">
            <v>0</v>
          </cell>
          <cell r="F226">
            <v>4794</v>
          </cell>
          <cell r="G226">
            <v>26082.71</v>
          </cell>
          <cell r="H226">
            <v>0</v>
          </cell>
          <cell r="I226">
            <v>28453.88</v>
          </cell>
          <cell r="J226">
            <v>0</v>
          </cell>
        </row>
        <row r="227">
          <cell r="A227">
            <v>710052</v>
          </cell>
          <cell r="B227" t="str">
            <v xml:space="preserve">  710052  EOP-Customer Service Supervision</v>
          </cell>
          <cell r="C227">
            <v>1540</v>
          </cell>
          <cell r="D227">
            <v>1459.15</v>
          </cell>
          <cell r="E227">
            <v>0</v>
          </cell>
          <cell r="F227">
            <v>16236.1</v>
          </cell>
          <cell r="G227">
            <v>16050.51</v>
          </cell>
          <cell r="H227">
            <v>0</v>
          </cell>
          <cell r="I227">
            <v>17509.64</v>
          </cell>
          <cell r="J227">
            <v>0</v>
          </cell>
        </row>
        <row r="228">
          <cell r="A228">
            <v>710053</v>
          </cell>
          <cell r="B228" t="str">
            <v xml:space="preserve">  710053  EOP- Bad Debts Provision</v>
          </cell>
          <cell r="C228">
            <v>-280.05</v>
          </cell>
          <cell r="D228">
            <v>1250</v>
          </cell>
          <cell r="E228">
            <v>25009.31</v>
          </cell>
          <cell r="F228">
            <v>-14871.99</v>
          </cell>
          <cell r="G228">
            <v>13750</v>
          </cell>
          <cell r="H228">
            <v>14150.49</v>
          </cell>
          <cell r="I228">
            <v>15000</v>
          </cell>
          <cell r="J228">
            <v>41744.58</v>
          </cell>
        </row>
        <row r="229">
          <cell r="A229">
            <v>700000</v>
          </cell>
          <cell r="B229" t="str">
            <v xml:space="preserve">  700000  Cornwall-Transmission Lines Operation</v>
          </cell>
          <cell r="C229">
            <v>51.05</v>
          </cell>
          <cell r="D229">
            <v>75</v>
          </cell>
          <cell r="E229">
            <v>255</v>
          </cell>
          <cell r="F229">
            <v>4516.63</v>
          </cell>
          <cell r="G229">
            <v>825</v>
          </cell>
          <cell r="H229">
            <v>8829.0300000000007</v>
          </cell>
          <cell r="I229">
            <v>900</v>
          </cell>
          <cell r="J229">
            <v>13084.03</v>
          </cell>
        </row>
        <row r="230">
          <cell r="A230">
            <v>700001</v>
          </cell>
          <cell r="B230" t="str">
            <v xml:space="preserve">  700001  Cornwall-Transmission Lines Maintenance</v>
          </cell>
          <cell r="C230">
            <v>0</v>
          </cell>
          <cell r="D230">
            <v>1867.36</v>
          </cell>
          <cell r="E230">
            <v>0</v>
          </cell>
          <cell r="F230">
            <v>420.4</v>
          </cell>
          <cell r="G230">
            <v>20540.68</v>
          </cell>
          <cell r="H230">
            <v>14526.28</v>
          </cell>
          <cell r="I230">
            <v>22408</v>
          </cell>
          <cell r="J230">
            <v>14526.28</v>
          </cell>
        </row>
        <row r="231">
          <cell r="A231">
            <v>700002</v>
          </cell>
          <cell r="B231" t="str">
            <v xml:space="preserve">  700002  Cornwall-Transmission Lines ROW</v>
          </cell>
          <cell r="C231">
            <v>90</v>
          </cell>
          <cell r="D231">
            <v>766.96</v>
          </cell>
          <cell r="E231">
            <v>0</v>
          </cell>
          <cell r="F231">
            <v>90</v>
          </cell>
          <cell r="G231">
            <v>8436.98</v>
          </cell>
          <cell r="H231">
            <v>7330</v>
          </cell>
          <cell r="I231">
            <v>9204</v>
          </cell>
          <cell r="J231">
            <v>7420</v>
          </cell>
        </row>
        <row r="232">
          <cell r="A232">
            <v>700003</v>
          </cell>
          <cell r="B232" t="str">
            <v xml:space="preserve">  700003  Cornwall-Station Buildings &amp; Fixt Expens</v>
          </cell>
          <cell r="C232">
            <v>959.61</v>
          </cell>
          <cell r="D232">
            <v>2000</v>
          </cell>
          <cell r="E232">
            <v>921.63</v>
          </cell>
          <cell r="F232">
            <v>19834.55</v>
          </cell>
          <cell r="G232">
            <v>22000</v>
          </cell>
          <cell r="H232">
            <v>21118.73</v>
          </cell>
          <cell r="I232">
            <v>24000</v>
          </cell>
          <cell r="J232">
            <v>22907.46</v>
          </cell>
        </row>
        <row r="233">
          <cell r="A233">
            <v>700004</v>
          </cell>
          <cell r="B233" t="str">
            <v xml:space="preserve">  700004  Cornwall-Maint Dist Station Equipment</v>
          </cell>
          <cell r="C233">
            <v>4633.1400000000003</v>
          </cell>
          <cell r="D233">
            <v>9454.8799999999992</v>
          </cell>
          <cell r="E233">
            <v>880</v>
          </cell>
          <cell r="F233">
            <v>23833.59</v>
          </cell>
          <cell r="G233">
            <v>104004.38</v>
          </cell>
          <cell r="H233">
            <v>60203.48</v>
          </cell>
          <cell r="I233">
            <v>113459.36</v>
          </cell>
          <cell r="J233">
            <v>65034.42</v>
          </cell>
        </row>
        <row r="234">
          <cell r="A234">
            <v>700005</v>
          </cell>
          <cell r="B234" t="str">
            <v xml:space="preserve">  700005  Cornwall-Dist Sation Equip-Supp&amp;Exp</v>
          </cell>
          <cell r="C234">
            <v>137.44999999999999</v>
          </cell>
          <cell r="D234">
            <v>1166.6600000000001</v>
          </cell>
          <cell r="E234">
            <v>255</v>
          </cell>
          <cell r="F234">
            <v>7109.54</v>
          </cell>
          <cell r="G234">
            <v>12833.33</v>
          </cell>
          <cell r="H234">
            <v>12722.04</v>
          </cell>
          <cell r="I234">
            <v>14000</v>
          </cell>
          <cell r="J234">
            <v>13807.04</v>
          </cell>
        </row>
        <row r="235">
          <cell r="A235">
            <v>700006</v>
          </cell>
          <cell r="B235" t="str">
            <v xml:space="preserve">  700006  Cornwall-OH Dist Lines &amp; Feeder Supp&amp;Exp</v>
          </cell>
          <cell r="C235">
            <v>12806.73</v>
          </cell>
          <cell r="D235">
            <v>20794.28</v>
          </cell>
          <cell r="E235">
            <v>17123.84</v>
          </cell>
          <cell r="F235">
            <v>137737.18</v>
          </cell>
          <cell r="G235">
            <v>228737.64</v>
          </cell>
          <cell r="H235">
            <v>257093.87</v>
          </cell>
          <cell r="I235">
            <v>249532</v>
          </cell>
          <cell r="J235">
            <v>278570.90000000002</v>
          </cell>
        </row>
        <row r="236">
          <cell r="A236">
            <v>700007</v>
          </cell>
          <cell r="B236" t="str">
            <v xml:space="preserve">  700007  Cornwall-Maint of OH Cond &amp; Devices</v>
          </cell>
          <cell r="C236">
            <v>4459.16</v>
          </cell>
          <cell r="D236">
            <v>5733.71</v>
          </cell>
          <cell r="E236">
            <v>7155</v>
          </cell>
          <cell r="F236">
            <v>65262.6</v>
          </cell>
          <cell r="G236">
            <v>63071.23</v>
          </cell>
          <cell r="H236">
            <v>72832.17</v>
          </cell>
          <cell r="I236">
            <v>68805</v>
          </cell>
          <cell r="J236">
            <v>84739.33</v>
          </cell>
        </row>
        <row r="237">
          <cell r="A237">
            <v>700008</v>
          </cell>
          <cell r="B237" t="str">
            <v xml:space="preserve">  700008  Cornwall-Overhead Dist Tree Trimming</v>
          </cell>
          <cell r="C237">
            <v>8030.62</v>
          </cell>
          <cell r="D237">
            <v>10586.64</v>
          </cell>
          <cell r="E237">
            <v>0</v>
          </cell>
          <cell r="F237">
            <v>66487.850000000006</v>
          </cell>
          <cell r="G237">
            <v>116453.32</v>
          </cell>
          <cell r="H237">
            <v>0</v>
          </cell>
          <cell r="I237">
            <v>127040</v>
          </cell>
          <cell r="J237">
            <v>0</v>
          </cell>
        </row>
        <row r="238">
          <cell r="A238">
            <v>700009</v>
          </cell>
          <cell r="B238" t="str">
            <v xml:space="preserve">  700009  Cornwall-UG Dist Lines &amp; Feeder Supp&amp;Exp</v>
          </cell>
          <cell r="C238">
            <v>938.15</v>
          </cell>
          <cell r="D238">
            <v>666.66</v>
          </cell>
          <cell r="E238">
            <v>15523.53</v>
          </cell>
          <cell r="F238">
            <v>12910.87</v>
          </cell>
          <cell r="G238">
            <v>7333.33</v>
          </cell>
          <cell r="H238">
            <v>184182.37</v>
          </cell>
          <cell r="I238">
            <v>8000</v>
          </cell>
          <cell r="J238">
            <v>211161.47</v>
          </cell>
        </row>
        <row r="239">
          <cell r="A239">
            <v>700010</v>
          </cell>
          <cell r="B239" t="str">
            <v xml:space="preserve">  700010  Cornwall-Maint of UG Cond &amp; Devices</v>
          </cell>
          <cell r="C239">
            <v>2569.86</v>
          </cell>
          <cell r="D239">
            <v>6123.63</v>
          </cell>
          <cell r="E239">
            <v>8691.42</v>
          </cell>
          <cell r="F239">
            <v>27893.26</v>
          </cell>
          <cell r="G239">
            <v>67359.929999999993</v>
          </cell>
          <cell r="H239">
            <v>46892.959999999999</v>
          </cell>
          <cell r="I239">
            <v>73483.56</v>
          </cell>
          <cell r="J239">
            <v>56242.61</v>
          </cell>
        </row>
        <row r="240">
          <cell r="A240">
            <v>700011</v>
          </cell>
          <cell r="B240" t="str">
            <v xml:space="preserve">  700011  Cornwall-OH Distribution Transformers</v>
          </cell>
          <cell r="C240">
            <v>1769.46</v>
          </cell>
          <cell r="D240">
            <v>4398.79</v>
          </cell>
          <cell r="E240">
            <v>3409.69</v>
          </cell>
          <cell r="F240">
            <v>19161.36</v>
          </cell>
          <cell r="G240">
            <v>48386.27</v>
          </cell>
          <cell r="H240">
            <v>25850.14</v>
          </cell>
          <cell r="I240">
            <v>52785</v>
          </cell>
          <cell r="J240">
            <v>25931.01</v>
          </cell>
        </row>
        <row r="241">
          <cell r="A241">
            <v>700012</v>
          </cell>
          <cell r="B241" t="str">
            <v xml:space="preserve">  700012  Cornwall-Maint of Line Transformers</v>
          </cell>
          <cell r="C241">
            <v>1090.9100000000001</v>
          </cell>
          <cell r="D241">
            <v>2511.3000000000002</v>
          </cell>
          <cell r="E241">
            <v>1220</v>
          </cell>
          <cell r="F241">
            <v>9407.26</v>
          </cell>
          <cell r="G241">
            <v>27624.58</v>
          </cell>
          <cell r="H241">
            <v>18808.09</v>
          </cell>
          <cell r="I241">
            <v>30135.919999999998</v>
          </cell>
          <cell r="J241">
            <v>20401.59</v>
          </cell>
        </row>
        <row r="242">
          <cell r="A242">
            <v>700013</v>
          </cell>
          <cell r="B242" t="str">
            <v xml:space="preserve">  700013  Cornwall-Meter Reading lab &amp; Exp</v>
          </cell>
          <cell r="C242">
            <v>10725.04</v>
          </cell>
          <cell r="D242">
            <v>12632.1</v>
          </cell>
          <cell r="E242">
            <v>14130.24</v>
          </cell>
          <cell r="F242">
            <v>124363.03</v>
          </cell>
          <cell r="G242">
            <v>138953.03</v>
          </cell>
          <cell r="H242">
            <v>145263.54999999999</v>
          </cell>
          <cell r="I242">
            <v>151585.12</v>
          </cell>
          <cell r="J242">
            <v>186894.92</v>
          </cell>
        </row>
        <row r="243">
          <cell r="A243">
            <v>700014</v>
          </cell>
          <cell r="B243" t="str">
            <v xml:space="preserve">  700014  Cornwall-Finals &amp; Reconnects Lab &amp; Exp</v>
          </cell>
          <cell r="C243">
            <v>7621.2</v>
          </cell>
          <cell r="D243">
            <v>6434.34</v>
          </cell>
          <cell r="E243">
            <v>7257.5</v>
          </cell>
          <cell r="F243">
            <v>50978.400000000001</v>
          </cell>
          <cell r="G243">
            <v>70777.67</v>
          </cell>
          <cell r="H243">
            <v>67482.5</v>
          </cell>
          <cell r="I243">
            <v>77212</v>
          </cell>
          <cell r="J243">
            <v>90707.61</v>
          </cell>
        </row>
        <row r="244">
          <cell r="A244">
            <v>700015</v>
          </cell>
          <cell r="B244" t="str">
            <v xml:space="preserve">  700015  Cornwall-Collections lab &amp; Exp</v>
          </cell>
          <cell r="C244">
            <v>27047.05</v>
          </cell>
          <cell r="D244">
            <v>18939.41</v>
          </cell>
          <cell r="E244">
            <v>30406.25</v>
          </cell>
          <cell r="F244">
            <v>218269.9</v>
          </cell>
          <cell r="G244">
            <v>208334.14</v>
          </cell>
          <cell r="H244">
            <v>257599.95</v>
          </cell>
          <cell r="I244">
            <v>227273.64</v>
          </cell>
          <cell r="J244">
            <v>302460.06</v>
          </cell>
        </row>
        <row r="245">
          <cell r="A245">
            <v>700020</v>
          </cell>
          <cell r="B245" t="str">
            <v xml:space="preserve">  700020  Cornwall Meter Expenses</v>
          </cell>
          <cell r="C245">
            <v>4504.8</v>
          </cell>
          <cell r="D245">
            <v>7675.52</v>
          </cell>
          <cell r="E245">
            <v>7407.5</v>
          </cell>
          <cell r="F245">
            <v>78474.350000000006</v>
          </cell>
          <cell r="G245">
            <v>84430.720000000001</v>
          </cell>
          <cell r="H245">
            <v>63744.55</v>
          </cell>
          <cell r="I245">
            <v>92106.240000000005</v>
          </cell>
          <cell r="J245">
            <v>80985.31</v>
          </cell>
        </row>
        <row r="246">
          <cell r="A246">
            <v>700040</v>
          </cell>
          <cell r="B246" t="str">
            <v xml:space="preserve">  700040  Cornwall-Dist Stat Equip - Oper Labr</v>
          </cell>
          <cell r="C246">
            <v>3803.77</v>
          </cell>
          <cell r="D246">
            <v>10508.24</v>
          </cell>
          <cell r="E246">
            <v>7540</v>
          </cell>
          <cell r="F246">
            <v>47972.15</v>
          </cell>
          <cell r="G246">
            <v>115590.71</v>
          </cell>
          <cell r="H246">
            <v>88907.02</v>
          </cell>
          <cell r="I246">
            <v>126098.96</v>
          </cell>
          <cell r="J246">
            <v>88534.07</v>
          </cell>
        </row>
        <row r="247">
          <cell r="A247">
            <v>700041</v>
          </cell>
          <cell r="B247" t="str">
            <v xml:space="preserve">  700041  Cornwall-OH Dist Lines &amp; Feeder Oper Lbr</v>
          </cell>
          <cell r="C247">
            <v>12794.27</v>
          </cell>
          <cell r="D247">
            <v>23138.04</v>
          </cell>
          <cell r="E247">
            <v>18152.5</v>
          </cell>
          <cell r="F247">
            <v>173437.71</v>
          </cell>
          <cell r="G247">
            <v>254518.51</v>
          </cell>
          <cell r="H247">
            <v>209555.19</v>
          </cell>
          <cell r="I247">
            <v>277656.56</v>
          </cell>
          <cell r="J247">
            <v>224430.98</v>
          </cell>
        </row>
        <row r="248">
          <cell r="A248">
            <v>700042</v>
          </cell>
          <cell r="B248" t="str">
            <v xml:space="preserve">  700042  Cornwall-UG Dist Lines &amp; Feeder Oper Lbr</v>
          </cell>
          <cell r="C248">
            <v>9105.56</v>
          </cell>
          <cell r="D248">
            <v>9437.81</v>
          </cell>
          <cell r="E248">
            <v>218.33</v>
          </cell>
          <cell r="F248">
            <v>90027.44</v>
          </cell>
          <cell r="G248">
            <v>103815.28</v>
          </cell>
          <cell r="H248">
            <v>22237.27</v>
          </cell>
          <cell r="I248">
            <v>113253</v>
          </cell>
          <cell r="J248">
            <v>33111.919999999998</v>
          </cell>
        </row>
        <row r="249">
          <cell r="A249">
            <v>700043</v>
          </cell>
          <cell r="B249" t="str">
            <v xml:space="preserve">  700043  Cornwall-UG Distribution Transformers</v>
          </cell>
          <cell r="C249">
            <v>415.07</v>
          </cell>
          <cell r="D249">
            <v>1067.46</v>
          </cell>
          <cell r="E249">
            <v>540</v>
          </cell>
          <cell r="F249">
            <v>3366.99</v>
          </cell>
          <cell r="G249">
            <v>11742.48</v>
          </cell>
          <cell r="H249">
            <v>7081.22</v>
          </cell>
          <cell r="I249">
            <v>12810</v>
          </cell>
          <cell r="J249">
            <v>7705.3</v>
          </cell>
        </row>
        <row r="250">
          <cell r="A250">
            <v>700044</v>
          </cell>
          <cell r="B250" t="str">
            <v xml:space="preserve">  700044  Cornwall - Maintenance of Meters</v>
          </cell>
          <cell r="C250">
            <v>4561.41</v>
          </cell>
          <cell r="D250">
            <v>13116.61</v>
          </cell>
          <cell r="E250">
            <v>4630</v>
          </cell>
          <cell r="F250">
            <v>86804.41</v>
          </cell>
          <cell r="G250">
            <v>144282.43</v>
          </cell>
          <cell r="H250">
            <v>23720.63</v>
          </cell>
          <cell r="I250">
            <v>157399</v>
          </cell>
          <cell r="J250">
            <v>42854.12</v>
          </cell>
        </row>
        <row r="251">
          <cell r="A251">
            <v>700045</v>
          </cell>
          <cell r="B251" t="str">
            <v xml:space="preserve">  700045  Cornwall-Operation of Str. Lite TWPS&amp; CI</v>
          </cell>
          <cell r="C251">
            <v>0</v>
          </cell>
          <cell r="D251">
            <v>0</v>
          </cell>
          <cell r="E251">
            <v>0</v>
          </cell>
          <cell r="F251">
            <v>1147.99</v>
          </cell>
          <cell r="G251">
            <v>0</v>
          </cell>
          <cell r="H251">
            <v>1284.7</v>
          </cell>
          <cell r="I251">
            <v>0</v>
          </cell>
          <cell r="J251">
            <v>1284.7</v>
          </cell>
        </row>
        <row r="252">
          <cell r="A252">
            <v>700046</v>
          </cell>
          <cell r="B252" t="str">
            <v xml:space="preserve">  700046  Cornwall Customer Premi- Oper lbr</v>
          </cell>
          <cell r="C252">
            <v>0</v>
          </cell>
          <cell r="D252">
            <v>0</v>
          </cell>
          <cell r="E252">
            <v>385</v>
          </cell>
          <cell r="F252">
            <v>140.25</v>
          </cell>
          <cell r="G252">
            <v>0</v>
          </cell>
          <cell r="H252">
            <v>385</v>
          </cell>
          <cell r="I252">
            <v>0</v>
          </cell>
          <cell r="J252">
            <v>385</v>
          </cell>
        </row>
        <row r="253">
          <cell r="A253">
            <v>700047</v>
          </cell>
          <cell r="B253" t="str">
            <v xml:space="preserve">  700047  Cornwall Customer Premise Mat &amp; Exp</v>
          </cell>
          <cell r="C253">
            <v>0</v>
          </cell>
          <cell r="D253">
            <v>0</v>
          </cell>
          <cell r="E253">
            <v>0</v>
          </cell>
          <cell r="F253">
            <v>0</v>
          </cell>
          <cell r="G253">
            <v>0</v>
          </cell>
          <cell r="H253">
            <v>361.06</v>
          </cell>
          <cell r="I253">
            <v>0</v>
          </cell>
          <cell r="J253">
            <v>361.06</v>
          </cell>
        </row>
        <row r="254">
          <cell r="A254">
            <v>700048</v>
          </cell>
          <cell r="B254" t="str">
            <v xml:space="preserve">  700048  Cornwall Misc Dist Expense</v>
          </cell>
          <cell r="C254">
            <v>13361.06</v>
          </cell>
          <cell r="D254">
            <v>2492.5700000000002</v>
          </cell>
          <cell r="E254">
            <v>28930.5</v>
          </cell>
          <cell r="F254">
            <v>131394.62</v>
          </cell>
          <cell r="G254">
            <v>27418.48</v>
          </cell>
          <cell r="H254">
            <v>125912.35</v>
          </cell>
          <cell r="I254">
            <v>29911.08</v>
          </cell>
          <cell r="J254">
            <v>208586.54</v>
          </cell>
        </row>
        <row r="255">
          <cell r="A255">
            <v>700049</v>
          </cell>
          <cell r="B255" t="str">
            <v xml:space="preserve">  700049  Cornwall UG Dist Lines &amp; Feed-Rental Pd</v>
          </cell>
          <cell r="C255">
            <v>0</v>
          </cell>
          <cell r="D255">
            <v>0</v>
          </cell>
          <cell r="E255">
            <v>0</v>
          </cell>
          <cell r="F255">
            <v>0</v>
          </cell>
          <cell r="G255">
            <v>0</v>
          </cell>
          <cell r="H255">
            <v>170</v>
          </cell>
          <cell r="I255">
            <v>0</v>
          </cell>
          <cell r="J255">
            <v>233.18</v>
          </cell>
        </row>
        <row r="256">
          <cell r="A256">
            <v>700050</v>
          </cell>
          <cell r="B256" t="str">
            <v xml:space="preserve">  700050  Cornwall OH Dist Lines &amp; Feed-Rental Pd</v>
          </cell>
          <cell r="C256">
            <v>0</v>
          </cell>
          <cell r="D256">
            <v>0</v>
          </cell>
          <cell r="E256">
            <v>0</v>
          </cell>
          <cell r="F256">
            <v>0</v>
          </cell>
          <cell r="G256">
            <v>0</v>
          </cell>
          <cell r="H256">
            <v>30</v>
          </cell>
          <cell r="I256">
            <v>0</v>
          </cell>
          <cell r="J256">
            <v>30</v>
          </cell>
        </row>
        <row r="257">
          <cell r="A257">
            <v>700051</v>
          </cell>
          <cell r="B257" t="str">
            <v xml:space="preserve">  700051  Cornwall Other Rent</v>
          </cell>
          <cell r="C257">
            <v>0</v>
          </cell>
          <cell r="D257">
            <v>0</v>
          </cell>
          <cell r="E257">
            <v>0</v>
          </cell>
          <cell r="F257">
            <v>0</v>
          </cell>
          <cell r="G257">
            <v>0</v>
          </cell>
          <cell r="H257">
            <v>340</v>
          </cell>
          <cell r="I257">
            <v>0</v>
          </cell>
          <cell r="J257">
            <v>340</v>
          </cell>
        </row>
        <row r="258">
          <cell r="A258">
            <v>700052</v>
          </cell>
          <cell r="B258" t="str">
            <v xml:space="preserve">  700052  Cornwall Maint Supervision &amp; Engineering</v>
          </cell>
          <cell r="C258">
            <v>1786.7</v>
          </cell>
          <cell r="D258">
            <v>1751.7</v>
          </cell>
          <cell r="E258">
            <v>0</v>
          </cell>
          <cell r="F258">
            <v>4440.4799999999996</v>
          </cell>
          <cell r="G258">
            <v>19268.349999999999</v>
          </cell>
          <cell r="H258">
            <v>1360</v>
          </cell>
          <cell r="I258">
            <v>21020</v>
          </cell>
          <cell r="J258">
            <v>1360</v>
          </cell>
        </row>
        <row r="259">
          <cell r="A259">
            <v>700053</v>
          </cell>
          <cell r="B259" t="str">
            <v xml:space="preserve">  700053  Cornwall Maint of Build &amp; Fix-Dist Stats</v>
          </cell>
          <cell r="C259">
            <v>0</v>
          </cell>
          <cell r="D259">
            <v>0</v>
          </cell>
          <cell r="E259">
            <v>0</v>
          </cell>
          <cell r="F259">
            <v>0</v>
          </cell>
          <cell r="G259">
            <v>0</v>
          </cell>
          <cell r="H259">
            <v>255</v>
          </cell>
          <cell r="I259">
            <v>0</v>
          </cell>
          <cell r="J259">
            <v>255</v>
          </cell>
        </row>
        <row r="260">
          <cell r="A260">
            <v>700054</v>
          </cell>
          <cell r="B260" t="str">
            <v xml:space="preserve">  700054  Cornwall Maint of Poles Towers &amp; Fixture</v>
          </cell>
          <cell r="C260">
            <v>4318.25</v>
          </cell>
          <cell r="D260">
            <v>1933.01</v>
          </cell>
          <cell r="E260">
            <v>2333.0300000000002</v>
          </cell>
          <cell r="F260">
            <v>12907.33</v>
          </cell>
          <cell r="G260">
            <v>21263.53</v>
          </cell>
          <cell r="H260">
            <v>11451.4</v>
          </cell>
          <cell r="I260">
            <v>23196.6</v>
          </cell>
          <cell r="J260">
            <v>15690.24</v>
          </cell>
        </row>
        <row r="261">
          <cell r="A261">
            <v>700055</v>
          </cell>
          <cell r="B261" t="str">
            <v xml:space="preserve">  700055  Cornwall Maintenance of OH Services</v>
          </cell>
          <cell r="C261">
            <v>8615.57</v>
          </cell>
          <cell r="D261">
            <v>5820.01</v>
          </cell>
          <cell r="E261">
            <v>8997.5</v>
          </cell>
          <cell r="F261">
            <v>77109.320000000007</v>
          </cell>
          <cell r="G261">
            <v>64020.46</v>
          </cell>
          <cell r="H261">
            <v>111661.83</v>
          </cell>
          <cell r="I261">
            <v>69840.52</v>
          </cell>
          <cell r="J261">
            <v>139466.14000000001</v>
          </cell>
        </row>
        <row r="262">
          <cell r="A262">
            <v>700056</v>
          </cell>
          <cell r="B262" t="str">
            <v xml:space="preserve">  700056  Cornwall OH Dist Lines &amp; Feeders- ROW</v>
          </cell>
          <cell r="C262">
            <v>210.22</v>
          </cell>
          <cell r="D262">
            <v>437.95</v>
          </cell>
          <cell r="E262">
            <v>32945</v>
          </cell>
          <cell r="F262">
            <v>7742</v>
          </cell>
          <cell r="G262">
            <v>4817.1000000000004</v>
          </cell>
          <cell r="H262">
            <v>99102.5</v>
          </cell>
          <cell r="I262">
            <v>5255</v>
          </cell>
          <cell r="J262">
            <v>135347.65</v>
          </cell>
        </row>
        <row r="263">
          <cell r="A263">
            <v>700057</v>
          </cell>
          <cell r="B263" t="str">
            <v xml:space="preserve">  700057  Cornwall Maintenance of UG COnduit</v>
          </cell>
          <cell r="C263">
            <v>248.98</v>
          </cell>
          <cell r="D263">
            <v>892.46</v>
          </cell>
          <cell r="E263">
            <v>0</v>
          </cell>
          <cell r="F263">
            <v>2836</v>
          </cell>
          <cell r="G263">
            <v>9817.48</v>
          </cell>
          <cell r="H263">
            <v>3976.12</v>
          </cell>
          <cell r="I263">
            <v>10710</v>
          </cell>
          <cell r="J263">
            <v>3835.85</v>
          </cell>
        </row>
        <row r="264">
          <cell r="A264">
            <v>700058</v>
          </cell>
          <cell r="B264" t="str">
            <v xml:space="preserve">  700058  Cornwall Maintenance of UG Services</v>
          </cell>
          <cell r="C264">
            <v>1466.49</v>
          </cell>
          <cell r="D264">
            <v>2532.67</v>
          </cell>
          <cell r="E264">
            <v>729.86</v>
          </cell>
          <cell r="F264">
            <v>21520.22</v>
          </cell>
          <cell r="G264">
            <v>27859.79</v>
          </cell>
          <cell r="H264">
            <v>31283.72</v>
          </cell>
          <cell r="I264">
            <v>30392.52</v>
          </cell>
          <cell r="J264">
            <v>40953.99</v>
          </cell>
        </row>
        <row r="265">
          <cell r="A265">
            <v>700059</v>
          </cell>
          <cell r="B265" t="str">
            <v xml:space="preserve">  700059  Cornwall Maint of Str.lites TWPS &amp; CI</v>
          </cell>
          <cell r="C265">
            <v>1702.68</v>
          </cell>
          <cell r="D265">
            <v>1092.46</v>
          </cell>
          <cell r="E265">
            <v>1207.1099999999999</v>
          </cell>
          <cell r="F265">
            <v>5693.22</v>
          </cell>
          <cell r="G265">
            <v>12017.48</v>
          </cell>
          <cell r="H265">
            <v>9666.02</v>
          </cell>
          <cell r="I265">
            <v>13110</v>
          </cell>
          <cell r="J265">
            <v>10405.17</v>
          </cell>
        </row>
        <row r="266">
          <cell r="A266">
            <v>700060</v>
          </cell>
          <cell r="B266" t="str">
            <v xml:space="preserve">  700060  Cornwall Sentinal Lights - Labour</v>
          </cell>
          <cell r="C266">
            <v>315.32</v>
          </cell>
          <cell r="D266">
            <v>437.95</v>
          </cell>
          <cell r="E266">
            <v>680</v>
          </cell>
          <cell r="F266">
            <v>1603.9</v>
          </cell>
          <cell r="G266">
            <v>4817.1000000000004</v>
          </cell>
          <cell r="H266">
            <v>3555</v>
          </cell>
          <cell r="I266">
            <v>5255</v>
          </cell>
          <cell r="J266">
            <v>3640</v>
          </cell>
        </row>
        <row r="267">
          <cell r="A267">
            <v>700061</v>
          </cell>
          <cell r="B267" t="str">
            <v xml:space="preserve">  700061  Cornwall Sentinal Lights -Material &amp; Exp</v>
          </cell>
          <cell r="C267">
            <v>0</v>
          </cell>
          <cell r="D267">
            <v>116.66</v>
          </cell>
          <cell r="E267">
            <v>225.29</v>
          </cell>
          <cell r="F267">
            <v>36.119999999999997</v>
          </cell>
          <cell r="G267">
            <v>1283.33</v>
          </cell>
          <cell r="H267">
            <v>1081.6099999999999</v>
          </cell>
          <cell r="I267">
            <v>1400</v>
          </cell>
          <cell r="J267">
            <v>1117.57</v>
          </cell>
        </row>
        <row r="268">
          <cell r="A268">
            <v>700062</v>
          </cell>
          <cell r="B268" t="str">
            <v xml:space="preserve">  700062  Cornwall Maint of Other Instal on Cust P</v>
          </cell>
          <cell r="C268">
            <v>0</v>
          </cell>
          <cell r="D268">
            <v>16.66</v>
          </cell>
          <cell r="E268">
            <v>0</v>
          </cell>
          <cell r="F268">
            <v>0</v>
          </cell>
          <cell r="G268">
            <v>183.33</v>
          </cell>
          <cell r="H268">
            <v>69</v>
          </cell>
          <cell r="I268">
            <v>200</v>
          </cell>
          <cell r="J268">
            <v>69</v>
          </cell>
        </row>
        <row r="269">
          <cell r="A269">
            <v>700063</v>
          </cell>
          <cell r="B269" t="str">
            <v xml:space="preserve">  700063  Cornwall Fibre Optic Maintenance</v>
          </cell>
          <cell r="C269">
            <v>0</v>
          </cell>
          <cell r="D269">
            <v>0</v>
          </cell>
          <cell r="E269">
            <v>610</v>
          </cell>
          <cell r="F269">
            <v>210.2</v>
          </cell>
          <cell r="G269">
            <v>0</v>
          </cell>
          <cell r="H269">
            <v>7892.04</v>
          </cell>
          <cell r="I269">
            <v>0</v>
          </cell>
          <cell r="J269">
            <v>7892.04</v>
          </cell>
        </row>
        <row r="270">
          <cell r="A270">
            <v>700064</v>
          </cell>
          <cell r="B270" t="str">
            <v xml:space="preserve">  700064  Cornwall Customer Billing</v>
          </cell>
          <cell r="C270">
            <v>20616.13</v>
          </cell>
          <cell r="D270">
            <v>18300.02</v>
          </cell>
          <cell r="E270">
            <v>14360.04</v>
          </cell>
          <cell r="F270">
            <v>173602.17</v>
          </cell>
          <cell r="G270">
            <v>201300.01</v>
          </cell>
          <cell r="H270">
            <v>127468.98</v>
          </cell>
          <cell r="I270">
            <v>219600</v>
          </cell>
          <cell r="J270">
            <v>137072.10999999999</v>
          </cell>
        </row>
        <row r="271">
          <cell r="A271">
            <v>700065</v>
          </cell>
          <cell r="B271" t="str">
            <v xml:space="preserve">  700065  Cornwall-Scada System</v>
          </cell>
          <cell r="C271">
            <v>1021.47</v>
          </cell>
          <cell r="D271">
            <v>200</v>
          </cell>
          <cell r="E271">
            <v>255</v>
          </cell>
          <cell r="F271">
            <v>7802.1</v>
          </cell>
          <cell r="G271">
            <v>2200</v>
          </cell>
          <cell r="H271">
            <v>1078.83</v>
          </cell>
          <cell r="I271">
            <v>2400</v>
          </cell>
          <cell r="J271">
            <v>1078.83</v>
          </cell>
        </row>
        <row r="272">
          <cell r="A272">
            <v>700066</v>
          </cell>
          <cell r="B272" t="str">
            <v xml:space="preserve">  700066  Cornwall-General Fleet Maintnenance</v>
          </cell>
          <cell r="C272">
            <v>3856.38</v>
          </cell>
          <cell r="D272">
            <v>3012.03</v>
          </cell>
          <cell r="E272">
            <v>3731.08</v>
          </cell>
          <cell r="F272">
            <v>32068.74</v>
          </cell>
          <cell r="G272">
            <v>33131.980000000003</v>
          </cell>
          <cell r="H272">
            <v>47160.47</v>
          </cell>
          <cell r="I272">
            <v>36143.96</v>
          </cell>
          <cell r="J272">
            <v>51901.64</v>
          </cell>
        </row>
        <row r="273">
          <cell r="A273">
            <v>700067</v>
          </cell>
          <cell r="B273" t="str">
            <v xml:space="preserve">  700067  Cornwall-Service Centre Maintenance</v>
          </cell>
          <cell r="C273">
            <v>28067.91</v>
          </cell>
          <cell r="D273">
            <v>29960.97</v>
          </cell>
          <cell r="E273">
            <v>31803.13</v>
          </cell>
          <cell r="F273">
            <v>317366.71999999997</v>
          </cell>
          <cell r="G273">
            <v>329570.95</v>
          </cell>
          <cell r="H273">
            <v>312994.15000000002</v>
          </cell>
          <cell r="I273">
            <v>359531.96</v>
          </cell>
          <cell r="J273">
            <v>349648.22</v>
          </cell>
        </row>
        <row r="274">
          <cell r="A274">
            <v>700068</v>
          </cell>
          <cell r="B274" t="str">
            <v xml:space="preserve">  700068  Cornwall-H&amp;S Committee Meetings</v>
          </cell>
          <cell r="C274">
            <v>823.75</v>
          </cell>
          <cell r="D274">
            <v>0</v>
          </cell>
          <cell r="E274">
            <v>1100</v>
          </cell>
          <cell r="F274">
            <v>2427.6799999999998</v>
          </cell>
          <cell r="G274">
            <v>0</v>
          </cell>
          <cell r="H274">
            <v>4426.9399999999996</v>
          </cell>
          <cell r="I274">
            <v>0</v>
          </cell>
          <cell r="J274">
            <v>9286.94</v>
          </cell>
        </row>
        <row r="275">
          <cell r="A275">
            <v>700069</v>
          </cell>
          <cell r="B275" t="str">
            <v xml:space="preserve">  700069  Cornwall-Load Dispatching &amp; Mgmt (COP)</v>
          </cell>
          <cell r="C275">
            <v>5158.3999999999996</v>
          </cell>
          <cell r="D275">
            <v>3916.61</v>
          </cell>
          <cell r="E275">
            <v>5238.8999999999996</v>
          </cell>
          <cell r="F275">
            <v>78065.759999999995</v>
          </cell>
          <cell r="G275">
            <v>43083.34</v>
          </cell>
          <cell r="H275">
            <v>63068.9</v>
          </cell>
          <cell r="I275">
            <v>47000.04</v>
          </cell>
          <cell r="J275">
            <v>65188.63</v>
          </cell>
        </row>
        <row r="276">
          <cell r="A276">
            <v>700070</v>
          </cell>
          <cell r="B276" t="str">
            <v xml:space="preserve">  700070  Cornwall City Maint on Streetlight &amp; sig</v>
          </cell>
          <cell r="C276">
            <v>0</v>
          </cell>
          <cell r="D276">
            <v>0</v>
          </cell>
          <cell r="E276">
            <v>0</v>
          </cell>
          <cell r="F276">
            <v>0</v>
          </cell>
          <cell r="G276">
            <v>0</v>
          </cell>
          <cell r="H276">
            <v>445</v>
          </cell>
          <cell r="I276">
            <v>0</v>
          </cell>
          <cell r="J276">
            <v>445</v>
          </cell>
        </row>
        <row r="277">
          <cell r="A277">
            <v>700074</v>
          </cell>
          <cell r="B277" t="str">
            <v xml:space="preserve">  700074  Cornwall-Purchasing Management Function</v>
          </cell>
          <cell r="C277">
            <v>2496</v>
          </cell>
          <cell r="D277">
            <v>3592.02</v>
          </cell>
          <cell r="E277">
            <v>1760</v>
          </cell>
          <cell r="F277">
            <v>38169.599999999999</v>
          </cell>
          <cell r="G277">
            <v>39512.01</v>
          </cell>
          <cell r="H277">
            <v>28710</v>
          </cell>
          <cell r="I277">
            <v>43104</v>
          </cell>
          <cell r="J277">
            <v>33660</v>
          </cell>
        </row>
        <row r="278">
          <cell r="A278">
            <v>700075</v>
          </cell>
          <cell r="B278" t="str">
            <v xml:space="preserve">  700075  Cornwall-Property Management Function</v>
          </cell>
          <cell r="C278">
            <v>936</v>
          </cell>
          <cell r="D278">
            <v>1642.02</v>
          </cell>
          <cell r="E278">
            <v>4290</v>
          </cell>
          <cell r="F278">
            <v>17088</v>
          </cell>
          <cell r="G278">
            <v>18062.009999999998</v>
          </cell>
          <cell r="H278">
            <v>41407</v>
          </cell>
          <cell r="I278">
            <v>19704</v>
          </cell>
          <cell r="J278">
            <v>48612</v>
          </cell>
        </row>
        <row r="279">
          <cell r="A279">
            <v>700076</v>
          </cell>
          <cell r="B279" t="str">
            <v xml:space="preserve">  700076  Cornwall-Substations Mgmt Function</v>
          </cell>
          <cell r="C279">
            <v>0</v>
          </cell>
          <cell r="D279">
            <v>0</v>
          </cell>
          <cell r="E279">
            <v>0</v>
          </cell>
          <cell r="F279">
            <v>0</v>
          </cell>
          <cell r="G279">
            <v>0</v>
          </cell>
          <cell r="H279">
            <v>9860</v>
          </cell>
          <cell r="I279">
            <v>0</v>
          </cell>
          <cell r="J279">
            <v>9860</v>
          </cell>
        </row>
        <row r="280">
          <cell r="A280">
            <v>700077</v>
          </cell>
          <cell r="B280" t="str">
            <v xml:space="preserve">  700077  CE-Mgmt of T&amp;D</v>
          </cell>
          <cell r="C280">
            <v>565.07000000000005</v>
          </cell>
          <cell r="D280">
            <v>0</v>
          </cell>
          <cell r="E280">
            <v>0</v>
          </cell>
          <cell r="F280">
            <v>4084.82</v>
          </cell>
          <cell r="G280">
            <v>0</v>
          </cell>
          <cell r="H280">
            <v>18700</v>
          </cell>
          <cell r="I280">
            <v>0</v>
          </cell>
          <cell r="J280">
            <v>18700</v>
          </cell>
        </row>
        <row r="281">
          <cell r="A281">
            <v>700078</v>
          </cell>
          <cell r="B281" t="str">
            <v xml:space="preserve">  700078  CE - BOUNDARIES PROJECT</v>
          </cell>
          <cell r="C281">
            <v>0</v>
          </cell>
          <cell r="D281">
            <v>0</v>
          </cell>
          <cell r="E281">
            <v>0</v>
          </cell>
          <cell r="F281">
            <v>0</v>
          </cell>
          <cell r="G281">
            <v>0</v>
          </cell>
          <cell r="H281">
            <v>11000</v>
          </cell>
          <cell r="I281">
            <v>0</v>
          </cell>
          <cell r="J281">
            <v>11000</v>
          </cell>
        </row>
        <row r="282">
          <cell r="A282">
            <v>700079</v>
          </cell>
          <cell r="B282" t="str">
            <v xml:space="preserve">  700079  CE - General Customer Service Expense</v>
          </cell>
          <cell r="C282">
            <v>24856.05</v>
          </cell>
          <cell r="D282">
            <v>22433.4</v>
          </cell>
          <cell r="E282">
            <v>0</v>
          </cell>
          <cell r="F282">
            <v>267296.5</v>
          </cell>
          <cell r="G282">
            <v>246767.14</v>
          </cell>
          <cell r="H282">
            <v>0</v>
          </cell>
          <cell r="I282">
            <v>269200.5</v>
          </cell>
          <cell r="J282">
            <v>605</v>
          </cell>
        </row>
        <row r="283">
          <cell r="A283">
            <v>700080</v>
          </cell>
          <cell r="B283" t="str">
            <v xml:space="preserve">  700080  CE - Supervision System Assets</v>
          </cell>
          <cell r="C283">
            <v>3487.01</v>
          </cell>
          <cell r="D283">
            <v>5715.8</v>
          </cell>
          <cell r="E283">
            <v>0</v>
          </cell>
          <cell r="F283">
            <v>39648.71</v>
          </cell>
          <cell r="G283">
            <v>62873.73</v>
          </cell>
          <cell r="H283">
            <v>0</v>
          </cell>
          <cell r="I283">
            <v>68589.52</v>
          </cell>
          <cell r="J283">
            <v>3731.46</v>
          </cell>
        </row>
        <row r="284">
          <cell r="A284">
            <v>700081</v>
          </cell>
          <cell r="B284" t="str">
            <v xml:space="preserve">  700081  CE - Customer Service Supervision</v>
          </cell>
          <cell r="C284">
            <v>4892.5</v>
          </cell>
          <cell r="D284">
            <v>4804.2</v>
          </cell>
          <cell r="E284">
            <v>0</v>
          </cell>
          <cell r="F284">
            <v>47448.4</v>
          </cell>
          <cell r="G284">
            <v>52845.85</v>
          </cell>
          <cell r="H284">
            <v>0</v>
          </cell>
          <cell r="I284">
            <v>57650</v>
          </cell>
          <cell r="J284">
            <v>0</v>
          </cell>
        </row>
        <row r="285">
          <cell r="A285">
            <v>700082</v>
          </cell>
          <cell r="B285" t="str">
            <v xml:space="preserve">  700082  CE - General Engineering Services</v>
          </cell>
          <cell r="C285">
            <v>8976.01</v>
          </cell>
          <cell r="D285">
            <v>8033.24</v>
          </cell>
          <cell r="E285">
            <v>4730</v>
          </cell>
          <cell r="F285">
            <v>104757.96</v>
          </cell>
          <cell r="G285">
            <v>88365.29</v>
          </cell>
          <cell r="H285">
            <v>4730</v>
          </cell>
          <cell r="I285">
            <v>96398.48</v>
          </cell>
          <cell r="J285">
            <v>91972.29</v>
          </cell>
        </row>
        <row r="286">
          <cell r="A286">
            <v>700083</v>
          </cell>
          <cell r="B286" t="str">
            <v xml:space="preserve">  700083  CE - Bad Debts Provision</v>
          </cell>
          <cell r="C286">
            <v>38986.720000000001</v>
          </cell>
          <cell r="D286">
            <v>9583.34</v>
          </cell>
          <cell r="E286">
            <v>213094.3</v>
          </cell>
          <cell r="F286">
            <v>131613.35999999999</v>
          </cell>
          <cell r="G286">
            <v>105416.67</v>
          </cell>
          <cell r="H286">
            <v>392802.96</v>
          </cell>
          <cell r="I286">
            <v>115000</v>
          </cell>
          <cell r="J286">
            <v>489315.26</v>
          </cell>
        </row>
        <row r="287">
          <cell r="A287">
            <v>700084</v>
          </cell>
          <cell r="B287" t="str">
            <v xml:space="preserve">  700084  Cornwall-Load Dispatching Project 2005</v>
          </cell>
          <cell r="C287">
            <v>1748</v>
          </cell>
          <cell r="D287">
            <v>0</v>
          </cell>
          <cell r="E287">
            <v>0</v>
          </cell>
          <cell r="F287">
            <v>9485.2800000000007</v>
          </cell>
          <cell r="G287">
            <v>0</v>
          </cell>
          <cell r="H287">
            <v>0</v>
          </cell>
          <cell r="I287">
            <v>0</v>
          </cell>
          <cell r="J287">
            <v>0</v>
          </cell>
        </row>
        <row r="288">
          <cell r="A288">
            <v>740000</v>
          </cell>
          <cell r="B288" t="str">
            <v xml:space="preserve">  740000  GG  Kingston Mills Maint of Prop</v>
          </cell>
          <cell r="C288">
            <v>300</v>
          </cell>
          <cell r="D288">
            <v>478.24</v>
          </cell>
          <cell r="E288">
            <v>0</v>
          </cell>
          <cell r="F288">
            <v>1937.38</v>
          </cell>
          <cell r="G288">
            <v>5260.78</v>
          </cell>
          <cell r="H288">
            <v>1314.09</v>
          </cell>
          <cell r="I288">
            <v>5739.04</v>
          </cell>
          <cell r="J288">
            <v>1314.09</v>
          </cell>
        </row>
        <row r="289">
          <cell r="A289">
            <v>740001</v>
          </cell>
          <cell r="B289" t="str">
            <v xml:space="preserve">  740001  GG  Kingston Mills Maint of Building</v>
          </cell>
          <cell r="C289">
            <v>0</v>
          </cell>
          <cell r="D289">
            <v>167.96</v>
          </cell>
          <cell r="E289">
            <v>82.5</v>
          </cell>
          <cell r="F289">
            <v>1052.9000000000001</v>
          </cell>
          <cell r="G289">
            <v>1847.98</v>
          </cell>
          <cell r="H289">
            <v>1449.96</v>
          </cell>
          <cell r="I289">
            <v>2016</v>
          </cell>
          <cell r="J289">
            <v>2034.16</v>
          </cell>
        </row>
        <row r="290">
          <cell r="A290">
            <v>740002</v>
          </cell>
          <cell r="B290" t="str">
            <v xml:space="preserve">  740002  GG  Kingston Mills Maint of Houses</v>
          </cell>
          <cell r="C290">
            <v>0</v>
          </cell>
          <cell r="D290">
            <v>0</v>
          </cell>
          <cell r="E290">
            <v>0</v>
          </cell>
          <cell r="F290">
            <v>0</v>
          </cell>
          <cell r="G290">
            <v>0</v>
          </cell>
          <cell r="H290">
            <v>137.5</v>
          </cell>
          <cell r="I290">
            <v>0</v>
          </cell>
          <cell r="J290">
            <v>137.5</v>
          </cell>
        </row>
        <row r="291">
          <cell r="A291">
            <v>740003</v>
          </cell>
          <cell r="B291" t="str">
            <v xml:space="preserve">  740003  GG  Kingston Mills Maint of Dams</v>
          </cell>
          <cell r="C291">
            <v>0</v>
          </cell>
          <cell r="D291">
            <v>0</v>
          </cell>
          <cell r="E291">
            <v>0</v>
          </cell>
          <cell r="F291">
            <v>368.88</v>
          </cell>
          <cell r="G291">
            <v>0</v>
          </cell>
          <cell r="H291">
            <v>110</v>
          </cell>
          <cell r="I291">
            <v>0</v>
          </cell>
          <cell r="J291">
            <v>110</v>
          </cell>
        </row>
        <row r="292">
          <cell r="A292">
            <v>740004</v>
          </cell>
          <cell r="B292" t="str">
            <v xml:space="preserve">  740004  GG  Kingston M Maint of Canals,Pens Etc</v>
          </cell>
          <cell r="C292">
            <v>0</v>
          </cell>
          <cell r="D292">
            <v>0</v>
          </cell>
          <cell r="E292">
            <v>0</v>
          </cell>
          <cell r="F292">
            <v>3036.16</v>
          </cell>
          <cell r="G292">
            <v>0</v>
          </cell>
          <cell r="H292">
            <v>2795</v>
          </cell>
          <cell r="I292">
            <v>0</v>
          </cell>
          <cell r="J292">
            <v>2960</v>
          </cell>
        </row>
        <row r="293">
          <cell r="A293">
            <v>740005</v>
          </cell>
          <cell r="B293" t="str">
            <v xml:space="preserve">  740005  GG  Kingston Mills Maint of Generators</v>
          </cell>
          <cell r="C293">
            <v>482.38</v>
          </cell>
          <cell r="D293">
            <v>393.66</v>
          </cell>
          <cell r="E293">
            <v>797.5</v>
          </cell>
          <cell r="F293">
            <v>4727.43</v>
          </cell>
          <cell r="G293">
            <v>4330.33</v>
          </cell>
          <cell r="H293">
            <v>8508.0499999999993</v>
          </cell>
          <cell r="I293">
            <v>4724</v>
          </cell>
          <cell r="J293">
            <v>9005.5499999999993</v>
          </cell>
        </row>
        <row r="294">
          <cell r="A294">
            <v>740006</v>
          </cell>
          <cell r="B294" t="str">
            <v xml:space="preserve">  740006  GG  Kingston Mills Maint of Elect Plant</v>
          </cell>
          <cell r="C294">
            <v>85.13</v>
          </cell>
          <cell r="D294">
            <v>167.96</v>
          </cell>
          <cell r="E294">
            <v>0</v>
          </cell>
          <cell r="F294">
            <v>3233.17</v>
          </cell>
          <cell r="G294">
            <v>1847.98</v>
          </cell>
          <cell r="H294">
            <v>1160</v>
          </cell>
          <cell r="I294">
            <v>2016</v>
          </cell>
          <cell r="J294">
            <v>1545</v>
          </cell>
        </row>
        <row r="295">
          <cell r="A295">
            <v>740007</v>
          </cell>
          <cell r="B295" t="str">
            <v xml:space="preserve">  740007  GG Washburn Maint of Building</v>
          </cell>
          <cell r="C295">
            <v>0</v>
          </cell>
          <cell r="D295">
            <v>92.37</v>
          </cell>
          <cell r="E295">
            <v>110</v>
          </cell>
          <cell r="F295">
            <v>28.38</v>
          </cell>
          <cell r="G295">
            <v>1015.72</v>
          </cell>
          <cell r="H295">
            <v>456.15</v>
          </cell>
          <cell r="I295">
            <v>1108.04</v>
          </cell>
          <cell r="J295">
            <v>725.07</v>
          </cell>
        </row>
        <row r="296">
          <cell r="A296">
            <v>740008</v>
          </cell>
          <cell r="B296" t="str">
            <v xml:space="preserve">  740008  GG Washburn Maint of Canals, Pens, Tanks</v>
          </cell>
          <cell r="C296">
            <v>208.25</v>
          </cell>
          <cell r="D296">
            <v>0</v>
          </cell>
          <cell r="E296">
            <v>0</v>
          </cell>
          <cell r="F296">
            <v>350.15</v>
          </cell>
          <cell r="G296">
            <v>0</v>
          </cell>
          <cell r="H296">
            <v>207.5</v>
          </cell>
          <cell r="I296">
            <v>0</v>
          </cell>
          <cell r="J296">
            <v>207.5</v>
          </cell>
        </row>
        <row r="297">
          <cell r="A297">
            <v>740009</v>
          </cell>
          <cell r="B297" t="str">
            <v xml:space="preserve">  740009  GG Washburn Maint of Generators</v>
          </cell>
          <cell r="C297">
            <v>0</v>
          </cell>
          <cell r="D297">
            <v>117.37</v>
          </cell>
          <cell r="E297">
            <v>0</v>
          </cell>
          <cell r="F297">
            <v>408.66</v>
          </cell>
          <cell r="G297">
            <v>1290.72</v>
          </cell>
          <cell r="H297">
            <v>1435</v>
          </cell>
          <cell r="I297">
            <v>1408.04</v>
          </cell>
          <cell r="J297">
            <v>1545</v>
          </cell>
        </row>
        <row r="298">
          <cell r="A298">
            <v>740010</v>
          </cell>
          <cell r="B298" t="str">
            <v xml:space="preserve">  740010  GG Washburn Maint of Elec plant</v>
          </cell>
          <cell r="C298">
            <v>0</v>
          </cell>
          <cell r="D298">
            <v>92.37</v>
          </cell>
          <cell r="E298">
            <v>0</v>
          </cell>
          <cell r="F298">
            <v>297.51</v>
          </cell>
          <cell r="G298">
            <v>1015.72</v>
          </cell>
          <cell r="H298">
            <v>282.20999999999998</v>
          </cell>
          <cell r="I298">
            <v>1108.04</v>
          </cell>
          <cell r="J298">
            <v>282.20999999999998</v>
          </cell>
        </row>
        <row r="299">
          <cell r="A299">
            <v>740011</v>
          </cell>
          <cell r="B299" t="str">
            <v xml:space="preserve">  740011  GG Brewer Mills Maint of Building</v>
          </cell>
          <cell r="C299">
            <v>12.95</v>
          </cell>
          <cell r="D299">
            <v>167.96</v>
          </cell>
          <cell r="E299">
            <v>315.19</v>
          </cell>
          <cell r="F299">
            <v>1803.97</v>
          </cell>
          <cell r="G299">
            <v>1847.98</v>
          </cell>
          <cell r="H299">
            <v>2276.8000000000002</v>
          </cell>
          <cell r="I299">
            <v>2016</v>
          </cell>
          <cell r="J299">
            <v>2708.55</v>
          </cell>
        </row>
        <row r="300">
          <cell r="A300">
            <v>740012</v>
          </cell>
          <cell r="B300" t="str">
            <v xml:space="preserve">  740012  GG Brewer Mills Maint of House</v>
          </cell>
          <cell r="C300">
            <v>0</v>
          </cell>
          <cell r="D300">
            <v>0</v>
          </cell>
          <cell r="E300">
            <v>0</v>
          </cell>
          <cell r="F300">
            <v>253.49</v>
          </cell>
          <cell r="G300">
            <v>0</v>
          </cell>
          <cell r="H300">
            <v>394.2</v>
          </cell>
          <cell r="I300">
            <v>0</v>
          </cell>
          <cell r="J300">
            <v>394.2</v>
          </cell>
        </row>
        <row r="301">
          <cell r="A301">
            <v>740013</v>
          </cell>
          <cell r="B301" t="str">
            <v xml:space="preserve">  740013  GG Brewers Maint of Canals, Pens, Tanks</v>
          </cell>
          <cell r="C301">
            <v>227</v>
          </cell>
          <cell r="D301">
            <v>0</v>
          </cell>
          <cell r="E301">
            <v>715</v>
          </cell>
          <cell r="F301">
            <v>1730.91</v>
          </cell>
          <cell r="G301">
            <v>0</v>
          </cell>
          <cell r="H301">
            <v>1265</v>
          </cell>
          <cell r="I301">
            <v>0</v>
          </cell>
          <cell r="J301">
            <v>1391.49</v>
          </cell>
        </row>
        <row r="302">
          <cell r="A302">
            <v>740014</v>
          </cell>
          <cell r="B302" t="str">
            <v xml:space="preserve">  740014  GG Brewer Mills Maint of Generators</v>
          </cell>
          <cell r="C302">
            <v>141.88</v>
          </cell>
          <cell r="D302">
            <v>217.96</v>
          </cell>
          <cell r="E302">
            <v>28.84</v>
          </cell>
          <cell r="F302">
            <v>6185.19</v>
          </cell>
          <cell r="G302">
            <v>2397.98</v>
          </cell>
          <cell r="H302">
            <v>4354.95</v>
          </cell>
          <cell r="I302">
            <v>2616</v>
          </cell>
          <cell r="J302">
            <v>4755.21</v>
          </cell>
        </row>
        <row r="303">
          <cell r="A303">
            <v>740015</v>
          </cell>
          <cell r="B303" t="str">
            <v xml:space="preserve">  740015  GG Brewer Mills Maint of Elec Plant</v>
          </cell>
          <cell r="C303">
            <v>141.88</v>
          </cell>
          <cell r="D303">
            <v>176.3</v>
          </cell>
          <cell r="E303">
            <v>0</v>
          </cell>
          <cell r="F303">
            <v>2137.7800000000002</v>
          </cell>
          <cell r="G303">
            <v>1939.65</v>
          </cell>
          <cell r="H303">
            <v>632.5</v>
          </cell>
          <cell r="I303">
            <v>2116</v>
          </cell>
          <cell r="J303">
            <v>852.5</v>
          </cell>
        </row>
        <row r="304">
          <cell r="A304">
            <v>740016</v>
          </cell>
          <cell r="B304" t="str">
            <v xml:space="preserve">  740016  GG Brewer Mills Land</v>
          </cell>
          <cell r="C304">
            <v>0</v>
          </cell>
          <cell r="D304">
            <v>16.66</v>
          </cell>
          <cell r="E304">
            <v>142.74</v>
          </cell>
          <cell r="F304">
            <v>56.75</v>
          </cell>
          <cell r="G304">
            <v>183.33</v>
          </cell>
          <cell r="H304">
            <v>445.24</v>
          </cell>
          <cell r="I304">
            <v>200</v>
          </cell>
          <cell r="J304">
            <v>445.24</v>
          </cell>
        </row>
        <row r="305">
          <cell r="A305">
            <v>740017</v>
          </cell>
          <cell r="B305" t="str">
            <v xml:space="preserve">  740017  GG Jones Falls Maint of Building</v>
          </cell>
          <cell r="C305">
            <v>113.5</v>
          </cell>
          <cell r="D305">
            <v>192.96</v>
          </cell>
          <cell r="E305">
            <v>165</v>
          </cell>
          <cell r="F305">
            <v>2909.5</v>
          </cell>
          <cell r="G305">
            <v>2122.98</v>
          </cell>
          <cell r="H305">
            <v>639.95000000000005</v>
          </cell>
          <cell r="I305">
            <v>2316</v>
          </cell>
          <cell r="J305">
            <v>908.87</v>
          </cell>
        </row>
        <row r="306">
          <cell r="A306">
            <v>740019</v>
          </cell>
          <cell r="B306" t="str">
            <v xml:space="preserve">  740019  GG Jones Falls Maint of Cnals, Pens Etc</v>
          </cell>
          <cell r="C306">
            <v>1427.5</v>
          </cell>
          <cell r="D306">
            <v>176.3</v>
          </cell>
          <cell r="E306">
            <v>0</v>
          </cell>
          <cell r="F306">
            <v>2454.38</v>
          </cell>
          <cell r="G306">
            <v>1939.65</v>
          </cell>
          <cell r="H306">
            <v>3497.5</v>
          </cell>
          <cell r="I306">
            <v>2116</v>
          </cell>
          <cell r="J306">
            <v>4047.5</v>
          </cell>
        </row>
        <row r="307">
          <cell r="A307">
            <v>740020</v>
          </cell>
          <cell r="B307" t="str">
            <v xml:space="preserve">  740020  GG Jones Falls Maint of Generators</v>
          </cell>
          <cell r="C307">
            <v>170.25</v>
          </cell>
          <cell r="D307">
            <v>234.64</v>
          </cell>
          <cell r="E307">
            <v>0</v>
          </cell>
          <cell r="F307">
            <v>5551.63</v>
          </cell>
          <cell r="G307">
            <v>2581.3200000000002</v>
          </cell>
          <cell r="H307">
            <v>4626.5200000000004</v>
          </cell>
          <cell r="I307">
            <v>2816</v>
          </cell>
          <cell r="J307">
            <v>4736.5200000000004</v>
          </cell>
        </row>
        <row r="308">
          <cell r="A308">
            <v>740021</v>
          </cell>
          <cell r="B308" t="str">
            <v xml:space="preserve">  740021  GG Jones Falls Maint of Elec Plant</v>
          </cell>
          <cell r="C308">
            <v>0</v>
          </cell>
          <cell r="D308">
            <v>176.3</v>
          </cell>
          <cell r="E308">
            <v>0</v>
          </cell>
          <cell r="F308">
            <v>1744.76</v>
          </cell>
          <cell r="G308">
            <v>1939.65</v>
          </cell>
          <cell r="H308">
            <v>1236.21</v>
          </cell>
          <cell r="I308">
            <v>2116</v>
          </cell>
          <cell r="J308">
            <v>1566.21</v>
          </cell>
        </row>
        <row r="309">
          <cell r="A309">
            <v>740022</v>
          </cell>
          <cell r="B309" t="str">
            <v xml:space="preserve">  740022  GG Jones Falls Land</v>
          </cell>
          <cell r="C309">
            <v>0</v>
          </cell>
          <cell r="D309">
            <v>351.94</v>
          </cell>
          <cell r="E309">
            <v>0</v>
          </cell>
          <cell r="F309">
            <v>283.75</v>
          </cell>
          <cell r="G309">
            <v>3871.13</v>
          </cell>
          <cell r="H309">
            <v>316.2</v>
          </cell>
          <cell r="I309">
            <v>4223.04</v>
          </cell>
          <cell r="J309">
            <v>316.2</v>
          </cell>
        </row>
        <row r="310">
          <cell r="A310">
            <v>740023</v>
          </cell>
          <cell r="B310" t="str">
            <v xml:space="preserve">  740023  GG Gananoque Maint of Property</v>
          </cell>
          <cell r="C310">
            <v>0</v>
          </cell>
          <cell r="D310">
            <v>25</v>
          </cell>
          <cell r="E310">
            <v>0</v>
          </cell>
          <cell r="F310">
            <v>429</v>
          </cell>
          <cell r="G310">
            <v>275</v>
          </cell>
          <cell r="H310">
            <v>842.5</v>
          </cell>
          <cell r="I310">
            <v>300</v>
          </cell>
          <cell r="J310">
            <v>842.5</v>
          </cell>
        </row>
        <row r="311">
          <cell r="A311">
            <v>740024</v>
          </cell>
          <cell r="B311" t="str">
            <v xml:space="preserve">  740024  GG Gananoque Maint of Building</v>
          </cell>
          <cell r="C311">
            <v>144.47999999999999</v>
          </cell>
          <cell r="D311">
            <v>176.3</v>
          </cell>
          <cell r="E311">
            <v>220</v>
          </cell>
          <cell r="F311">
            <v>1832.38</v>
          </cell>
          <cell r="G311">
            <v>1939.65</v>
          </cell>
          <cell r="H311">
            <v>5884.27</v>
          </cell>
          <cell r="I311">
            <v>2116</v>
          </cell>
          <cell r="J311">
            <v>5884.27</v>
          </cell>
        </row>
        <row r="312">
          <cell r="A312">
            <v>740025</v>
          </cell>
          <cell r="B312" t="str">
            <v xml:space="preserve">  740025  GG Gananoque Maint of Canals, Pens, Etc</v>
          </cell>
          <cell r="C312">
            <v>1067.26</v>
          </cell>
          <cell r="D312">
            <v>192.96</v>
          </cell>
          <cell r="E312">
            <v>165</v>
          </cell>
          <cell r="F312">
            <v>9646.5400000000009</v>
          </cell>
          <cell r="G312">
            <v>2122.98</v>
          </cell>
          <cell r="H312">
            <v>9584.58</v>
          </cell>
          <cell r="I312">
            <v>2316</v>
          </cell>
          <cell r="J312">
            <v>11850.85</v>
          </cell>
        </row>
        <row r="313">
          <cell r="A313">
            <v>740026</v>
          </cell>
          <cell r="B313" t="str">
            <v xml:space="preserve">  740026  GG Gananoque Maint of Generators</v>
          </cell>
          <cell r="C313">
            <v>141.88</v>
          </cell>
          <cell r="D313">
            <v>234.64</v>
          </cell>
          <cell r="E313">
            <v>12.59</v>
          </cell>
          <cell r="F313">
            <v>4849.76</v>
          </cell>
          <cell r="G313">
            <v>2581.3200000000002</v>
          </cell>
          <cell r="H313">
            <v>9355.49</v>
          </cell>
          <cell r="I313">
            <v>2816</v>
          </cell>
          <cell r="J313">
            <v>9452.99</v>
          </cell>
        </row>
        <row r="314">
          <cell r="A314">
            <v>740027</v>
          </cell>
          <cell r="B314" t="str">
            <v xml:space="preserve">  740027  GG Gananoque Maint of Elec Plant</v>
          </cell>
          <cell r="C314">
            <v>0</v>
          </cell>
          <cell r="D314">
            <v>176.3</v>
          </cell>
          <cell r="E314">
            <v>577.5</v>
          </cell>
          <cell r="F314">
            <v>865.01</v>
          </cell>
          <cell r="G314">
            <v>1939.65</v>
          </cell>
          <cell r="H314">
            <v>4637.5</v>
          </cell>
          <cell r="I314">
            <v>2116</v>
          </cell>
          <cell r="J314">
            <v>4637.5</v>
          </cell>
        </row>
        <row r="315">
          <cell r="A315">
            <v>740028</v>
          </cell>
          <cell r="B315" t="str">
            <v xml:space="preserve">  740028  GG Control Dams</v>
          </cell>
          <cell r="C315">
            <v>531.96</v>
          </cell>
          <cell r="D315">
            <v>1368.24</v>
          </cell>
          <cell r="E315">
            <v>4516.3999999999996</v>
          </cell>
          <cell r="F315">
            <v>13105.5</v>
          </cell>
          <cell r="G315">
            <v>15051.62</v>
          </cell>
          <cell r="H315">
            <v>33172.99</v>
          </cell>
          <cell r="I315">
            <v>16420</v>
          </cell>
          <cell r="J315">
            <v>40905.589999999997</v>
          </cell>
        </row>
        <row r="316">
          <cell r="A316">
            <v>740029</v>
          </cell>
          <cell r="B316" t="str">
            <v xml:space="preserve">  740029  GG Thermal Plant Maint of Property</v>
          </cell>
          <cell r="C316">
            <v>17520.63</v>
          </cell>
          <cell r="D316">
            <v>159.63999999999999</v>
          </cell>
          <cell r="E316">
            <v>385</v>
          </cell>
          <cell r="F316">
            <v>48307.360000000001</v>
          </cell>
          <cell r="G316">
            <v>1756.32</v>
          </cell>
          <cell r="H316">
            <v>4705.24</v>
          </cell>
          <cell r="I316">
            <v>1916</v>
          </cell>
          <cell r="J316">
            <v>4705.24</v>
          </cell>
        </row>
        <row r="317">
          <cell r="A317">
            <v>740030</v>
          </cell>
          <cell r="B317" t="str">
            <v xml:space="preserve">  740030  GG Thermal Plant Maint of Building</v>
          </cell>
          <cell r="C317">
            <v>6112.89</v>
          </cell>
          <cell r="D317">
            <v>0</v>
          </cell>
          <cell r="E317">
            <v>307.42</v>
          </cell>
          <cell r="F317">
            <v>8525.1</v>
          </cell>
          <cell r="G317">
            <v>0</v>
          </cell>
          <cell r="H317">
            <v>1869.93</v>
          </cell>
          <cell r="I317">
            <v>0</v>
          </cell>
          <cell r="J317">
            <v>1869.93</v>
          </cell>
        </row>
        <row r="318">
          <cell r="A318">
            <v>740031</v>
          </cell>
          <cell r="B318" t="str">
            <v xml:space="preserve">  740031  GG Thermal Plant Maint of Generators</v>
          </cell>
          <cell r="C318">
            <v>0</v>
          </cell>
          <cell r="D318">
            <v>0</v>
          </cell>
          <cell r="E318">
            <v>0</v>
          </cell>
          <cell r="F318">
            <v>766.13</v>
          </cell>
          <cell r="G318">
            <v>0</v>
          </cell>
          <cell r="H318">
            <v>0</v>
          </cell>
          <cell r="I318">
            <v>0</v>
          </cell>
          <cell r="J318">
            <v>0</v>
          </cell>
        </row>
        <row r="319">
          <cell r="A319">
            <v>740032</v>
          </cell>
          <cell r="B319" t="str">
            <v xml:space="preserve">  740032  GG Thermal Plant Maint of Elec Plant</v>
          </cell>
          <cell r="C319">
            <v>0</v>
          </cell>
          <cell r="D319">
            <v>0</v>
          </cell>
          <cell r="E319">
            <v>0</v>
          </cell>
          <cell r="F319">
            <v>113.5</v>
          </cell>
          <cell r="G319">
            <v>0</v>
          </cell>
          <cell r="H319">
            <v>0</v>
          </cell>
          <cell r="I319">
            <v>0</v>
          </cell>
          <cell r="J319">
            <v>0</v>
          </cell>
        </row>
        <row r="320">
          <cell r="A320">
            <v>740033</v>
          </cell>
          <cell r="B320" t="str">
            <v xml:space="preserve">  740033  GG Thermal Plant Land</v>
          </cell>
          <cell r="C320">
            <v>0</v>
          </cell>
          <cell r="D320">
            <v>0</v>
          </cell>
          <cell r="E320">
            <v>0</v>
          </cell>
          <cell r="F320">
            <v>2700</v>
          </cell>
          <cell r="G320">
            <v>0</v>
          </cell>
          <cell r="H320">
            <v>495</v>
          </cell>
          <cell r="I320">
            <v>0</v>
          </cell>
          <cell r="J320">
            <v>495</v>
          </cell>
        </row>
        <row r="321">
          <cell r="A321">
            <v>740034</v>
          </cell>
          <cell r="B321" t="str">
            <v xml:space="preserve">  740034  GG-Rideau Falls Partnership</v>
          </cell>
          <cell r="C321">
            <v>0</v>
          </cell>
          <cell r="D321">
            <v>0</v>
          </cell>
          <cell r="E321">
            <v>0</v>
          </cell>
          <cell r="F321">
            <v>0</v>
          </cell>
          <cell r="G321">
            <v>0</v>
          </cell>
          <cell r="H321">
            <v>656.99</v>
          </cell>
          <cell r="I321">
            <v>0</v>
          </cell>
          <cell r="J321">
            <v>656.99</v>
          </cell>
        </row>
        <row r="322">
          <cell r="A322">
            <v>740035</v>
          </cell>
          <cell r="B322" t="str">
            <v xml:space="preserve">  740035  GG August 2003 Heat Wave</v>
          </cell>
          <cell r="C322">
            <v>0</v>
          </cell>
          <cell r="D322">
            <v>0</v>
          </cell>
          <cell r="E322">
            <v>0</v>
          </cell>
          <cell r="F322">
            <v>0</v>
          </cell>
          <cell r="G322">
            <v>0</v>
          </cell>
          <cell r="H322">
            <v>137.5</v>
          </cell>
          <cell r="I322">
            <v>0</v>
          </cell>
          <cell r="J322">
            <v>137.5</v>
          </cell>
        </row>
        <row r="323">
          <cell r="A323">
            <v>740036</v>
          </cell>
          <cell r="B323" t="str">
            <v xml:space="preserve">  740036  GG-Control Dams Operations</v>
          </cell>
          <cell r="C323">
            <v>3673.39</v>
          </cell>
          <cell r="D323">
            <v>11260.11</v>
          </cell>
          <cell r="E323">
            <v>1096.5999999999999</v>
          </cell>
          <cell r="F323">
            <v>77251.12</v>
          </cell>
          <cell r="G323">
            <v>123861.63</v>
          </cell>
          <cell r="H323">
            <v>81982.240000000005</v>
          </cell>
          <cell r="I323">
            <v>135121.79999999999</v>
          </cell>
          <cell r="J323">
            <v>73730.22</v>
          </cell>
        </row>
        <row r="324">
          <cell r="A324">
            <v>740037</v>
          </cell>
          <cell r="B324" t="str">
            <v xml:space="preserve">  740037  GG-Washburn Operations Expense</v>
          </cell>
          <cell r="C324">
            <v>28.38</v>
          </cell>
          <cell r="D324">
            <v>204.05</v>
          </cell>
          <cell r="E324">
            <v>0</v>
          </cell>
          <cell r="F324">
            <v>499.04</v>
          </cell>
          <cell r="G324">
            <v>2244.06</v>
          </cell>
          <cell r="H324">
            <v>320</v>
          </cell>
          <cell r="I324">
            <v>2448.04</v>
          </cell>
          <cell r="J324">
            <v>375</v>
          </cell>
        </row>
        <row r="325">
          <cell r="A325">
            <v>740038</v>
          </cell>
          <cell r="B325" t="str">
            <v xml:space="preserve">  740038  GG-Washburn Maint of Property</v>
          </cell>
          <cell r="C325">
            <v>0</v>
          </cell>
          <cell r="D325">
            <v>75.709999999999994</v>
          </cell>
          <cell r="E325">
            <v>0</v>
          </cell>
          <cell r="F325">
            <v>151</v>
          </cell>
          <cell r="G325">
            <v>832.39</v>
          </cell>
          <cell r="H325">
            <v>617.5</v>
          </cell>
          <cell r="I325">
            <v>908.04</v>
          </cell>
          <cell r="J325">
            <v>727.5</v>
          </cell>
        </row>
        <row r="326">
          <cell r="A326">
            <v>740039</v>
          </cell>
          <cell r="B326" t="str">
            <v xml:space="preserve">  740039  GG Jones Falls Operations Expense</v>
          </cell>
          <cell r="C326">
            <v>113.5</v>
          </cell>
          <cell r="D326">
            <v>386.3</v>
          </cell>
          <cell r="E326">
            <v>412.5</v>
          </cell>
          <cell r="F326">
            <v>2275.39</v>
          </cell>
          <cell r="G326">
            <v>4249.6499999999996</v>
          </cell>
          <cell r="H326">
            <v>2535</v>
          </cell>
          <cell r="I326">
            <v>4636</v>
          </cell>
          <cell r="J326">
            <v>2645</v>
          </cell>
        </row>
        <row r="327">
          <cell r="A327">
            <v>740040</v>
          </cell>
          <cell r="B327" t="str">
            <v xml:space="preserve">  740040  GG Gananoque Operations Expense</v>
          </cell>
          <cell r="C327">
            <v>28.38</v>
          </cell>
          <cell r="D327">
            <v>234.64</v>
          </cell>
          <cell r="E327">
            <v>937.76</v>
          </cell>
          <cell r="F327">
            <v>766.16</v>
          </cell>
          <cell r="G327">
            <v>2581.3200000000002</v>
          </cell>
          <cell r="H327">
            <v>2170.92</v>
          </cell>
          <cell r="I327">
            <v>2816</v>
          </cell>
          <cell r="J327">
            <v>2225.92</v>
          </cell>
        </row>
        <row r="328">
          <cell r="A328">
            <v>740041</v>
          </cell>
          <cell r="B328" t="str">
            <v xml:space="preserve">  740041  GG  Kingston Mills Operations</v>
          </cell>
          <cell r="C328">
            <v>558.63</v>
          </cell>
          <cell r="D328">
            <v>434.64</v>
          </cell>
          <cell r="E328">
            <v>0</v>
          </cell>
          <cell r="F328">
            <v>2119.2800000000002</v>
          </cell>
          <cell r="G328">
            <v>4781.32</v>
          </cell>
          <cell r="H328">
            <v>2787.5</v>
          </cell>
          <cell r="I328">
            <v>5216</v>
          </cell>
          <cell r="J328">
            <v>2897.5</v>
          </cell>
        </row>
        <row r="329">
          <cell r="A329">
            <v>740042</v>
          </cell>
          <cell r="B329" t="str">
            <v xml:space="preserve">  740042  GG Brewer Mills Operations</v>
          </cell>
          <cell r="C329">
            <v>255.38</v>
          </cell>
          <cell r="D329">
            <v>301.3</v>
          </cell>
          <cell r="E329">
            <v>418</v>
          </cell>
          <cell r="F329">
            <v>1841.14</v>
          </cell>
          <cell r="G329">
            <v>3314.65</v>
          </cell>
          <cell r="H329">
            <v>1500.5</v>
          </cell>
          <cell r="I329">
            <v>3616</v>
          </cell>
          <cell r="J329">
            <v>1555.5</v>
          </cell>
        </row>
        <row r="330">
          <cell r="A330">
            <v>740043</v>
          </cell>
          <cell r="B330" t="str">
            <v xml:space="preserve">  740043  GG Generation Mgmt Function</v>
          </cell>
          <cell r="C330">
            <v>5788.5</v>
          </cell>
          <cell r="D330">
            <v>3711.75</v>
          </cell>
          <cell r="E330">
            <v>4565</v>
          </cell>
          <cell r="F330">
            <v>74208.55</v>
          </cell>
          <cell r="G330">
            <v>40830.160000000003</v>
          </cell>
          <cell r="H330">
            <v>70042.5</v>
          </cell>
          <cell r="I330">
            <v>44542.04</v>
          </cell>
          <cell r="J330">
            <v>71912.5</v>
          </cell>
        </row>
        <row r="331">
          <cell r="A331">
            <v>740044</v>
          </cell>
          <cell r="B331" t="str">
            <v xml:space="preserve">  740044  GG Gener General Fleet Maintenance</v>
          </cell>
          <cell r="C331">
            <v>0</v>
          </cell>
          <cell r="D331">
            <v>210.05</v>
          </cell>
          <cell r="E331">
            <v>0</v>
          </cell>
          <cell r="F331">
            <v>2367.75</v>
          </cell>
          <cell r="G331">
            <v>2310.06</v>
          </cell>
          <cell r="H331">
            <v>1760</v>
          </cell>
          <cell r="I331">
            <v>2520.04</v>
          </cell>
          <cell r="J331">
            <v>1760</v>
          </cell>
        </row>
        <row r="332">
          <cell r="A332">
            <v>740045</v>
          </cell>
          <cell r="B332" t="str">
            <v xml:space="preserve">  740045  GG Rideau Falls Operations</v>
          </cell>
          <cell r="C332">
            <v>3551.79</v>
          </cell>
          <cell r="D332">
            <v>2601.3000000000002</v>
          </cell>
          <cell r="E332">
            <v>3567.5</v>
          </cell>
          <cell r="F332">
            <v>32480.799999999999</v>
          </cell>
          <cell r="G332">
            <v>28614.65</v>
          </cell>
          <cell r="H332">
            <v>41375.800000000003</v>
          </cell>
          <cell r="I332">
            <v>31216</v>
          </cell>
          <cell r="J332">
            <v>47284.3</v>
          </cell>
        </row>
        <row r="333">
          <cell r="A333">
            <v>740046</v>
          </cell>
          <cell r="B333" t="str">
            <v xml:space="preserve">  740046  GG Rideau Falls Maint of Building</v>
          </cell>
          <cell r="C333">
            <v>397.25</v>
          </cell>
          <cell r="D333">
            <v>1368.03</v>
          </cell>
          <cell r="E333">
            <v>1137.5</v>
          </cell>
          <cell r="F333">
            <v>13500.63</v>
          </cell>
          <cell r="G333">
            <v>15047.98</v>
          </cell>
          <cell r="H333">
            <v>6697.68</v>
          </cell>
          <cell r="I333">
            <v>16415.96</v>
          </cell>
          <cell r="J333">
            <v>7004.68</v>
          </cell>
        </row>
        <row r="334">
          <cell r="A334">
            <v>740047</v>
          </cell>
          <cell r="B334" t="str">
            <v xml:space="preserve">  740047  GG Rideau Falls Maint of Canals,Pens Etc</v>
          </cell>
          <cell r="C334">
            <v>878</v>
          </cell>
          <cell r="D334">
            <v>1368.03</v>
          </cell>
          <cell r="E334">
            <v>3049.12</v>
          </cell>
          <cell r="F334">
            <v>4433.5200000000004</v>
          </cell>
          <cell r="G334">
            <v>15047.98</v>
          </cell>
          <cell r="H334">
            <v>18822.810000000001</v>
          </cell>
          <cell r="I334">
            <v>16415.96</v>
          </cell>
          <cell r="J334">
            <v>20757.810000000001</v>
          </cell>
        </row>
        <row r="335">
          <cell r="A335">
            <v>740048</v>
          </cell>
          <cell r="B335" t="str">
            <v xml:space="preserve">  740048  GG Rideau Falls Maint of Generators</v>
          </cell>
          <cell r="C335">
            <v>454</v>
          </cell>
          <cell r="D335">
            <v>1368.03</v>
          </cell>
          <cell r="E335">
            <v>777.5</v>
          </cell>
          <cell r="F335">
            <v>20101.759999999998</v>
          </cell>
          <cell r="G335">
            <v>15047.98</v>
          </cell>
          <cell r="H335">
            <v>16236.46</v>
          </cell>
          <cell r="I335">
            <v>16415.96</v>
          </cell>
          <cell r="J335">
            <v>16236.46</v>
          </cell>
        </row>
        <row r="336">
          <cell r="A336">
            <v>740049</v>
          </cell>
          <cell r="B336" t="str">
            <v xml:space="preserve">  740049  GG Rideau Falls Maint of Electric Plant</v>
          </cell>
          <cell r="C336">
            <v>709.38</v>
          </cell>
          <cell r="D336">
            <v>1368.03</v>
          </cell>
          <cell r="E336">
            <v>845</v>
          </cell>
          <cell r="F336">
            <v>4605.5</v>
          </cell>
          <cell r="G336">
            <v>15047.98</v>
          </cell>
          <cell r="H336">
            <v>7317.03</v>
          </cell>
          <cell r="I336">
            <v>16415.96</v>
          </cell>
          <cell r="J336">
            <v>8362.0300000000007</v>
          </cell>
        </row>
        <row r="337">
          <cell r="A337">
            <v>740050</v>
          </cell>
          <cell r="B337" t="str">
            <v xml:space="preserve">  740050  GG-Engineering Services</v>
          </cell>
          <cell r="C337">
            <v>0</v>
          </cell>
          <cell r="D337">
            <v>416.66</v>
          </cell>
          <cell r="E337">
            <v>0</v>
          </cell>
          <cell r="F337">
            <v>2222</v>
          </cell>
          <cell r="G337">
            <v>4583.33</v>
          </cell>
          <cell r="H337">
            <v>7990</v>
          </cell>
          <cell r="I337">
            <v>5000</v>
          </cell>
          <cell r="J337">
            <v>7990</v>
          </cell>
        </row>
        <row r="338">
          <cell r="A338">
            <v>740051</v>
          </cell>
          <cell r="B338" t="str">
            <v xml:space="preserve">  740051  GG Washburn Maint of property</v>
          </cell>
          <cell r="C338">
            <v>0</v>
          </cell>
          <cell r="D338">
            <v>92.37</v>
          </cell>
          <cell r="E338">
            <v>0</v>
          </cell>
          <cell r="F338">
            <v>0</v>
          </cell>
          <cell r="G338">
            <v>1015.72</v>
          </cell>
          <cell r="H338">
            <v>0</v>
          </cell>
          <cell r="I338">
            <v>1108.04</v>
          </cell>
          <cell r="J338">
            <v>0</v>
          </cell>
        </row>
        <row r="339">
          <cell r="B339" t="str">
            <v>* Over/underabsorption</v>
          </cell>
          <cell r="C339">
            <v>1130354.6200000001</v>
          </cell>
          <cell r="D339">
            <v>893501.12</v>
          </cell>
          <cell r="E339">
            <v>1007381.45</v>
          </cell>
          <cell r="F339">
            <v>9545703.4499999993</v>
          </cell>
          <cell r="G339">
            <v>9828515.9100000001</v>
          </cell>
          <cell r="H339">
            <v>8951954.9000000004</v>
          </cell>
          <cell r="I339">
            <v>10722017.529999999</v>
          </cell>
          <cell r="J339">
            <v>10415653.9</v>
          </cell>
        </row>
      </sheetData>
      <sheetData sheetId="30" refreshError="1"/>
      <sheetData sheetId="31" refreshError="1"/>
      <sheetData sheetId="32" refreshError="1"/>
      <sheetData sheetId="33"/>
      <sheetData sheetId="34" refreshError="1"/>
      <sheetData sheetId="3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 Master Summary"/>
      <sheetName val="Rev Reasonability"/>
      <sheetName val="Customer Counts"/>
      <sheetName val="FE Sentinel Lights"/>
      <sheetName val="FE Street Lights"/>
      <sheetName val="FE-YTD COP in SAP"/>
      <sheetName val="FE-YTD Revenue Last Month"/>
      <sheetName val="FE-YTD Revenue This Month"/>
      <sheetName val="FE KWH Check with WMS"/>
      <sheetName val="FE - JE 205(Trans.Rev)"/>
      <sheetName val="FE - JE 206(Adj KWH)"/>
      <sheetName val="FE Shadow Invoice"/>
      <sheetName val="FE IMO Accrual"/>
      <sheetName val="FE - JE 207(COP Accrual)"/>
      <sheetName val="FE - JE 207a-WMS"/>
      <sheetName val="FE - JE 207b-CN"/>
      <sheetName val="FE - JE 207c-NW"/>
      <sheetName val="FE - JE 207d-Global Adjustment"/>
      <sheetName val="FE - JE 207e-POWER"/>
      <sheetName val="OCEB True-up"/>
      <sheetName val="FE - JE 207f-OCEB"/>
      <sheetName val="FE - JE 207g Micro-fit Settle"/>
      <sheetName val="FE - JE 208(Line Losses)"/>
      <sheetName val="PC - JE 209(HydroOne)"/>
      <sheetName val="Z_OPTION_GLSU_DESCRIPTION_CACHE"/>
    </sheetNames>
    <sheetDataSet>
      <sheetData sheetId="0">
        <row r="3">
          <cell r="A3">
            <v>40908</v>
          </cell>
        </row>
      </sheetData>
      <sheetData sheetId="1"/>
      <sheetData sheetId="2"/>
      <sheetData sheetId="3"/>
      <sheetData sheetId="4"/>
      <sheetData sheetId="5"/>
      <sheetData sheetId="6">
        <row r="10">
          <cell r="H10">
            <v>5098</v>
          </cell>
          <cell r="I10">
            <v>377.7</v>
          </cell>
          <cell r="J10">
            <v>0</v>
          </cell>
          <cell r="K10">
            <v>0</v>
          </cell>
          <cell r="M10">
            <v>5098</v>
          </cell>
          <cell r="N10">
            <v>0</v>
          </cell>
          <cell r="O10">
            <v>0</v>
          </cell>
          <cell r="P10">
            <v>0</v>
          </cell>
        </row>
        <row r="11">
          <cell r="H11">
            <v>5099</v>
          </cell>
          <cell r="I11">
            <v>92554.33</v>
          </cell>
          <cell r="J11">
            <v>0</v>
          </cell>
          <cell r="K11">
            <v>0</v>
          </cell>
          <cell r="M11">
            <v>5099</v>
          </cell>
          <cell r="N11">
            <v>0</v>
          </cell>
          <cell r="O11">
            <v>0</v>
          </cell>
          <cell r="P11">
            <v>0</v>
          </cell>
        </row>
        <row r="12">
          <cell r="H12">
            <v>5106</v>
          </cell>
          <cell r="I12">
            <v>-708105.92</v>
          </cell>
          <cell r="J12">
            <v>0</v>
          </cell>
          <cell r="K12">
            <v>0</v>
          </cell>
          <cell r="M12">
            <v>5106</v>
          </cell>
          <cell r="N12">
            <v>0</v>
          </cell>
          <cell r="O12">
            <v>0</v>
          </cell>
          <cell r="P12">
            <v>0</v>
          </cell>
        </row>
        <row r="13">
          <cell r="H13">
            <v>5109</v>
          </cell>
          <cell r="I13">
            <v>-207549.4</v>
          </cell>
          <cell r="J13">
            <v>0</v>
          </cell>
          <cell r="K13">
            <v>0</v>
          </cell>
          <cell r="M13">
            <v>5109</v>
          </cell>
          <cell r="N13">
            <v>0</v>
          </cell>
          <cell r="O13">
            <v>0</v>
          </cell>
          <cell r="P13">
            <v>0</v>
          </cell>
        </row>
        <row r="14">
          <cell r="H14">
            <v>5115</v>
          </cell>
          <cell r="I14">
            <v>-186636.89</v>
          </cell>
          <cell r="J14">
            <v>-0.89100000000000001</v>
          </cell>
          <cell r="K14" t="str">
            <v>KWH</v>
          </cell>
          <cell r="M14">
            <v>5115</v>
          </cell>
          <cell r="N14">
            <v>0</v>
          </cell>
          <cell r="O14">
            <v>0</v>
          </cell>
          <cell r="P14" t="str">
            <v>KWH</v>
          </cell>
        </row>
        <row r="15">
          <cell r="H15">
            <v>5116</v>
          </cell>
          <cell r="I15">
            <v>-587138.25</v>
          </cell>
          <cell r="J15">
            <v>-0.42699999999999999</v>
          </cell>
          <cell r="K15" t="str">
            <v>KWH</v>
          </cell>
          <cell r="M15">
            <v>5116</v>
          </cell>
          <cell r="N15">
            <v>0</v>
          </cell>
          <cell r="O15">
            <v>0</v>
          </cell>
          <cell r="P15" t="str">
            <v>KWH</v>
          </cell>
        </row>
        <row r="16">
          <cell r="H16">
            <v>5125</v>
          </cell>
          <cell r="I16">
            <v>-12965.55</v>
          </cell>
          <cell r="J16">
            <v>0.61699999999999999</v>
          </cell>
          <cell r="K16" t="str">
            <v>KWH</v>
          </cell>
          <cell r="M16">
            <v>5125</v>
          </cell>
          <cell r="N16">
            <v>0</v>
          </cell>
          <cell r="O16">
            <v>0</v>
          </cell>
          <cell r="P16" t="str">
            <v>KWH</v>
          </cell>
        </row>
        <row r="17">
          <cell r="H17">
            <v>5130</v>
          </cell>
          <cell r="I17">
            <v>-4229.72</v>
          </cell>
          <cell r="J17">
            <v>0.94599999999999995</v>
          </cell>
          <cell r="K17" t="str">
            <v>KWH</v>
          </cell>
          <cell r="M17">
            <v>5130</v>
          </cell>
          <cell r="N17">
            <v>0</v>
          </cell>
          <cell r="O17">
            <v>0</v>
          </cell>
          <cell r="P17" t="str">
            <v>KWH</v>
          </cell>
        </row>
        <row r="18">
          <cell r="H18">
            <v>5135</v>
          </cell>
          <cell r="I18">
            <v>-4864.09</v>
          </cell>
          <cell r="J18">
            <v>0</v>
          </cell>
          <cell r="K18">
            <v>0</v>
          </cell>
          <cell r="M18">
            <v>5135</v>
          </cell>
          <cell r="N18">
            <v>0</v>
          </cell>
          <cell r="O18">
            <v>0</v>
          </cell>
          <cell r="P18">
            <v>0</v>
          </cell>
        </row>
        <row r="19">
          <cell r="H19">
            <v>5150</v>
          </cell>
          <cell r="I19">
            <v>0</v>
          </cell>
          <cell r="J19">
            <v>0</v>
          </cell>
          <cell r="K19">
            <v>0</v>
          </cell>
          <cell r="M19">
            <v>5150</v>
          </cell>
          <cell r="N19">
            <v>0</v>
          </cell>
          <cell r="O19">
            <v>0</v>
          </cell>
          <cell r="P19">
            <v>0</v>
          </cell>
        </row>
        <row r="20">
          <cell r="H20">
            <v>5160</v>
          </cell>
          <cell r="I20">
            <v>-9443.8799999999992</v>
          </cell>
          <cell r="J20">
            <v>0</v>
          </cell>
          <cell r="K20">
            <v>0</v>
          </cell>
          <cell r="M20">
            <v>5160</v>
          </cell>
          <cell r="N20">
            <v>0</v>
          </cell>
          <cell r="O20">
            <v>0</v>
          </cell>
          <cell r="P20">
            <v>0</v>
          </cell>
        </row>
        <row r="21">
          <cell r="H21">
            <v>5206</v>
          </cell>
          <cell r="I21">
            <v>-0.24</v>
          </cell>
          <cell r="J21">
            <v>-194</v>
          </cell>
          <cell r="K21" t="str">
            <v>KWH</v>
          </cell>
          <cell r="M21">
            <v>5206</v>
          </cell>
          <cell r="N21">
            <v>0</v>
          </cell>
          <cell r="O21">
            <v>0</v>
          </cell>
          <cell r="P21" t="str">
            <v>KWH</v>
          </cell>
        </row>
        <row r="22">
          <cell r="H22">
            <v>5250</v>
          </cell>
          <cell r="I22">
            <v>18.39</v>
          </cell>
          <cell r="J22">
            <v>0</v>
          </cell>
          <cell r="K22" t="str">
            <v>KWH</v>
          </cell>
          <cell r="M22">
            <v>5250</v>
          </cell>
          <cell r="N22">
            <v>0</v>
          </cell>
          <cell r="O22">
            <v>0</v>
          </cell>
          <cell r="P22" t="str">
            <v>KWH</v>
          </cell>
        </row>
        <row r="23">
          <cell r="H23">
            <v>5300</v>
          </cell>
          <cell r="I23">
            <v>0</v>
          </cell>
          <cell r="J23">
            <v>0</v>
          </cell>
          <cell r="K23">
            <v>0</v>
          </cell>
          <cell r="M23">
            <v>5300</v>
          </cell>
          <cell r="N23">
            <v>0</v>
          </cell>
          <cell r="O23">
            <v>0</v>
          </cell>
          <cell r="P23">
            <v>0</v>
          </cell>
        </row>
        <row r="24">
          <cell r="H24">
            <v>5306</v>
          </cell>
          <cell r="I24">
            <v>-2827075.7</v>
          </cell>
          <cell r="J24">
            <v>0</v>
          </cell>
          <cell r="K24" t="str">
            <v>KWH</v>
          </cell>
          <cell r="M24">
            <v>5306</v>
          </cell>
          <cell r="N24">
            <v>0</v>
          </cell>
          <cell r="O24">
            <v>0</v>
          </cell>
          <cell r="P24">
            <v>0</v>
          </cell>
        </row>
        <row r="25">
          <cell r="H25">
            <v>5309</v>
          </cell>
          <cell r="I25">
            <v>-278915.12</v>
          </cell>
          <cell r="J25">
            <v>0</v>
          </cell>
          <cell r="K25" t="str">
            <v>KWH</v>
          </cell>
          <cell r="M25">
            <v>5309</v>
          </cell>
          <cell r="N25">
            <v>0</v>
          </cell>
          <cell r="O25">
            <v>0</v>
          </cell>
          <cell r="P25">
            <v>0</v>
          </cell>
        </row>
        <row r="26">
          <cell r="H26">
            <v>5315</v>
          </cell>
          <cell r="I26">
            <v>-180699.88</v>
          </cell>
          <cell r="J26">
            <v>0</v>
          </cell>
          <cell r="K26" t="str">
            <v>KW</v>
          </cell>
          <cell r="M26">
            <v>5315</v>
          </cell>
          <cell r="N26">
            <v>0</v>
          </cell>
          <cell r="O26">
            <v>0</v>
          </cell>
          <cell r="P26">
            <v>0</v>
          </cell>
        </row>
        <row r="27">
          <cell r="H27">
            <v>5325</v>
          </cell>
          <cell r="I27">
            <v>-152815.31</v>
          </cell>
          <cell r="J27">
            <v>0</v>
          </cell>
          <cell r="K27" t="str">
            <v>KWH</v>
          </cell>
          <cell r="M27">
            <v>5325</v>
          </cell>
          <cell r="N27">
            <v>0</v>
          </cell>
          <cell r="O27">
            <v>0</v>
          </cell>
          <cell r="P27">
            <v>0</v>
          </cell>
        </row>
        <row r="28">
          <cell r="H28">
            <v>5330</v>
          </cell>
          <cell r="I28">
            <v>-29190.880000000001</v>
          </cell>
          <cell r="J28">
            <v>0</v>
          </cell>
          <cell r="K28" t="str">
            <v>KW</v>
          </cell>
          <cell r="M28">
            <v>5330</v>
          </cell>
          <cell r="N28">
            <v>0</v>
          </cell>
          <cell r="O28">
            <v>0</v>
          </cell>
          <cell r="P28">
            <v>0</v>
          </cell>
        </row>
        <row r="29">
          <cell r="H29">
            <v>5335</v>
          </cell>
          <cell r="I29">
            <v>-32975.22</v>
          </cell>
          <cell r="J29">
            <v>0</v>
          </cell>
          <cell r="K29" t="str">
            <v>KWH</v>
          </cell>
          <cell r="M29">
            <v>5335</v>
          </cell>
          <cell r="N29">
            <v>0</v>
          </cell>
          <cell r="O29">
            <v>0</v>
          </cell>
          <cell r="P29">
            <v>0</v>
          </cell>
        </row>
        <row r="30">
          <cell r="H30">
            <v>5350</v>
          </cell>
          <cell r="I30">
            <v>0</v>
          </cell>
          <cell r="J30">
            <v>0</v>
          </cell>
          <cell r="K30">
            <v>0</v>
          </cell>
          <cell r="M30">
            <v>5350</v>
          </cell>
          <cell r="N30">
            <v>0</v>
          </cell>
          <cell r="O30">
            <v>0</v>
          </cell>
          <cell r="P30">
            <v>0</v>
          </cell>
        </row>
        <row r="31">
          <cell r="H31">
            <v>5360</v>
          </cell>
          <cell r="I31">
            <v>-1842.3</v>
          </cell>
          <cell r="J31">
            <v>0</v>
          </cell>
          <cell r="K31">
            <v>0</v>
          </cell>
          <cell r="M31">
            <v>5360</v>
          </cell>
          <cell r="N31">
            <v>0</v>
          </cell>
          <cell r="O31">
            <v>0</v>
          </cell>
          <cell r="P31">
            <v>0</v>
          </cell>
        </row>
        <row r="32">
          <cell r="H32">
            <v>5506</v>
          </cell>
          <cell r="I32">
            <v>-577341.06999999995</v>
          </cell>
          <cell r="J32">
            <v>0</v>
          </cell>
          <cell r="K32">
            <v>0</v>
          </cell>
          <cell r="M32">
            <v>5506</v>
          </cell>
          <cell r="N32">
            <v>0</v>
          </cell>
          <cell r="O32">
            <v>0</v>
          </cell>
          <cell r="P32">
            <v>0</v>
          </cell>
        </row>
        <row r="33">
          <cell r="H33">
            <v>5509</v>
          </cell>
          <cell r="I33">
            <v>-146880.29</v>
          </cell>
          <cell r="J33">
            <v>0</v>
          </cell>
          <cell r="K33">
            <v>0</v>
          </cell>
          <cell r="M33">
            <v>5509</v>
          </cell>
          <cell r="N33">
            <v>0</v>
          </cell>
          <cell r="O33">
            <v>0</v>
          </cell>
          <cell r="P33">
            <v>0</v>
          </cell>
        </row>
        <row r="34">
          <cell r="H34">
            <v>5515</v>
          </cell>
          <cell r="I34">
            <v>-585399.18999999994</v>
          </cell>
          <cell r="J34">
            <v>0</v>
          </cell>
          <cell r="K34" t="str">
            <v>KW</v>
          </cell>
          <cell r="M34">
            <v>5515</v>
          </cell>
          <cell r="N34">
            <v>0</v>
          </cell>
          <cell r="O34">
            <v>-312763.30800000002</v>
          </cell>
          <cell r="P34" t="str">
            <v>KW</v>
          </cell>
        </row>
        <row r="35">
          <cell r="H35">
            <v>5525</v>
          </cell>
          <cell r="I35">
            <v>-8609.0400000000009</v>
          </cell>
          <cell r="J35">
            <v>0</v>
          </cell>
          <cell r="K35" t="str">
            <v>KW</v>
          </cell>
          <cell r="M35">
            <v>5525</v>
          </cell>
          <cell r="N35">
            <v>0</v>
          </cell>
          <cell r="O35">
            <v>-5452.4780000000001</v>
          </cell>
          <cell r="P35" t="str">
            <v>KW</v>
          </cell>
        </row>
        <row r="36">
          <cell r="H36">
            <v>5530</v>
          </cell>
          <cell r="I36">
            <v>-2825.77</v>
          </cell>
          <cell r="J36">
            <v>0</v>
          </cell>
          <cell r="K36" t="str">
            <v>KW</v>
          </cell>
          <cell r="M36">
            <v>5530</v>
          </cell>
          <cell r="N36">
            <v>0</v>
          </cell>
          <cell r="O36">
            <v>-1931.798</v>
          </cell>
          <cell r="P36" t="str">
            <v>KW</v>
          </cell>
        </row>
        <row r="37">
          <cell r="H37">
            <v>5535</v>
          </cell>
          <cell r="I37">
            <v>-3442.44</v>
          </cell>
          <cell r="J37">
            <v>0</v>
          </cell>
          <cell r="K37">
            <v>0</v>
          </cell>
          <cell r="M37">
            <v>5535</v>
          </cell>
          <cell r="N37">
            <v>0</v>
          </cell>
          <cell r="O37">
            <v>0</v>
          </cell>
          <cell r="P37">
            <v>0</v>
          </cell>
        </row>
        <row r="38">
          <cell r="H38">
            <v>5550</v>
          </cell>
          <cell r="I38">
            <v>0</v>
          </cell>
          <cell r="J38">
            <v>0</v>
          </cell>
          <cell r="K38">
            <v>0</v>
          </cell>
          <cell r="M38">
            <v>5550</v>
          </cell>
          <cell r="N38">
            <v>0</v>
          </cell>
          <cell r="O38">
            <v>0</v>
          </cell>
          <cell r="P38">
            <v>0</v>
          </cell>
        </row>
        <row r="39">
          <cell r="H39">
            <v>5560</v>
          </cell>
          <cell r="I39">
            <v>-6683.34</v>
          </cell>
          <cell r="J39">
            <v>0</v>
          </cell>
          <cell r="K39">
            <v>0</v>
          </cell>
          <cell r="M39">
            <v>5560</v>
          </cell>
          <cell r="N39">
            <v>0</v>
          </cell>
          <cell r="O39">
            <v>0</v>
          </cell>
          <cell r="P39">
            <v>0</v>
          </cell>
        </row>
        <row r="40">
          <cell r="H40">
            <v>5706</v>
          </cell>
          <cell r="I40">
            <v>-35037.33</v>
          </cell>
          <cell r="J40">
            <v>0</v>
          </cell>
          <cell r="K40">
            <v>0</v>
          </cell>
          <cell r="M40">
            <v>5706</v>
          </cell>
          <cell r="N40">
            <v>0</v>
          </cell>
          <cell r="O40">
            <v>0</v>
          </cell>
          <cell r="P40">
            <v>0</v>
          </cell>
        </row>
        <row r="41">
          <cell r="H41">
            <v>5709</v>
          </cell>
          <cell r="I41">
            <v>-3150.25</v>
          </cell>
          <cell r="J41">
            <v>0</v>
          </cell>
          <cell r="K41">
            <v>0</v>
          </cell>
          <cell r="M41">
            <v>5709</v>
          </cell>
          <cell r="N41">
            <v>0</v>
          </cell>
          <cell r="O41">
            <v>0</v>
          </cell>
          <cell r="P41">
            <v>0</v>
          </cell>
        </row>
        <row r="42">
          <cell r="H42">
            <v>5715</v>
          </cell>
          <cell r="I42">
            <v>-298.5</v>
          </cell>
          <cell r="J42">
            <v>0</v>
          </cell>
          <cell r="K42">
            <v>0</v>
          </cell>
          <cell r="M42">
            <v>5715</v>
          </cell>
          <cell r="N42">
            <v>0</v>
          </cell>
          <cell r="O42">
            <v>0</v>
          </cell>
          <cell r="P42">
            <v>0</v>
          </cell>
        </row>
        <row r="43">
          <cell r="H43">
            <v>5725</v>
          </cell>
          <cell r="I43">
            <v>-13.75</v>
          </cell>
          <cell r="J43">
            <v>0</v>
          </cell>
          <cell r="K43">
            <v>0</v>
          </cell>
          <cell r="M43">
            <v>5725</v>
          </cell>
          <cell r="N43">
            <v>0</v>
          </cell>
          <cell r="O43">
            <v>0</v>
          </cell>
          <cell r="P43">
            <v>0</v>
          </cell>
        </row>
        <row r="44">
          <cell r="H44">
            <v>5730</v>
          </cell>
          <cell r="I44">
            <v>-50.5</v>
          </cell>
          <cell r="J44">
            <v>0</v>
          </cell>
          <cell r="K44">
            <v>0</v>
          </cell>
          <cell r="M44">
            <v>5730</v>
          </cell>
          <cell r="N44">
            <v>0</v>
          </cell>
          <cell r="O44">
            <v>0</v>
          </cell>
          <cell r="P44">
            <v>0</v>
          </cell>
        </row>
        <row r="45">
          <cell r="H45">
            <v>5735</v>
          </cell>
          <cell r="I45">
            <v>-61</v>
          </cell>
          <cell r="J45">
            <v>0</v>
          </cell>
          <cell r="K45">
            <v>0</v>
          </cell>
          <cell r="M45">
            <v>5735</v>
          </cell>
          <cell r="N45">
            <v>0</v>
          </cell>
          <cell r="O45">
            <v>0</v>
          </cell>
          <cell r="P45">
            <v>0</v>
          </cell>
        </row>
        <row r="46">
          <cell r="H46">
            <v>5750</v>
          </cell>
          <cell r="I46">
            <v>0</v>
          </cell>
          <cell r="J46">
            <v>0</v>
          </cell>
          <cell r="K46">
            <v>0</v>
          </cell>
          <cell r="M46">
            <v>5750</v>
          </cell>
          <cell r="N46">
            <v>0</v>
          </cell>
          <cell r="O46">
            <v>0</v>
          </cell>
          <cell r="P46">
            <v>0</v>
          </cell>
        </row>
        <row r="47">
          <cell r="H47">
            <v>5760</v>
          </cell>
          <cell r="I47">
            <v>-22</v>
          </cell>
          <cell r="J47">
            <v>0</v>
          </cell>
          <cell r="K47">
            <v>0</v>
          </cell>
          <cell r="M47">
            <v>5760</v>
          </cell>
          <cell r="N47">
            <v>0</v>
          </cell>
          <cell r="O47">
            <v>0</v>
          </cell>
          <cell r="P47">
            <v>0</v>
          </cell>
        </row>
        <row r="48">
          <cell r="H48">
            <v>5800</v>
          </cell>
          <cell r="I48">
            <v>-4401189.8499999996</v>
          </cell>
          <cell r="J48">
            <v>0</v>
          </cell>
          <cell r="K48">
            <v>0</v>
          </cell>
          <cell r="M48">
            <v>5800</v>
          </cell>
          <cell r="N48">
            <v>0</v>
          </cell>
          <cell r="O48">
            <v>0</v>
          </cell>
          <cell r="P48">
            <v>0</v>
          </cell>
        </row>
        <row r="49">
          <cell r="H49">
            <v>50550</v>
          </cell>
          <cell r="I49">
            <v>-701230.63</v>
          </cell>
          <cell r="J49">
            <v>0.20200000000000001</v>
          </cell>
          <cell r="K49" t="str">
            <v>KWH</v>
          </cell>
          <cell r="M49">
            <v>50550</v>
          </cell>
          <cell r="N49">
            <v>0</v>
          </cell>
          <cell r="O49">
            <v>0</v>
          </cell>
          <cell r="P49" t="str">
            <v>KWH</v>
          </cell>
        </row>
        <row r="50">
          <cell r="H50">
            <v>53065</v>
          </cell>
          <cell r="I50">
            <v>-322.42</v>
          </cell>
          <cell r="J50">
            <v>0</v>
          </cell>
          <cell r="K50">
            <v>0</v>
          </cell>
          <cell r="M50">
            <v>53065</v>
          </cell>
          <cell r="N50">
            <v>0</v>
          </cell>
          <cell r="O50">
            <v>0</v>
          </cell>
          <cell r="P50">
            <v>0</v>
          </cell>
        </row>
        <row r="51">
          <cell r="H51">
            <v>55006</v>
          </cell>
          <cell r="I51">
            <v>-6652035.0199999996</v>
          </cell>
          <cell r="J51">
            <v>0</v>
          </cell>
          <cell r="K51">
            <v>0</v>
          </cell>
          <cell r="M51">
            <v>55006</v>
          </cell>
          <cell r="N51">
            <v>0</v>
          </cell>
          <cell r="O51">
            <v>0</v>
          </cell>
          <cell r="P51">
            <v>0</v>
          </cell>
        </row>
        <row r="52">
          <cell r="H52">
            <v>55009</v>
          </cell>
          <cell r="I52">
            <v>-2155079.5</v>
          </cell>
          <cell r="J52">
            <v>0</v>
          </cell>
          <cell r="K52">
            <v>0</v>
          </cell>
          <cell r="M52">
            <v>55009</v>
          </cell>
          <cell r="N52">
            <v>0</v>
          </cell>
          <cell r="O52">
            <v>0</v>
          </cell>
          <cell r="P52">
            <v>0</v>
          </cell>
        </row>
        <row r="53">
          <cell r="H53">
            <v>55015</v>
          </cell>
          <cell r="I53">
            <v>-680180.58</v>
          </cell>
          <cell r="J53">
            <v>0</v>
          </cell>
          <cell r="K53">
            <v>0</v>
          </cell>
          <cell r="M53">
            <v>55015</v>
          </cell>
          <cell r="N53">
            <v>0</v>
          </cell>
          <cell r="O53">
            <v>0</v>
          </cell>
          <cell r="P53">
            <v>0</v>
          </cell>
        </row>
        <row r="54">
          <cell r="H54">
            <v>55016</v>
          </cell>
          <cell r="I54">
            <v>-2834836.11</v>
          </cell>
          <cell r="J54">
            <v>0</v>
          </cell>
          <cell r="K54">
            <v>0</v>
          </cell>
          <cell r="M54">
            <v>55016</v>
          </cell>
          <cell r="N54">
            <v>0</v>
          </cell>
          <cell r="O54">
            <v>0</v>
          </cell>
          <cell r="P54">
            <v>0</v>
          </cell>
        </row>
        <row r="55">
          <cell r="H55">
            <v>55017</v>
          </cell>
          <cell r="I55">
            <v>-501504.71</v>
          </cell>
          <cell r="J55">
            <v>0</v>
          </cell>
          <cell r="K55">
            <v>0</v>
          </cell>
          <cell r="M55">
            <v>55017</v>
          </cell>
          <cell r="N55">
            <v>0</v>
          </cell>
          <cell r="O55">
            <v>0</v>
          </cell>
          <cell r="P55">
            <v>0</v>
          </cell>
        </row>
        <row r="56">
          <cell r="H56">
            <v>55025</v>
          </cell>
          <cell r="I56">
            <v>-57061.27</v>
          </cell>
          <cell r="J56">
            <v>0</v>
          </cell>
          <cell r="K56">
            <v>0</v>
          </cell>
          <cell r="M56">
            <v>55025</v>
          </cell>
          <cell r="N56">
            <v>0</v>
          </cell>
          <cell r="O56">
            <v>0</v>
          </cell>
          <cell r="P56">
            <v>0</v>
          </cell>
        </row>
        <row r="57">
          <cell r="H57">
            <v>55030</v>
          </cell>
          <cell r="I57">
            <v>-42611.66</v>
          </cell>
          <cell r="J57">
            <v>0.47599999999999998</v>
          </cell>
          <cell r="K57" t="str">
            <v>KWH</v>
          </cell>
          <cell r="M57">
            <v>55030</v>
          </cell>
          <cell r="N57">
            <v>0</v>
          </cell>
          <cell r="O57">
            <v>0</v>
          </cell>
          <cell r="P57" t="str">
            <v>KWH</v>
          </cell>
        </row>
        <row r="58">
          <cell r="H58">
            <v>55035</v>
          </cell>
          <cell r="I58">
            <v>-55854.7</v>
          </cell>
          <cell r="J58">
            <v>0</v>
          </cell>
          <cell r="K58">
            <v>0</v>
          </cell>
          <cell r="M58">
            <v>55035</v>
          </cell>
          <cell r="N58">
            <v>0</v>
          </cell>
          <cell r="O58">
            <v>0</v>
          </cell>
          <cell r="P58">
            <v>0</v>
          </cell>
        </row>
        <row r="59">
          <cell r="H59">
            <v>55050</v>
          </cell>
          <cell r="I59">
            <v>0</v>
          </cell>
          <cell r="J59">
            <v>0</v>
          </cell>
          <cell r="K59">
            <v>0</v>
          </cell>
          <cell r="M59">
            <v>55050</v>
          </cell>
          <cell r="N59">
            <v>0</v>
          </cell>
          <cell r="O59">
            <v>0</v>
          </cell>
          <cell r="P59">
            <v>0</v>
          </cell>
        </row>
        <row r="60">
          <cell r="H60">
            <v>55060</v>
          </cell>
          <cell r="I60">
            <v>-110518.18</v>
          </cell>
          <cell r="J60">
            <v>0</v>
          </cell>
          <cell r="K60">
            <v>0</v>
          </cell>
          <cell r="M60">
            <v>55060</v>
          </cell>
          <cell r="N60">
            <v>0</v>
          </cell>
          <cell r="O60">
            <v>0</v>
          </cell>
          <cell r="P60">
            <v>0</v>
          </cell>
        </row>
        <row r="61">
          <cell r="H61">
            <v>55099</v>
          </cell>
          <cell r="I61">
            <v>-4887679.1900000004</v>
          </cell>
          <cell r="J61">
            <v>0.158</v>
          </cell>
          <cell r="K61" t="str">
            <v>KWH</v>
          </cell>
          <cell r="M61">
            <v>55099</v>
          </cell>
          <cell r="N61">
            <v>0</v>
          </cell>
          <cell r="O61">
            <v>0</v>
          </cell>
          <cell r="P61" t="str">
            <v>KWH</v>
          </cell>
        </row>
        <row r="62">
          <cell r="H62">
            <v>55206</v>
          </cell>
          <cell r="I62">
            <v>-1580531.11</v>
          </cell>
          <cell r="J62">
            <v>-104943122.40000001</v>
          </cell>
          <cell r="K62" t="str">
            <v>KWH</v>
          </cell>
          <cell r="M62">
            <v>55206</v>
          </cell>
          <cell r="N62">
            <v>0</v>
          </cell>
          <cell r="O62">
            <v>0</v>
          </cell>
          <cell r="P62" t="str">
            <v>KWH</v>
          </cell>
        </row>
        <row r="63">
          <cell r="H63">
            <v>55209</v>
          </cell>
          <cell r="I63">
            <v>-696136.1</v>
          </cell>
          <cell r="J63">
            <v>-30722250.100000001</v>
          </cell>
          <cell r="K63" t="str">
            <v>KWH</v>
          </cell>
          <cell r="M63">
            <v>55209</v>
          </cell>
          <cell r="N63">
            <v>0</v>
          </cell>
          <cell r="O63">
            <v>0</v>
          </cell>
          <cell r="P63" t="str">
            <v>KWH</v>
          </cell>
        </row>
        <row r="64">
          <cell r="H64">
            <v>55215</v>
          </cell>
          <cell r="I64">
            <v>-638624.81999999995</v>
          </cell>
          <cell r="J64">
            <v>-27632931</v>
          </cell>
          <cell r="K64" t="str">
            <v>KWH</v>
          </cell>
          <cell r="M64">
            <v>55215</v>
          </cell>
          <cell r="N64">
            <v>0</v>
          </cell>
          <cell r="O64">
            <v>0</v>
          </cell>
          <cell r="P64" t="str">
            <v>KWH</v>
          </cell>
        </row>
        <row r="65">
          <cell r="H65">
            <v>55216</v>
          </cell>
          <cell r="I65">
            <v>-1639343.95</v>
          </cell>
          <cell r="J65">
            <v>-86929941</v>
          </cell>
          <cell r="K65" t="str">
            <v>KWH</v>
          </cell>
          <cell r="M65">
            <v>55216</v>
          </cell>
          <cell r="N65">
            <v>0</v>
          </cell>
          <cell r="O65">
            <v>0</v>
          </cell>
          <cell r="P65" t="str">
            <v>KWH</v>
          </cell>
        </row>
        <row r="66">
          <cell r="H66">
            <v>55225</v>
          </cell>
          <cell r="I66">
            <v>-52731.94</v>
          </cell>
          <cell r="J66">
            <v>-1919633</v>
          </cell>
          <cell r="K66" t="str">
            <v>KWH</v>
          </cell>
          <cell r="M66">
            <v>55225</v>
          </cell>
          <cell r="N66">
            <v>0</v>
          </cell>
          <cell r="O66">
            <v>0</v>
          </cell>
          <cell r="P66" t="str">
            <v>KWH</v>
          </cell>
        </row>
        <row r="67">
          <cell r="H67">
            <v>55230</v>
          </cell>
          <cell r="I67">
            <v>-7768.2</v>
          </cell>
          <cell r="J67">
            <v>-629684</v>
          </cell>
          <cell r="K67" t="str">
            <v>KWH</v>
          </cell>
          <cell r="M67">
            <v>55230</v>
          </cell>
          <cell r="N67">
            <v>0</v>
          </cell>
          <cell r="O67">
            <v>0</v>
          </cell>
          <cell r="P67" t="str">
            <v>KWH</v>
          </cell>
        </row>
        <row r="68">
          <cell r="H68">
            <v>55235</v>
          </cell>
          <cell r="I68">
            <v>-28273.33</v>
          </cell>
          <cell r="J68">
            <v>-720204.18799999997</v>
          </cell>
          <cell r="K68" t="str">
            <v>KWH</v>
          </cell>
          <cell r="M68">
            <v>55235</v>
          </cell>
          <cell r="N68">
            <v>0</v>
          </cell>
          <cell r="O68">
            <v>0</v>
          </cell>
          <cell r="P68" t="str">
            <v>KWH</v>
          </cell>
        </row>
        <row r="69">
          <cell r="H69">
            <v>55253</v>
          </cell>
          <cell r="I69">
            <v>63008.9</v>
          </cell>
          <cell r="J69">
            <v>0</v>
          </cell>
          <cell r="K69">
            <v>0</v>
          </cell>
          <cell r="M69">
            <v>55253</v>
          </cell>
          <cell r="N69">
            <v>0</v>
          </cell>
          <cell r="O69">
            <v>0</v>
          </cell>
          <cell r="P69">
            <v>0</v>
          </cell>
        </row>
        <row r="70">
          <cell r="H70">
            <v>55260</v>
          </cell>
          <cell r="I70">
            <v>-31813.73</v>
          </cell>
          <cell r="J70">
            <v>-1398231</v>
          </cell>
          <cell r="K70" t="str">
            <v>KWH</v>
          </cell>
          <cell r="M70">
            <v>55260</v>
          </cell>
          <cell r="N70">
            <v>0</v>
          </cell>
          <cell r="O70">
            <v>0</v>
          </cell>
          <cell r="P70" t="str">
            <v>KWH</v>
          </cell>
        </row>
        <row r="71">
          <cell r="H71">
            <v>55606</v>
          </cell>
          <cell r="I71">
            <v>-658839.52</v>
          </cell>
          <cell r="J71">
            <v>0</v>
          </cell>
          <cell r="K71">
            <v>0</v>
          </cell>
          <cell r="M71">
            <v>55606</v>
          </cell>
          <cell r="N71">
            <v>0</v>
          </cell>
          <cell r="O71">
            <v>0</v>
          </cell>
          <cell r="P71">
            <v>0</v>
          </cell>
        </row>
        <row r="72">
          <cell r="H72">
            <v>55609</v>
          </cell>
          <cell r="I72">
            <v>-177368.73</v>
          </cell>
          <cell r="J72">
            <v>0</v>
          </cell>
          <cell r="K72">
            <v>0</v>
          </cell>
          <cell r="M72">
            <v>55609</v>
          </cell>
          <cell r="N72">
            <v>0</v>
          </cell>
          <cell r="O72">
            <v>0</v>
          </cell>
          <cell r="P72">
            <v>0</v>
          </cell>
        </row>
        <row r="73">
          <cell r="H73">
            <v>55615</v>
          </cell>
          <cell r="I73">
            <v>-708179.64</v>
          </cell>
          <cell r="J73">
            <v>0</v>
          </cell>
          <cell r="K73">
            <v>0</v>
          </cell>
          <cell r="M73">
            <v>55615</v>
          </cell>
          <cell r="N73">
            <v>0</v>
          </cell>
          <cell r="O73">
            <v>0</v>
          </cell>
          <cell r="P73">
            <v>0</v>
          </cell>
        </row>
        <row r="74">
          <cell r="H74">
            <v>55625</v>
          </cell>
          <cell r="I74">
            <v>-4769.3100000000004</v>
          </cell>
          <cell r="J74">
            <v>0</v>
          </cell>
          <cell r="K74">
            <v>0</v>
          </cell>
          <cell r="M74">
            <v>55625</v>
          </cell>
          <cell r="N74">
            <v>0</v>
          </cell>
          <cell r="O74">
            <v>0</v>
          </cell>
          <cell r="P74">
            <v>0</v>
          </cell>
        </row>
        <row r="75">
          <cell r="H75">
            <v>55630</v>
          </cell>
          <cell r="I75">
            <v>-3491.11</v>
          </cell>
          <cell r="J75">
            <v>0</v>
          </cell>
          <cell r="K75">
            <v>0</v>
          </cell>
          <cell r="M75">
            <v>55630</v>
          </cell>
          <cell r="N75">
            <v>0</v>
          </cell>
          <cell r="O75">
            <v>0</v>
          </cell>
          <cell r="P75">
            <v>0</v>
          </cell>
        </row>
        <row r="76">
          <cell r="H76">
            <v>55635</v>
          </cell>
          <cell r="I76">
            <v>-4148.51</v>
          </cell>
          <cell r="J76">
            <v>0</v>
          </cell>
          <cell r="K76">
            <v>0</v>
          </cell>
          <cell r="M76">
            <v>55635</v>
          </cell>
          <cell r="N76">
            <v>0</v>
          </cell>
          <cell r="O76">
            <v>0</v>
          </cell>
          <cell r="P76">
            <v>0</v>
          </cell>
        </row>
        <row r="77">
          <cell r="H77">
            <v>55650</v>
          </cell>
          <cell r="I77">
            <v>0</v>
          </cell>
          <cell r="J77">
            <v>0</v>
          </cell>
          <cell r="K77">
            <v>0</v>
          </cell>
          <cell r="M77">
            <v>55650</v>
          </cell>
          <cell r="N77">
            <v>0</v>
          </cell>
          <cell r="O77">
            <v>0</v>
          </cell>
          <cell r="P77">
            <v>0</v>
          </cell>
        </row>
        <row r="78">
          <cell r="H78">
            <v>55660</v>
          </cell>
          <cell r="I78">
            <v>-7988.54</v>
          </cell>
          <cell r="J78">
            <v>0</v>
          </cell>
          <cell r="K78">
            <v>0</v>
          </cell>
          <cell r="M78">
            <v>55660</v>
          </cell>
          <cell r="N78">
            <v>0</v>
          </cell>
          <cell r="O78">
            <v>0</v>
          </cell>
          <cell r="P78">
            <v>0</v>
          </cell>
        </row>
        <row r="79">
          <cell r="H79">
            <v>0</v>
          </cell>
          <cell r="I79">
            <v>0</v>
          </cell>
          <cell r="J79">
            <v>0</v>
          </cell>
          <cell r="K79">
            <v>0</v>
          </cell>
          <cell r="M79">
            <v>0</v>
          </cell>
          <cell r="N79">
            <v>0</v>
          </cell>
        </row>
        <row r="80">
          <cell r="H80">
            <v>0</v>
          </cell>
          <cell r="I80">
            <v>0</v>
          </cell>
          <cell r="J80">
            <v>0</v>
          </cell>
          <cell r="K80">
            <v>0</v>
          </cell>
        </row>
        <row r="81">
          <cell r="H81">
            <v>0</v>
          </cell>
          <cell r="I81">
            <v>0</v>
          </cell>
          <cell r="J81">
            <v>0</v>
          </cell>
          <cell r="K81">
            <v>0</v>
          </cell>
        </row>
        <row r="82">
          <cell r="H82">
            <v>0</v>
          </cell>
          <cell r="I82">
            <v>0</v>
          </cell>
          <cell r="J82">
            <v>0</v>
          </cell>
          <cell r="K82">
            <v>0</v>
          </cell>
        </row>
        <row r="83">
          <cell r="H83">
            <v>0</v>
          </cell>
          <cell r="I83">
            <v>0</v>
          </cell>
          <cell r="J83">
            <v>0</v>
          </cell>
          <cell r="K83">
            <v>0</v>
          </cell>
        </row>
        <row r="84">
          <cell r="H84">
            <v>0</v>
          </cell>
          <cell r="I84">
            <v>0</v>
          </cell>
          <cell r="J84">
            <v>0</v>
          </cell>
          <cell r="K84">
            <v>0</v>
          </cell>
        </row>
        <row r="85">
          <cell r="H85">
            <v>0</v>
          </cell>
          <cell r="I85">
            <v>0</v>
          </cell>
          <cell r="J85">
            <v>0</v>
          </cell>
          <cell r="K85">
            <v>0</v>
          </cell>
        </row>
        <row r="86">
          <cell r="H86">
            <v>0</v>
          </cell>
          <cell r="I86">
            <v>0</v>
          </cell>
          <cell r="J86">
            <v>0</v>
          </cell>
          <cell r="K86">
            <v>0</v>
          </cell>
        </row>
        <row r="87">
          <cell r="H87">
            <v>0</v>
          </cell>
          <cell r="I87">
            <v>0</v>
          </cell>
          <cell r="J87">
            <v>0</v>
          </cell>
          <cell r="K87">
            <v>0</v>
          </cell>
        </row>
        <row r="88">
          <cell r="H88">
            <v>0</v>
          </cell>
          <cell r="I88">
            <v>0</v>
          </cell>
          <cell r="J88">
            <v>0</v>
          </cell>
          <cell r="K88">
            <v>0</v>
          </cell>
        </row>
        <row r="89">
          <cell r="H89">
            <v>0</v>
          </cell>
          <cell r="I89">
            <v>0</v>
          </cell>
          <cell r="J89">
            <v>0</v>
          </cell>
          <cell r="K89">
            <v>0</v>
          </cell>
        </row>
        <row r="90">
          <cell r="H90">
            <v>0</v>
          </cell>
          <cell r="I90">
            <v>0</v>
          </cell>
          <cell r="J90">
            <v>0</v>
          </cell>
          <cell r="K90">
            <v>0</v>
          </cell>
        </row>
        <row r="91">
          <cell r="H91">
            <v>0</v>
          </cell>
          <cell r="I91">
            <v>0</v>
          </cell>
          <cell r="J91">
            <v>0</v>
          </cell>
          <cell r="K91">
            <v>0</v>
          </cell>
        </row>
        <row r="92">
          <cell r="H92">
            <v>0</v>
          </cell>
          <cell r="I92">
            <v>0</v>
          </cell>
          <cell r="J92">
            <v>0</v>
          </cell>
          <cell r="K92">
            <v>0</v>
          </cell>
        </row>
        <row r="93">
          <cell r="H93">
            <v>0</v>
          </cell>
          <cell r="I93">
            <v>0</v>
          </cell>
          <cell r="J93">
            <v>0</v>
          </cell>
          <cell r="K93">
            <v>0</v>
          </cell>
        </row>
        <row r="94">
          <cell r="H94">
            <v>0</v>
          </cell>
          <cell r="I94">
            <v>0</v>
          </cell>
          <cell r="J94">
            <v>0</v>
          </cell>
          <cell r="K94">
            <v>0</v>
          </cell>
        </row>
        <row r="95">
          <cell r="I95">
            <v>0</v>
          </cell>
        </row>
        <row r="99">
          <cell r="H99" t="str">
            <v>Total</v>
          </cell>
          <cell r="I99">
            <v>-35758415.859999999</v>
          </cell>
          <cell r="J99">
            <v>-254896189.60699999</v>
          </cell>
        </row>
      </sheetData>
      <sheetData sheetId="7">
        <row r="10">
          <cell r="H10">
            <v>5098</v>
          </cell>
          <cell r="I10">
            <v>1012.5</v>
          </cell>
          <cell r="J10">
            <v>0</v>
          </cell>
          <cell r="K10">
            <v>0</v>
          </cell>
          <cell r="M10">
            <v>5098</v>
          </cell>
          <cell r="N10">
            <v>0</v>
          </cell>
          <cell r="O10">
            <v>0</v>
          </cell>
          <cell r="P10">
            <v>0</v>
          </cell>
        </row>
        <row r="11">
          <cell r="H11">
            <v>5099</v>
          </cell>
          <cell r="I11">
            <v>100587.33</v>
          </cell>
          <cell r="J11">
            <v>0</v>
          </cell>
          <cell r="K11">
            <v>0</v>
          </cell>
          <cell r="M11">
            <v>5099</v>
          </cell>
          <cell r="N11">
            <v>0</v>
          </cell>
          <cell r="O11">
            <v>0</v>
          </cell>
          <cell r="P11">
            <v>0</v>
          </cell>
        </row>
        <row r="12">
          <cell r="H12">
            <v>5106</v>
          </cell>
          <cell r="I12">
            <v>-766175.82</v>
          </cell>
          <cell r="J12">
            <v>0</v>
          </cell>
          <cell r="K12">
            <v>0</v>
          </cell>
          <cell r="M12">
            <v>5106</v>
          </cell>
          <cell r="N12">
            <v>0</v>
          </cell>
          <cell r="O12">
            <v>0</v>
          </cell>
          <cell r="P12">
            <v>0</v>
          </cell>
        </row>
        <row r="13">
          <cell r="H13">
            <v>5109</v>
          </cell>
          <cell r="I13">
            <v>-224791.91</v>
          </cell>
          <cell r="J13">
            <v>0</v>
          </cell>
          <cell r="K13">
            <v>0</v>
          </cell>
          <cell r="M13">
            <v>5109</v>
          </cell>
          <cell r="N13">
            <v>0</v>
          </cell>
          <cell r="O13">
            <v>0</v>
          </cell>
          <cell r="P13">
            <v>0</v>
          </cell>
        </row>
        <row r="14">
          <cell r="H14">
            <v>5115</v>
          </cell>
          <cell r="I14">
            <v>-209225.32</v>
          </cell>
          <cell r="J14">
            <v>-3475141.5780000002</v>
          </cell>
          <cell r="K14" t="str">
            <v>KWH</v>
          </cell>
          <cell r="M14">
            <v>5115</v>
          </cell>
          <cell r="N14">
            <v>0</v>
          </cell>
          <cell r="O14">
            <v>0</v>
          </cell>
          <cell r="P14" t="str">
            <v>KWH</v>
          </cell>
        </row>
        <row r="15">
          <cell r="H15">
            <v>5116</v>
          </cell>
          <cell r="I15">
            <v>-638949.93999999994</v>
          </cell>
          <cell r="J15">
            <v>-7971031.7640000004</v>
          </cell>
          <cell r="K15" t="str">
            <v>KWH</v>
          </cell>
          <cell r="M15">
            <v>5116</v>
          </cell>
          <cell r="N15">
            <v>0</v>
          </cell>
          <cell r="O15">
            <v>0</v>
          </cell>
          <cell r="P15" t="str">
            <v>KWH</v>
          </cell>
        </row>
        <row r="16">
          <cell r="H16">
            <v>5125</v>
          </cell>
          <cell r="I16">
            <v>-14438.79</v>
          </cell>
          <cell r="J16">
            <v>-226650.258</v>
          </cell>
          <cell r="K16" t="str">
            <v>KWH</v>
          </cell>
          <cell r="M16">
            <v>5125</v>
          </cell>
          <cell r="N16">
            <v>0</v>
          </cell>
          <cell r="O16">
            <v>0</v>
          </cell>
          <cell r="P16" t="str">
            <v>KWH</v>
          </cell>
        </row>
        <row r="17">
          <cell r="H17">
            <v>5130</v>
          </cell>
          <cell r="I17">
            <v>-4616.08</v>
          </cell>
          <cell r="J17">
            <v>-59459.197</v>
          </cell>
          <cell r="K17" t="str">
            <v>KWH</v>
          </cell>
          <cell r="M17">
            <v>5130</v>
          </cell>
          <cell r="N17">
            <v>0</v>
          </cell>
          <cell r="O17">
            <v>0</v>
          </cell>
          <cell r="P17" t="str">
            <v>KWH</v>
          </cell>
        </row>
        <row r="18">
          <cell r="H18">
            <v>5135</v>
          </cell>
          <cell r="I18">
            <v>-5248.5</v>
          </cell>
          <cell r="J18">
            <v>0</v>
          </cell>
          <cell r="K18">
            <v>0</v>
          </cell>
          <cell r="M18">
            <v>5135</v>
          </cell>
          <cell r="N18">
            <v>0</v>
          </cell>
          <cell r="O18">
            <v>0</v>
          </cell>
          <cell r="P18">
            <v>0</v>
          </cell>
        </row>
        <row r="19">
          <cell r="H19">
            <v>5150</v>
          </cell>
          <cell r="I19">
            <v>0</v>
          </cell>
          <cell r="J19">
            <v>0</v>
          </cell>
          <cell r="K19">
            <v>0</v>
          </cell>
          <cell r="M19">
            <v>5150</v>
          </cell>
          <cell r="N19">
            <v>0</v>
          </cell>
          <cell r="O19">
            <v>0</v>
          </cell>
          <cell r="P19">
            <v>0</v>
          </cell>
        </row>
        <row r="20">
          <cell r="H20">
            <v>5160</v>
          </cell>
          <cell r="I20">
            <v>-10330.700000000001</v>
          </cell>
          <cell r="J20">
            <v>0</v>
          </cell>
          <cell r="K20">
            <v>0</v>
          </cell>
          <cell r="M20">
            <v>5160</v>
          </cell>
          <cell r="N20">
            <v>0</v>
          </cell>
          <cell r="O20">
            <v>0</v>
          </cell>
          <cell r="P20">
            <v>0</v>
          </cell>
        </row>
        <row r="21">
          <cell r="H21">
            <v>5206</v>
          </cell>
          <cell r="I21">
            <v>-0.24</v>
          </cell>
          <cell r="J21">
            <v>-194</v>
          </cell>
          <cell r="K21" t="str">
            <v>KWH</v>
          </cell>
          <cell r="M21">
            <v>5206</v>
          </cell>
          <cell r="N21">
            <v>0</v>
          </cell>
          <cell r="O21">
            <v>0</v>
          </cell>
          <cell r="P21" t="str">
            <v>KWH</v>
          </cell>
        </row>
        <row r="22">
          <cell r="H22">
            <v>5250</v>
          </cell>
          <cell r="I22">
            <v>18.39</v>
          </cell>
          <cell r="J22">
            <v>0</v>
          </cell>
          <cell r="K22" t="str">
            <v>KWH</v>
          </cell>
          <cell r="M22">
            <v>5250</v>
          </cell>
          <cell r="N22">
            <v>0</v>
          </cell>
          <cell r="O22">
            <v>0</v>
          </cell>
          <cell r="P22" t="str">
            <v>KWH</v>
          </cell>
        </row>
        <row r="23">
          <cell r="H23">
            <v>5300</v>
          </cell>
          <cell r="I23">
            <v>-5717.52</v>
          </cell>
          <cell r="J23">
            <v>0</v>
          </cell>
          <cell r="K23">
            <v>0</v>
          </cell>
          <cell r="M23">
            <v>5300</v>
          </cell>
          <cell r="N23">
            <v>0</v>
          </cell>
          <cell r="O23">
            <v>0</v>
          </cell>
          <cell r="P23">
            <v>0</v>
          </cell>
        </row>
        <row r="24">
          <cell r="H24">
            <v>5306</v>
          </cell>
          <cell r="I24">
            <v>-3096488.57</v>
          </cell>
          <cell r="J24">
            <v>0</v>
          </cell>
          <cell r="K24">
            <v>0</v>
          </cell>
          <cell r="M24">
            <v>5306</v>
          </cell>
          <cell r="N24">
            <v>0</v>
          </cell>
          <cell r="O24">
            <v>0</v>
          </cell>
          <cell r="P24">
            <v>0</v>
          </cell>
        </row>
        <row r="25">
          <cell r="H25">
            <v>5309</v>
          </cell>
          <cell r="I25">
            <v>-304503.08</v>
          </cell>
          <cell r="J25">
            <v>0</v>
          </cell>
          <cell r="K25">
            <v>0</v>
          </cell>
          <cell r="M25">
            <v>5309</v>
          </cell>
          <cell r="N25">
            <v>0</v>
          </cell>
          <cell r="O25">
            <v>0</v>
          </cell>
          <cell r="P25">
            <v>0</v>
          </cell>
        </row>
        <row r="26">
          <cell r="H26">
            <v>5315</v>
          </cell>
          <cell r="I26">
            <v>-200312.43</v>
          </cell>
          <cell r="J26">
            <v>0</v>
          </cell>
          <cell r="K26">
            <v>0</v>
          </cell>
          <cell r="M26">
            <v>5315</v>
          </cell>
          <cell r="N26">
            <v>0</v>
          </cell>
          <cell r="O26">
            <v>0</v>
          </cell>
          <cell r="P26">
            <v>0</v>
          </cell>
        </row>
        <row r="27">
          <cell r="H27">
            <v>5325</v>
          </cell>
          <cell r="I27">
            <v>-167784.7</v>
          </cell>
          <cell r="J27">
            <v>0</v>
          </cell>
          <cell r="K27">
            <v>0</v>
          </cell>
          <cell r="M27">
            <v>5325</v>
          </cell>
          <cell r="N27">
            <v>0</v>
          </cell>
          <cell r="O27">
            <v>0</v>
          </cell>
          <cell r="P27">
            <v>0</v>
          </cell>
        </row>
        <row r="28">
          <cell r="H28">
            <v>5330</v>
          </cell>
          <cell r="I28">
            <v>-32026.81</v>
          </cell>
          <cell r="J28">
            <v>0</v>
          </cell>
          <cell r="K28">
            <v>0</v>
          </cell>
          <cell r="M28">
            <v>5330</v>
          </cell>
          <cell r="N28">
            <v>0</v>
          </cell>
          <cell r="O28">
            <v>0</v>
          </cell>
          <cell r="P28">
            <v>0</v>
          </cell>
        </row>
        <row r="29">
          <cell r="H29">
            <v>5335</v>
          </cell>
          <cell r="I29">
            <v>-36074.050000000003</v>
          </cell>
          <cell r="J29">
            <v>0</v>
          </cell>
          <cell r="K29">
            <v>0</v>
          </cell>
          <cell r="M29">
            <v>5335</v>
          </cell>
          <cell r="N29">
            <v>0</v>
          </cell>
          <cell r="O29">
            <v>0</v>
          </cell>
          <cell r="P29">
            <v>0</v>
          </cell>
        </row>
        <row r="30">
          <cell r="H30">
            <v>5350</v>
          </cell>
          <cell r="I30">
            <v>0</v>
          </cell>
          <cell r="J30">
            <v>0</v>
          </cell>
          <cell r="K30">
            <v>0</v>
          </cell>
          <cell r="M30">
            <v>5350</v>
          </cell>
          <cell r="N30">
            <v>0</v>
          </cell>
          <cell r="O30">
            <v>0</v>
          </cell>
          <cell r="P30">
            <v>0</v>
          </cell>
        </row>
        <row r="31">
          <cell r="H31">
            <v>5360</v>
          </cell>
          <cell r="I31">
            <v>-2013.29</v>
          </cell>
          <cell r="J31">
            <v>0</v>
          </cell>
          <cell r="K31">
            <v>0</v>
          </cell>
          <cell r="M31">
            <v>5360</v>
          </cell>
          <cell r="N31">
            <v>0</v>
          </cell>
          <cell r="O31">
            <v>0</v>
          </cell>
          <cell r="P31">
            <v>0</v>
          </cell>
        </row>
        <row r="32">
          <cell r="H32">
            <v>5506</v>
          </cell>
          <cell r="I32">
            <v>-624688.86</v>
          </cell>
          <cell r="J32">
            <v>0</v>
          </cell>
          <cell r="K32">
            <v>0</v>
          </cell>
          <cell r="M32">
            <v>5506</v>
          </cell>
          <cell r="N32">
            <v>0</v>
          </cell>
          <cell r="O32">
            <v>0</v>
          </cell>
          <cell r="P32">
            <v>0</v>
          </cell>
        </row>
        <row r="33">
          <cell r="H33">
            <v>5509</v>
          </cell>
          <cell r="I33">
            <v>-159082.51</v>
          </cell>
          <cell r="J33">
            <v>0</v>
          </cell>
          <cell r="K33">
            <v>0</v>
          </cell>
          <cell r="M33">
            <v>5509</v>
          </cell>
          <cell r="N33">
            <v>0</v>
          </cell>
          <cell r="O33">
            <v>0</v>
          </cell>
          <cell r="P33">
            <v>0</v>
          </cell>
        </row>
        <row r="34">
          <cell r="H34">
            <v>5515</v>
          </cell>
          <cell r="I34">
            <v>-640618.25</v>
          </cell>
          <cell r="J34">
            <v>0</v>
          </cell>
          <cell r="K34" t="str">
            <v>KW</v>
          </cell>
          <cell r="M34">
            <v>5515</v>
          </cell>
          <cell r="N34">
            <v>0</v>
          </cell>
          <cell r="O34">
            <v>-342446.21799999999</v>
          </cell>
          <cell r="P34" t="str">
            <v>KW</v>
          </cell>
        </row>
        <row r="35">
          <cell r="H35">
            <v>5525</v>
          </cell>
          <cell r="I35">
            <v>-9390.08</v>
          </cell>
          <cell r="J35">
            <v>0</v>
          </cell>
          <cell r="K35" t="str">
            <v>KW</v>
          </cell>
          <cell r="M35">
            <v>5525</v>
          </cell>
          <cell r="N35">
            <v>0</v>
          </cell>
          <cell r="O35">
            <v>-5995.5860000000002</v>
          </cell>
          <cell r="P35" t="str">
            <v>KW</v>
          </cell>
        </row>
        <row r="36">
          <cell r="H36">
            <v>5530</v>
          </cell>
          <cell r="I36">
            <v>-3087.48</v>
          </cell>
          <cell r="J36">
            <v>0</v>
          </cell>
          <cell r="K36" t="str">
            <v>KW</v>
          </cell>
          <cell r="M36">
            <v>5530</v>
          </cell>
          <cell r="N36">
            <v>0</v>
          </cell>
          <cell r="O36">
            <v>-2109.5659999999998</v>
          </cell>
          <cell r="P36" t="str">
            <v>KW</v>
          </cell>
        </row>
        <row r="37">
          <cell r="H37">
            <v>5535</v>
          </cell>
          <cell r="I37">
            <v>-3714.49</v>
          </cell>
          <cell r="J37">
            <v>0</v>
          </cell>
          <cell r="K37">
            <v>0</v>
          </cell>
          <cell r="M37">
            <v>5535</v>
          </cell>
          <cell r="N37">
            <v>0</v>
          </cell>
          <cell r="O37">
            <v>0</v>
          </cell>
          <cell r="P37">
            <v>0</v>
          </cell>
        </row>
        <row r="38">
          <cell r="H38">
            <v>5550</v>
          </cell>
          <cell r="I38">
            <v>0</v>
          </cell>
          <cell r="J38">
            <v>0</v>
          </cell>
          <cell r="K38">
            <v>0</v>
          </cell>
          <cell r="M38">
            <v>5550</v>
          </cell>
          <cell r="N38">
            <v>0</v>
          </cell>
          <cell r="O38">
            <v>0</v>
          </cell>
          <cell r="P38">
            <v>0</v>
          </cell>
        </row>
        <row r="39">
          <cell r="H39">
            <v>5560</v>
          </cell>
          <cell r="I39">
            <v>-7310.94</v>
          </cell>
          <cell r="J39">
            <v>0</v>
          </cell>
          <cell r="K39">
            <v>0</v>
          </cell>
          <cell r="M39">
            <v>5560</v>
          </cell>
          <cell r="N39">
            <v>0</v>
          </cell>
          <cell r="O39">
            <v>0</v>
          </cell>
          <cell r="P39">
            <v>0</v>
          </cell>
        </row>
        <row r="40">
          <cell r="H40">
            <v>5706</v>
          </cell>
          <cell r="I40">
            <v>-38283.33</v>
          </cell>
          <cell r="J40">
            <v>0</v>
          </cell>
          <cell r="K40">
            <v>0</v>
          </cell>
          <cell r="M40">
            <v>5706</v>
          </cell>
          <cell r="N40">
            <v>0</v>
          </cell>
          <cell r="O40">
            <v>0</v>
          </cell>
          <cell r="P40">
            <v>0</v>
          </cell>
        </row>
        <row r="41">
          <cell r="H41">
            <v>5709</v>
          </cell>
          <cell r="I41">
            <v>-3439.25</v>
          </cell>
          <cell r="J41">
            <v>0</v>
          </cell>
          <cell r="K41">
            <v>0</v>
          </cell>
          <cell r="M41">
            <v>5709</v>
          </cell>
          <cell r="N41">
            <v>0</v>
          </cell>
          <cell r="O41">
            <v>0</v>
          </cell>
          <cell r="P41">
            <v>0</v>
          </cell>
        </row>
        <row r="42">
          <cell r="H42">
            <v>5715</v>
          </cell>
          <cell r="I42">
            <v>-330.5</v>
          </cell>
          <cell r="J42">
            <v>0</v>
          </cell>
          <cell r="K42">
            <v>0</v>
          </cell>
          <cell r="M42">
            <v>5715</v>
          </cell>
          <cell r="N42">
            <v>0</v>
          </cell>
          <cell r="O42">
            <v>0</v>
          </cell>
          <cell r="P42">
            <v>0</v>
          </cell>
        </row>
        <row r="43">
          <cell r="H43">
            <v>5725</v>
          </cell>
          <cell r="I43">
            <v>-15</v>
          </cell>
          <cell r="J43">
            <v>0</v>
          </cell>
          <cell r="K43">
            <v>0</v>
          </cell>
          <cell r="M43">
            <v>5725</v>
          </cell>
          <cell r="N43">
            <v>0</v>
          </cell>
          <cell r="O43">
            <v>0</v>
          </cell>
          <cell r="P43">
            <v>0</v>
          </cell>
        </row>
        <row r="44">
          <cell r="H44">
            <v>5730</v>
          </cell>
          <cell r="I44">
            <v>-55.25</v>
          </cell>
          <cell r="J44">
            <v>0</v>
          </cell>
          <cell r="K44">
            <v>0</v>
          </cell>
          <cell r="M44">
            <v>5730</v>
          </cell>
          <cell r="N44">
            <v>0</v>
          </cell>
          <cell r="O44">
            <v>0</v>
          </cell>
          <cell r="P44">
            <v>0</v>
          </cell>
        </row>
        <row r="45">
          <cell r="H45">
            <v>5735</v>
          </cell>
          <cell r="I45">
            <v>-66.5</v>
          </cell>
          <cell r="J45">
            <v>0</v>
          </cell>
          <cell r="K45">
            <v>0</v>
          </cell>
          <cell r="M45">
            <v>5735</v>
          </cell>
          <cell r="N45">
            <v>0</v>
          </cell>
          <cell r="O45">
            <v>0</v>
          </cell>
          <cell r="P45">
            <v>0</v>
          </cell>
        </row>
        <row r="46">
          <cell r="H46">
            <v>5750</v>
          </cell>
          <cell r="I46">
            <v>0</v>
          </cell>
          <cell r="J46">
            <v>0</v>
          </cell>
          <cell r="K46">
            <v>0</v>
          </cell>
          <cell r="M46">
            <v>5750</v>
          </cell>
          <cell r="N46">
            <v>0</v>
          </cell>
          <cell r="O46">
            <v>0</v>
          </cell>
          <cell r="P46">
            <v>0</v>
          </cell>
        </row>
        <row r="47">
          <cell r="H47">
            <v>5760</v>
          </cell>
          <cell r="I47">
            <v>-24</v>
          </cell>
          <cell r="J47">
            <v>0</v>
          </cell>
          <cell r="K47">
            <v>0</v>
          </cell>
          <cell r="M47">
            <v>5760</v>
          </cell>
          <cell r="N47">
            <v>0</v>
          </cell>
          <cell r="O47">
            <v>0</v>
          </cell>
          <cell r="P47">
            <v>0</v>
          </cell>
        </row>
        <row r="48">
          <cell r="H48">
            <v>5800</v>
          </cell>
          <cell r="I48">
            <v>-4369389.97</v>
          </cell>
          <cell r="J48">
            <v>0</v>
          </cell>
          <cell r="K48">
            <v>0</v>
          </cell>
          <cell r="M48">
            <v>5800</v>
          </cell>
          <cell r="N48">
            <v>0</v>
          </cell>
          <cell r="O48">
            <v>0</v>
          </cell>
          <cell r="P48">
            <v>0</v>
          </cell>
        </row>
        <row r="49">
          <cell r="H49">
            <v>50550</v>
          </cell>
          <cell r="I49">
            <v>-745536.89</v>
          </cell>
          <cell r="J49">
            <v>0.20200000000000001</v>
          </cell>
          <cell r="K49" t="str">
            <v>KWH</v>
          </cell>
          <cell r="M49">
            <v>50550</v>
          </cell>
          <cell r="N49">
            <v>0</v>
          </cell>
          <cell r="O49">
            <v>0</v>
          </cell>
          <cell r="P49" t="str">
            <v>KWH</v>
          </cell>
        </row>
        <row r="50">
          <cell r="H50">
            <v>53065</v>
          </cell>
          <cell r="I50">
            <v>-399.24</v>
          </cell>
          <cell r="J50">
            <v>0</v>
          </cell>
          <cell r="K50">
            <v>0</v>
          </cell>
          <cell r="M50">
            <v>53065</v>
          </cell>
          <cell r="N50">
            <v>0</v>
          </cell>
          <cell r="O50">
            <v>0</v>
          </cell>
          <cell r="P50">
            <v>0</v>
          </cell>
        </row>
        <row r="51">
          <cell r="H51">
            <v>55006</v>
          </cell>
          <cell r="I51">
            <v>-7232203.5199999996</v>
          </cell>
          <cell r="J51">
            <v>0</v>
          </cell>
          <cell r="K51">
            <v>0</v>
          </cell>
          <cell r="M51">
            <v>55006</v>
          </cell>
          <cell r="N51">
            <v>0</v>
          </cell>
          <cell r="O51">
            <v>0</v>
          </cell>
          <cell r="P51">
            <v>0</v>
          </cell>
        </row>
        <row r="52">
          <cell r="H52">
            <v>55009</v>
          </cell>
          <cell r="I52">
            <v>-2347275.4</v>
          </cell>
          <cell r="J52">
            <v>0</v>
          </cell>
          <cell r="K52">
            <v>0</v>
          </cell>
          <cell r="M52">
            <v>55009</v>
          </cell>
          <cell r="N52">
            <v>0</v>
          </cell>
          <cell r="O52">
            <v>0</v>
          </cell>
          <cell r="P52">
            <v>0</v>
          </cell>
        </row>
        <row r="53">
          <cell r="H53">
            <v>55015</v>
          </cell>
          <cell r="I53">
            <v>-746892.97</v>
          </cell>
          <cell r="J53">
            <v>0</v>
          </cell>
          <cell r="K53">
            <v>0</v>
          </cell>
          <cell r="M53">
            <v>55015</v>
          </cell>
          <cell r="N53">
            <v>0</v>
          </cell>
          <cell r="O53">
            <v>0</v>
          </cell>
          <cell r="P53">
            <v>0</v>
          </cell>
        </row>
        <row r="54">
          <cell r="H54">
            <v>55016</v>
          </cell>
          <cell r="I54">
            <v>-3061832.78</v>
          </cell>
          <cell r="J54">
            <v>0</v>
          </cell>
          <cell r="K54">
            <v>0</v>
          </cell>
          <cell r="M54">
            <v>55016</v>
          </cell>
          <cell r="N54">
            <v>0</v>
          </cell>
          <cell r="O54">
            <v>0</v>
          </cell>
          <cell r="P54">
            <v>0</v>
          </cell>
        </row>
        <row r="55">
          <cell r="H55">
            <v>55017</v>
          </cell>
          <cell r="I55">
            <v>-566013.41</v>
          </cell>
          <cell r="J55">
            <v>0</v>
          </cell>
          <cell r="K55">
            <v>0</v>
          </cell>
          <cell r="M55">
            <v>55017</v>
          </cell>
          <cell r="N55">
            <v>0</v>
          </cell>
          <cell r="O55">
            <v>0</v>
          </cell>
          <cell r="P55">
            <v>0</v>
          </cell>
        </row>
        <row r="56">
          <cell r="H56">
            <v>55025</v>
          </cell>
          <cell r="I56">
            <v>-63383.35</v>
          </cell>
          <cell r="J56">
            <v>0</v>
          </cell>
          <cell r="K56">
            <v>0</v>
          </cell>
          <cell r="M56">
            <v>55025</v>
          </cell>
          <cell r="N56">
            <v>0</v>
          </cell>
          <cell r="O56">
            <v>0</v>
          </cell>
          <cell r="P56">
            <v>0</v>
          </cell>
        </row>
        <row r="57">
          <cell r="H57">
            <v>55030</v>
          </cell>
          <cell r="I57">
            <v>-46723.89</v>
          </cell>
          <cell r="J57">
            <v>-117.40300000000001</v>
          </cell>
          <cell r="K57" t="str">
            <v>KWH</v>
          </cell>
          <cell r="M57">
            <v>55030</v>
          </cell>
          <cell r="N57">
            <v>0</v>
          </cell>
          <cell r="O57">
            <v>0</v>
          </cell>
          <cell r="P57" t="str">
            <v>KWH</v>
          </cell>
        </row>
        <row r="58">
          <cell r="H58">
            <v>55035</v>
          </cell>
          <cell r="I58">
            <v>-60543.46</v>
          </cell>
          <cell r="J58">
            <v>0</v>
          </cell>
          <cell r="K58">
            <v>0</v>
          </cell>
          <cell r="M58">
            <v>55035</v>
          </cell>
          <cell r="N58">
            <v>0</v>
          </cell>
          <cell r="O58">
            <v>0</v>
          </cell>
          <cell r="P58">
            <v>0</v>
          </cell>
        </row>
        <row r="59">
          <cell r="H59">
            <v>55050</v>
          </cell>
          <cell r="I59">
            <v>0</v>
          </cell>
          <cell r="J59">
            <v>0</v>
          </cell>
          <cell r="K59">
            <v>0</v>
          </cell>
          <cell r="M59">
            <v>55050</v>
          </cell>
          <cell r="N59">
            <v>0</v>
          </cell>
          <cell r="O59">
            <v>0</v>
          </cell>
          <cell r="P59">
            <v>0</v>
          </cell>
        </row>
        <row r="60">
          <cell r="H60">
            <v>55060</v>
          </cell>
          <cell r="I60">
            <v>-121768.2</v>
          </cell>
          <cell r="J60">
            <v>0</v>
          </cell>
          <cell r="K60">
            <v>0</v>
          </cell>
          <cell r="M60">
            <v>55060</v>
          </cell>
          <cell r="N60">
            <v>0</v>
          </cell>
          <cell r="O60">
            <v>0</v>
          </cell>
          <cell r="P60">
            <v>0</v>
          </cell>
        </row>
        <row r="61">
          <cell r="H61">
            <v>55099</v>
          </cell>
          <cell r="I61">
            <v>-5344324.08</v>
          </cell>
          <cell r="J61">
            <v>-1524806.8670000001</v>
          </cell>
          <cell r="K61" t="str">
            <v>KWH</v>
          </cell>
          <cell r="M61">
            <v>55099</v>
          </cell>
          <cell r="N61">
            <v>0</v>
          </cell>
          <cell r="O61">
            <v>0</v>
          </cell>
          <cell r="P61" t="str">
            <v>KWH</v>
          </cell>
        </row>
        <row r="62">
          <cell r="H62">
            <v>55206</v>
          </cell>
          <cell r="I62">
            <v>-1710351.25</v>
          </cell>
          <cell r="J62">
            <v>-113540355.40000001</v>
          </cell>
          <cell r="K62" t="str">
            <v>KWH</v>
          </cell>
          <cell r="M62">
            <v>55206</v>
          </cell>
          <cell r="N62">
            <v>0</v>
          </cell>
          <cell r="O62">
            <v>0</v>
          </cell>
          <cell r="P62" t="str">
            <v>KWH</v>
          </cell>
        </row>
        <row r="63">
          <cell r="H63">
            <v>55209</v>
          </cell>
          <cell r="I63">
            <v>-753319.66</v>
          </cell>
          <cell r="J63">
            <v>-33275092.699999999</v>
          </cell>
          <cell r="K63" t="str">
            <v>KWH</v>
          </cell>
          <cell r="M63">
            <v>55209</v>
          </cell>
          <cell r="N63">
            <v>0</v>
          </cell>
          <cell r="O63">
            <v>0</v>
          </cell>
          <cell r="P63" t="str">
            <v>KWH</v>
          </cell>
        </row>
        <row r="64">
          <cell r="H64">
            <v>55215</v>
          </cell>
          <cell r="I64">
            <v>-711947.47</v>
          </cell>
          <cell r="J64">
            <v>-27632931</v>
          </cell>
          <cell r="K64" t="str">
            <v>KWH</v>
          </cell>
          <cell r="M64">
            <v>55215</v>
          </cell>
          <cell r="N64">
            <v>0</v>
          </cell>
          <cell r="O64">
            <v>0</v>
          </cell>
          <cell r="P64" t="str">
            <v>KWH</v>
          </cell>
        </row>
        <row r="65">
          <cell r="H65">
            <v>55216</v>
          </cell>
          <cell r="I65">
            <v>-1779524.58</v>
          </cell>
          <cell r="J65">
            <v>-86929941</v>
          </cell>
          <cell r="K65" t="str">
            <v>KWH</v>
          </cell>
          <cell r="M65">
            <v>55216</v>
          </cell>
          <cell r="N65">
            <v>0</v>
          </cell>
          <cell r="O65">
            <v>0</v>
          </cell>
          <cell r="P65" t="str">
            <v>KWH</v>
          </cell>
        </row>
        <row r="66">
          <cell r="H66">
            <v>55225</v>
          </cell>
          <cell r="I66">
            <v>-57932.25</v>
          </cell>
          <cell r="J66">
            <v>-1919633</v>
          </cell>
          <cell r="K66" t="str">
            <v>KWH</v>
          </cell>
          <cell r="M66">
            <v>55225</v>
          </cell>
          <cell r="N66">
            <v>0</v>
          </cell>
          <cell r="O66">
            <v>0</v>
          </cell>
          <cell r="P66" t="str">
            <v>KWH</v>
          </cell>
        </row>
        <row r="67">
          <cell r="H67">
            <v>55230</v>
          </cell>
          <cell r="I67">
            <v>-8520.5</v>
          </cell>
          <cell r="J67">
            <v>-629684</v>
          </cell>
          <cell r="K67" t="str">
            <v>KWH</v>
          </cell>
          <cell r="M67">
            <v>55230</v>
          </cell>
          <cell r="N67">
            <v>0</v>
          </cell>
          <cell r="O67">
            <v>0</v>
          </cell>
          <cell r="P67" t="str">
            <v>KWH</v>
          </cell>
        </row>
        <row r="68">
          <cell r="H68">
            <v>55235</v>
          </cell>
          <cell r="I68">
            <v>-30601.200000000001</v>
          </cell>
          <cell r="J68">
            <v>-777120.647</v>
          </cell>
          <cell r="K68" t="str">
            <v>KWH</v>
          </cell>
          <cell r="M68">
            <v>55235</v>
          </cell>
          <cell r="N68">
            <v>0</v>
          </cell>
          <cell r="O68">
            <v>0</v>
          </cell>
          <cell r="P68" t="str">
            <v>KWH</v>
          </cell>
        </row>
        <row r="69">
          <cell r="H69">
            <v>55253</v>
          </cell>
          <cell r="I69">
            <v>69303.210000000006</v>
          </cell>
          <cell r="J69">
            <v>0</v>
          </cell>
          <cell r="K69">
            <v>0</v>
          </cell>
          <cell r="M69">
            <v>55253</v>
          </cell>
          <cell r="N69">
            <v>0</v>
          </cell>
          <cell r="O69">
            <v>0</v>
          </cell>
          <cell r="P69">
            <v>0</v>
          </cell>
        </row>
        <row r="70">
          <cell r="H70">
            <v>55260</v>
          </cell>
          <cell r="I70">
            <v>-34754.839999999997</v>
          </cell>
          <cell r="J70">
            <v>-1529531</v>
          </cell>
          <cell r="K70" t="str">
            <v>KWH</v>
          </cell>
          <cell r="M70">
            <v>55260</v>
          </cell>
          <cell r="N70">
            <v>0</v>
          </cell>
          <cell r="O70">
            <v>0</v>
          </cell>
          <cell r="P70" t="str">
            <v>KWH</v>
          </cell>
        </row>
        <row r="71">
          <cell r="H71">
            <v>55606</v>
          </cell>
          <cell r="I71">
            <v>-714226.84</v>
          </cell>
          <cell r="J71">
            <v>0</v>
          </cell>
          <cell r="K71">
            <v>0</v>
          </cell>
          <cell r="M71">
            <v>55606</v>
          </cell>
          <cell r="N71">
            <v>0</v>
          </cell>
          <cell r="O71">
            <v>0</v>
          </cell>
          <cell r="P71">
            <v>0</v>
          </cell>
        </row>
        <row r="72">
          <cell r="H72">
            <v>55609</v>
          </cell>
          <cell r="I72">
            <v>-192488.72</v>
          </cell>
          <cell r="J72">
            <v>0</v>
          </cell>
          <cell r="K72">
            <v>0</v>
          </cell>
          <cell r="M72">
            <v>55609</v>
          </cell>
          <cell r="N72">
            <v>0</v>
          </cell>
          <cell r="O72">
            <v>0</v>
          </cell>
          <cell r="P72">
            <v>0</v>
          </cell>
        </row>
        <row r="73">
          <cell r="H73">
            <v>55615</v>
          </cell>
          <cell r="I73">
            <v>-776069.09</v>
          </cell>
          <cell r="J73">
            <v>0</v>
          </cell>
          <cell r="K73">
            <v>0</v>
          </cell>
          <cell r="M73">
            <v>55615</v>
          </cell>
          <cell r="N73">
            <v>0</v>
          </cell>
          <cell r="O73">
            <v>0</v>
          </cell>
          <cell r="P73">
            <v>0</v>
          </cell>
        </row>
        <row r="74">
          <cell r="H74">
            <v>55625</v>
          </cell>
          <cell r="I74">
            <v>-5724.58</v>
          </cell>
          <cell r="J74">
            <v>0</v>
          </cell>
          <cell r="K74">
            <v>0</v>
          </cell>
          <cell r="M74">
            <v>55625</v>
          </cell>
          <cell r="N74">
            <v>0</v>
          </cell>
          <cell r="O74">
            <v>0</v>
          </cell>
          <cell r="P74">
            <v>0</v>
          </cell>
        </row>
        <row r="75">
          <cell r="H75">
            <v>55630</v>
          </cell>
          <cell r="I75">
            <v>-3823.02</v>
          </cell>
          <cell r="J75">
            <v>0</v>
          </cell>
          <cell r="K75">
            <v>0</v>
          </cell>
          <cell r="M75">
            <v>55630</v>
          </cell>
          <cell r="N75">
            <v>0</v>
          </cell>
          <cell r="O75">
            <v>0</v>
          </cell>
          <cell r="P75">
            <v>0</v>
          </cell>
        </row>
        <row r="76">
          <cell r="H76">
            <v>55635</v>
          </cell>
          <cell r="I76">
            <v>-4485.62</v>
          </cell>
          <cell r="J76">
            <v>0</v>
          </cell>
          <cell r="K76">
            <v>0</v>
          </cell>
          <cell r="M76">
            <v>55635</v>
          </cell>
          <cell r="N76">
            <v>0</v>
          </cell>
          <cell r="O76">
            <v>0</v>
          </cell>
          <cell r="P76">
            <v>0</v>
          </cell>
        </row>
        <row r="77">
          <cell r="H77">
            <v>55650</v>
          </cell>
          <cell r="I77">
            <v>0</v>
          </cell>
          <cell r="J77">
            <v>0</v>
          </cell>
          <cell r="K77">
            <v>0</v>
          </cell>
          <cell r="M77">
            <v>55650</v>
          </cell>
          <cell r="N77">
            <v>0</v>
          </cell>
          <cell r="O77">
            <v>0</v>
          </cell>
          <cell r="P77">
            <v>0</v>
          </cell>
        </row>
        <row r="78">
          <cell r="H78">
            <v>55660</v>
          </cell>
          <cell r="I78">
            <v>-8766.2199999999993</v>
          </cell>
          <cell r="J78">
            <v>0</v>
          </cell>
          <cell r="K78">
            <v>0</v>
          </cell>
          <cell r="M78">
            <v>55660</v>
          </cell>
          <cell r="N78">
            <v>0</v>
          </cell>
          <cell r="O78">
            <v>0</v>
          </cell>
          <cell r="P78">
            <v>0</v>
          </cell>
        </row>
        <row r="79">
          <cell r="H79">
            <v>0</v>
          </cell>
          <cell r="I79">
            <v>0</v>
          </cell>
          <cell r="J79">
            <v>0</v>
          </cell>
          <cell r="K79">
            <v>0</v>
          </cell>
          <cell r="M79">
            <v>0</v>
          </cell>
          <cell r="N79">
            <v>0</v>
          </cell>
        </row>
        <row r="80">
          <cell r="H80">
            <v>0</v>
          </cell>
          <cell r="I80">
            <v>0</v>
          </cell>
          <cell r="J80">
            <v>0</v>
          </cell>
          <cell r="K80">
            <v>0</v>
          </cell>
        </row>
        <row r="81">
          <cell r="H81">
            <v>0</v>
          </cell>
          <cell r="I81">
            <v>0</v>
          </cell>
          <cell r="J81">
            <v>0</v>
          </cell>
          <cell r="K81">
            <v>0</v>
          </cell>
        </row>
        <row r="82">
          <cell r="H82">
            <v>0</v>
          </cell>
          <cell r="I82">
            <v>0</v>
          </cell>
          <cell r="J82">
            <v>0</v>
          </cell>
          <cell r="K82">
            <v>0</v>
          </cell>
        </row>
        <row r="83">
          <cell r="H83">
            <v>0</v>
          </cell>
          <cell r="I83">
            <v>0</v>
          </cell>
          <cell r="J83">
            <v>0</v>
          </cell>
          <cell r="K83">
            <v>0</v>
          </cell>
        </row>
        <row r="84">
          <cell r="H84">
            <v>0</v>
          </cell>
          <cell r="I84">
            <v>0</v>
          </cell>
          <cell r="J84">
            <v>0</v>
          </cell>
          <cell r="K84">
            <v>0</v>
          </cell>
        </row>
        <row r="85">
          <cell r="H85">
            <v>0</v>
          </cell>
          <cell r="I85">
            <v>0</v>
          </cell>
          <cell r="J85">
            <v>0</v>
          </cell>
          <cell r="K85">
            <v>0</v>
          </cell>
        </row>
        <row r="86">
          <cell r="H86">
            <v>0</v>
          </cell>
          <cell r="I86">
            <v>0</v>
          </cell>
          <cell r="J86">
            <v>0</v>
          </cell>
          <cell r="K86">
            <v>0</v>
          </cell>
        </row>
        <row r="87">
          <cell r="H87">
            <v>0</v>
          </cell>
          <cell r="I87">
            <v>0</v>
          </cell>
          <cell r="J87">
            <v>0</v>
          </cell>
          <cell r="K87">
            <v>0</v>
          </cell>
        </row>
        <row r="88">
          <cell r="H88">
            <v>0</v>
          </cell>
          <cell r="I88">
            <v>0</v>
          </cell>
          <cell r="J88">
            <v>0</v>
          </cell>
          <cell r="K88">
            <v>0</v>
          </cell>
        </row>
        <row r="89">
          <cell r="H89">
            <v>0</v>
          </cell>
          <cell r="I89">
            <v>0</v>
          </cell>
          <cell r="J89">
            <v>0</v>
          </cell>
          <cell r="K89">
            <v>0</v>
          </cell>
        </row>
        <row r="90">
          <cell r="H90">
            <v>0</v>
          </cell>
          <cell r="I90">
            <v>0</v>
          </cell>
          <cell r="J90">
            <v>0</v>
          </cell>
          <cell r="K90">
            <v>0</v>
          </cell>
        </row>
        <row r="91">
          <cell r="H91">
            <v>0</v>
          </cell>
          <cell r="I91">
            <v>0</v>
          </cell>
          <cell r="J91">
            <v>0</v>
          </cell>
          <cell r="K91">
            <v>0</v>
          </cell>
        </row>
        <row r="92">
          <cell r="H92">
            <v>0</v>
          </cell>
          <cell r="I92">
            <v>0</v>
          </cell>
          <cell r="J92">
            <v>0</v>
          </cell>
          <cell r="K92">
            <v>0</v>
          </cell>
        </row>
        <row r="93">
          <cell r="H93">
            <v>0</v>
          </cell>
          <cell r="I93">
            <v>0</v>
          </cell>
          <cell r="J93">
            <v>0</v>
          </cell>
          <cell r="K93">
            <v>0</v>
          </cell>
        </row>
        <row r="94">
          <cell r="H94">
            <v>0</v>
          </cell>
          <cell r="I94">
            <v>0</v>
          </cell>
          <cell r="J94">
            <v>0</v>
          </cell>
          <cell r="K94">
            <v>0</v>
          </cell>
        </row>
        <row r="96">
          <cell r="H96" t="str">
            <v xml:space="preserve">Total </v>
          </cell>
          <cell r="I96">
            <v>-38536705.760000005</v>
          </cell>
          <cell r="J96">
            <v>-279491689.61200005</v>
          </cell>
          <cell r="M96" t="str">
            <v xml:space="preserve">Total </v>
          </cell>
          <cell r="N96">
            <v>0</v>
          </cell>
          <cell r="O96">
            <v>-350551.37</v>
          </cell>
        </row>
        <row r="98">
          <cell r="I98">
            <v>0</v>
          </cell>
        </row>
      </sheetData>
      <sheetData sheetId="8"/>
      <sheetData sheetId="9">
        <row r="2">
          <cell r="M2" t="str">
            <v>JE 2011-12-205</v>
          </cell>
        </row>
      </sheetData>
      <sheetData sheetId="10">
        <row r="2">
          <cell r="M2" t="str">
            <v>JE 2011-12-206</v>
          </cell>
        </row>
      </sheetData>
      <sheetData sheetId="11"/>
      <sheetData sheetId="12">
        <row r="10">
          <cell r="H10">
            <v>616446.61</v>
          </cell>
        </row>
      </sheetData>
      <sheetData sheetId="13">
        <row r="2">
          <cell r="M2" t="str">
            <v>JE 2011-12-207</v>
          </cell>
        </row>
      </sheetData>
      <sheetData sheetId="14">
        <row r="2">
          <cell r="M2" t="str">
            <v>JE 2011-12-207a</v>
          </cell>
        </row>
      </sheetData>
      <sheetData sheetId="15">
        <row r="2">
          <cell r="M2" t="str">
            <v>JE 2011-12-207b</v>
          </cell>
        </row>
      </sheetData>
      <sheetData sheetId="16">
        <row r="2">
          <cell r="M2" t="str">
            <v>JE 2011-12-207c</v>
          </cell>
        </row>
      </sheetData>
      <sheetData sheetId="17">
        <row r="2">
          <cell r="M2" t="str">
            <v>JE 2011-12-207d</v>
          </cell>
        </row>
      </sheetData>
      <sheetData sheetId="18">
        <row r="2">
          <cell r="M2" t="str">
            <v>JE 2011-12-207e</v>
          </cell>
        </row>
      </sheetData>
      <sheetData sheetId="19">
        <row r="70">
          <cell r="H70">
            <v>8668627</v>
          </cell>
        </row>
      </sheetData>
      <sheetData sheetId="20">
        <row r="2">
          <cell r="M2" t="str">
            <v>JE 2011-12-207f</v>
          </cell>
        </row>
      </sheetData>
      <sheetData sheetId="21">
        <row r="18">
          <cell r="L18">
            <v>40740.49</v>
          </cell>
        </row>
      </sheetData>
      <sheetData sheetId="22">
        <row r="2">
          <cell r="M2" t="str">
            <v>JE 2011-12-208</v>
          </cell>
        </row>
      </sheetData>
      <sheetData sheetId="23"/>
      <sheetData sheetId="24"/>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Highlights (cons.)"/>
      <sheetName val="P&amp;L (cons.)"/>
      <sheetName val="SCFP (cons.)"/>
      <sheetName val="BS (cons.)"/>
      <sheetName val="Comparative P&amp;L (non-cons.)"/>
      <sheetName val="Ret.Earnings "/>
      <sheetName val="SCFP (non-cons.)"/>
      <sheetName val="BS (non-cons.)"/>
      <sheetName val="P&amp;L - Cowley Ridge"/>
      <sheetName val="SCFP - Cowley Ridge"/>
      <sheetName val="BS - Cowley Ridge"/>
      <sheetName val="Appendices"/>
      <sheetName val="Energy Sold - MWh"/>
      <sheetName val="Energy Sold - $"/>
      <sheetName val="Module1"/>
      <sheetName val="Highlights (non-cons.)"/>
      <sheetName val="CowleyProd.Chart"/>
      <sheetName val="Fin"/>
      <sheetName val="CRP - #10"/>
      <sheetName val="CNWPCI - #11"/>
      <sheetName val="Newco - #12"/>
      <sheetName val="DATA"/>
      <sheetName val="Expenses - Sched 1"/>
      <sheetName val="Expenses - Sched 2"/>
      <sheetName val="1998 Budget"/>
      <sheetName val="Bud"/>
      <sheetName val="Energy Sold - MWh 97"/>
      <sheetName val="May 99 Worksheets"/>
      <sheetName val="9905 - FORTIS MONTHLY FORMA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5">
          <cell r="A5" t="str">
            <v>###.##-4591-##/####</v>
          </cell>
          <cell r="B5">
            <v>0</v>
          </cell>
          <cell r="C5">
            <v>29138</v>
          </cell>
          <cell r="D5">
            <v>0</v>
          </cell>
          <cell r="E5">
            <v>84990</v>
          </cell>
          <cell r="F5">
            <v>-84990</v>
          </cell>
          <cell r="G5">
            <v>103202.5</v>
          </cell>
          <cell r="H5">
            <v>0</v>
          </cell>
        </row>
        <row r="6">
          <cell r="A6" t="str">
            <v>###.##-4623-##/####</v>
          </cell>
          <cell r="B6">
            <v>0</v>
          </cell>
          <cell r="C6">
            <v>0</v>
          </cell>
          <cell r="D6">
            <v>0</v>
          </cell>
          <cell r="E6">
            <v>0</v>
          </cell>
          <cell r="F6">
            <v>0</v>
          </cell>
          <cell r="G6">
            <v>0</v>
          </cell>
          <cell r="H6">
            <v>0</v>
          </cell>
        </row>
        <row r="7">
          <cell r="A7" t="str">
            <v>###.##-4632-##/####</v>
          </cell>
          <cell r="B7">
            <v>0</v>
          </cell>
          <cell r="C7">
            <v>0</v>
          </cell>
          <cell r="D7">
            <v>0</v>
          </cell>
          <cell r="E7">
            <v>0</v>
          </cell>
          <cell r="F7">
            <v>0</v>
          </cell>
          <cell r="G7">
            <v>0</v>
          </cell>
          <cell r="H7">
            <v>0</v>
          </cell>
        </row>
        <row r="8">
          <cell r="A8" t="str">
            <v>101.01-####-##/####</v>
          </cell>
          <cell r="B8">
            <v>0</v>
          </cell>
          <cell r="C8">
            <v>-1197.9100000000001</v>
          </cell>
          <cell r="D8">
            <v>58972155.240000002</v>
          </cell>
          <cell r="E8">
            <v>57399832.170000002</v>
          </cell>
          <cell r="F8">
            <v>1572323.07</v>
          </cell>
          <cell r="G8">
            <v>3897726.29</v>
          </cell>
          <cell r="H8">
            <v>58973053.670000002</v>
          </cell>
        </row>
        <row r="9">
          <cell r="A9" t="str">
            <v>101.01-301#-##/####</v>
          </cell>
          <cell r="B9">
            <v>0</v>
          </cell>
          <cell r="C9">
            <v>-1197.9100000000001</v>
          </cell>
          <cell r="D9">
            <v>147773.88</v>
          </cell>
          <cell r="E9">
            <v>195135.53</v>
          </cell>
          <cell r="F9">
            <v>-47361.65</v>
          </cell>
          <cell r="G9">
            <v>-28749.84</v>
          </cell>
          <cell r="H9">
            <v>148672.31</v>
          </cell>
        </row>
        <row r="10">
          <cell r="A10" t="str">
            <v>101.01-301#-##/9997</v>
          </cell>
          <cell r="B10">
            <v>0</v>
          </cell>
          <cell r="C10">
            <v>0</v>
          </cell>
          <cell r="D10">
            <v>0</v>
          </cell>
          <cell r="E10">
            <v>0</v>
          </cell>
          <cell r="F10">
            <v>4922.1499999999996</v>
          </cell>
          <cell r="G10">
            <v>0</v>
          </cell>
          <cell r="H10">
            <v>4922.1499999999996</v>
          </cell>
        </row>
        <row r="11">
          <cell r="A11" t="str">
            <v>101.01-301#-##/9998</v>
          </cell>
          <cell r="B11">
            <v>0</v>
          </cell>
          <cell r="C11">
            <v>1197.9100000000001</v>
          </cell>
          <cell r="D11">
            <v>898.43</v>
          </cell>
          <cell r="E11">
            <v>5989.55</v>
          </cell>
          <cell r="F11">
            <v>52283.8</v>
          </cell>
          <cell r="G11">
            <v>14374.92</v>
          </cell>
          <cell r="H11">
            <v>57374.92</v>
          </cell>
        </row>
        <row r="12">
          <cell r="A12" t="str">
            <v>101.01-301#-##/9999</v>
          </cell>
          <cell r="B12">
            <v>0</v>
          </cell>
          <cell r="C12">
            <v>0</v>
          </cell>
          <cell r="D12">
            <v>0</v>
          </cell>
          <cell r="E12">
            <v>0</v>
          </cell>
          <cell r="F12">
            <v>0</v>
          </cell>
          <cell r="G12">
            <v>0</v>
          </cell>
          <cell r="H12">
            <v>0</v>
          </cell>
        </row>
        <row r="13">
          <cell r="A13" t="str">
            <v>101.01-320#-##/####</v>
          </cell>
          <cell r="B13">
            <v>0</v>
          </cell>
          <cell r="C13">
            <v>0</v>
          </cell>
          <cell r="D13">
            <v>0</v>
          </cell>
          <cell r="E13">
            <v>0</v>
          </cell>
          <cell r="F13">
            <v>0</v>
          </cell>
          <cell r="G13">
            <v>0</v>
          </cell>
          <cell r="H13">
            <v>0</v>
          </cell>
        </row>
        <row r="14">
          <cell r="A14" t="str">
            <v>101.01-320#-##/9997</v>
          </cell>
          <cell r="B14">
            <v>0</v>
          </cell>
          <cell r="C14">
            <v>0</v>
          </cell>
          <cell r="D14">
            <v>0</v>
          </cell>
          <cell r="E14">
            <v>0</v>
          </cell>
          <cell r="F14">
            <v>0</v>
          </cell>
          <cell r="G14">
            <v>0</v>
          </cell>
          <cell r="H14">
            <v>0</v>
          </cell>
        </row>
        <row r="15">
          <cell r="A15" t="str">
            <v>101.01-320#-##/9998</v>
          </cell>
          <cell r="B15">
            <v>0</v>
          </cell>
          <cell r="C15">
            <v>0</v>
          </cell>
          <cell r="D15">
            <v>0</v>
          </cell>
          <cell r="E15">
            <v>0</v>
          </cell>
          <cell r="F15">
            <v>0</v>
          </cell>
          <cell r="G15">
            <v>0</v>
          </cell>
          <cell r="H15">
            <v>0</v>
          </cell>
        </row>
        <row r="16">
          <cell r="A16" t="str">
            <v>101.01-320#-##/9999</v>
          </cell>
          <cell r="B16">
            <v>0</v>
          </cell>
          <cell r="C16">
            <v>0</v>
          </cell>
          <cell r="D16">
            <v>0</v>
          </cell>
          <cell r="E16">
            <v>0</v>
          </cell>
          <cell r="F16">
            <v>0</v>
          </cell>
          <cell r="G16">
            <v>0</v>
          </cell>
          <cell r="H16">
            <v>0</v>
          </cell>
        </row>
        <row r="17">
          <cell r="A17" t="str">
            <v>101.01-321#-##/####</v>
          </cell>
          <cell r="B17">
            <v>0</v>
          </cell>
          <cell r="C17">
            <v>0</v>
          </cell>
          <cell r="D17">
            <v>3171391.52</v>
          </cell>
          <cell r="E17">
            <v>3196171.54</v>
          </cell>
          <cell r="F17">
            <v>-24780.02</v>
          </cell>
          <cell r="G17">
            <v>0</v>
          </cell>
          <cell r="H17">
            <v>3171391.52</v>
          </cell>
        </row>
        <row r="18">
          <cell r="A18" t="str">
            <v>101.01-321#-##/9997</v>
          </cell>
          <cell r="B18">
            <v>0</v>
          </cell>
          <cell r="C18">
            <v>0</v>
          </cell>
          <cell r="D18">
            <v>0</v>
          </cell>
          <cell r="E18">
            <v>0</v>
          </cell>
          <cell r="F18">
            <v>0</v>
          </cell>
          <cell r="G18">
            <v>0</v>
          </cell>
          <cell r="H18">
            <v>0</v>
          </cell>
        </row>
        <row r="19">
          <cell r="A19" t="str">
            <v>101.01-321#-##/9998</v>
          </cell>
          <cell r="B19">
            <v>0</v>
          </cell>
          <cell r="C19">
            <v>0</v>
          </cell>
          <cell r="D19">
            <v>0</v>
          </cell>
          <cell r="E19">
            <v>0</v>
          </cell>
          <cell r="F19">
            <v>24780.02</v>
          </cell>
          <cell r="G19">
            <v>0</v>
          </cell>
          <cell r="H19">
            <v>24780.02</v>
          </cell>
        </row>
        <row r="20">
          <cell r="A20" t="str">
            <v>101.01-321#-##/9999</v>
          </cell>
          <cell r="B20">
            <v>0</v>
          </cell>
          <cell r="C20">
            <v>0</v>
          </cell>
          <cell r="D20">
            <v>0</v>
          </cell>
          <cell r="E20">
            <v>0</v>
          </cell>
          <cell r="F20">
            <v>0</v>
          </cell>
          <cell r="G20">
            <v>0</v>
          </cell>
          <cell r="H20">
            <v>0</v>
          </cell>
        </row>
        <row r="21">
          <cell r="A21" t="str">
            <v>101.01-322#-##/####</v>
          </cell>
          <cell r="B21">
            <v>0</v>
          </cell>
          <cell r="C21">
            <v>0</v>
          </cell>
          <cell r="D21">
            <v>1945235.75</v>
          </cell>
          <cell r="E21">
            <v>1945235.75</v>
          </cell>
          <cell r="F21">
            <v>0</v>
          </cell>
          <cell r="G21">
            <v>1188.48</v>
          </cell>
          <cell r="H21">
            <v>1945235.75</v>
          </cell>
        </row>
        <row r="22">
          <cell r="A22" t="str">
            <v>101.01-322#-##/9997</v>
          </cell>
          <cell r="B22">
            <v>0</v>
          </cell>
          <cell r="C22">
            <v>0</v>
          </cell>
          <cell r="D22">
            <v>0</v>
          </cell>
          <cell r="E22">
            <v>0</v>
          </cell>
          <cell r="F22">
            <v>0</v>
          </cell>
          <cell r="G22">
            <v>594.24</v>
          </cell>
          <cell r="H22">
            <v>0</v>
          </cell>
        </row>
        <row r="23">
          <cell r="A23" t="str">
            <v>101.01-322#-##/9998</v>
          </cell>
          <cell r="B23">
            <v>0</v>
          </cell>
          <cell r="C23">
            <v>0</v>
          </cell>
          <cell r="D23">
            <v>0</v>
          </cell>
          <cell r="E23">
            <v>0</v>
          </cell>
          <cell r="F23">
            <v>0</v>
          </cell>
          <cell r="G23">
            <v>0</v>
          </cell>
          <cell r="H23">
            <v>0</v>
          </cell>
        </row>
        <row r="24">
          <cell r="A24" t="str">
            <v>101.01-322#-##/9999</v>
          </cell>
          <cell r="B24">
            <v>0</v>
          </cell>
          <cell r="C24">
            <v>0</v>
          </cell>
          <cell r="D24">
            <v>0</v>
          </cell>
          <cell r="E24">
            <v>0</v>
          </cell>
          <cell r="F24">
            <v>0</v>
          </cell>
          <cell r="G24">
            <v>0</v>
          </cell>
          <cell r="H24">
            <v>0</v>
          </cell>
        </row>
        <row r="25">
          <cell r="A25" t="str">
            <v>101.01-323#-##/####</v>
          </cell>
          <cell r="B25">
            <v>0</v>
          </cell>
          <cell r="C25">
            <v>0</v>
          </cell>
          <cell r="D25">
            <v>3621174.58</v>
          </cell>
          <cell r="E25">
            <v>3621174.58</v>
          </cell>
          <cell r="F25">
            <v>0</v>
          </cell>
          <cell r="G25">
            <v>0</v>
          </cell>
          <cell r="H25">
            <v>3621174.58</v>
          </cell>
        </row>
        <row r="26">
          <cell r="A26" t="str">
            <v>101.01-323#-##/9997</v>
          </cell>
          <cell r="B26">
            <v>0</v>
          </cell>
          <cell r="C26">
            <v>0</v>
          </cell>
          <cell r="D26">
            <v>0</v>
          </cell>
          <cell r="E26">
            <v>0</v>
          </cell>
          <cell r="F26">
            <v>0</v>
          </cell>
          <cell r="G26">
            <v>0</v>
          </cell>
          <cell r="H26">
            <v>0</v>
          </cell>
        </row>
        <row r="27">
          <cell r="A27" t="str">
            <v>101.01-323#-##/9998</v>
          </cell>
          <cell r="B27">
            <v>0</v>
          </cell>
          <cell r="C27">
            <v>0</v>
          </cell>
          <cell r="D27">
            <v>0</v>
          </cell>
          <cell r="E27">
            <v>0</v>
          </cell>
          <cell r="F27">
            <v>0</v>
          </cell>
          <cell r="G27">
            <v>0</v>
          </cell>
          <cell r="H27">
            <v>0</v>
          </cell>
        </row>
        <row r="28">
          <cell r="A28" t="str">
            <v>101.01-323#-##/9999</v>
          </cell>
          <cell r="B28">
            <v>0</v>
          </cell>
          <cell r="C28">
            <v>0</v>
          </cell>
          <cell r="D28">
            <v>0</v>
          </cell>
          <cell r="E28">
            <v>0</v>
          </cell>
          <cell r="F28">
            <v>0</v>
          </cell>
          <cell r="G28">
            <v>0</v>
          </cell>
          <cell r="H28">
            <v>0</v>
          </cell>
        </row>
        <row r="29">
          <cell r="A29" t="str">
            <v>101.01-324#-##/####</v>
          </cell>
          <cell r="B29">
            <v>0</v>
          </cell>
          <cell r="C29">
            <v>0</v>
          </cell>
          <cell r="D29">
            <v>886755.45</v>
          </cell>
          <cell r="E29">
            <v>886755.45</v>
          </cell>
          <cell r="F29">
            <v>0</v>
          </cell>
          <cell r="G29">
            <v>0</v>
          </cell>
          <cell r="H29">
            <v>886755.45</v>
          </cell>
        </row>
        <row r="30">
          <cell r="A30" t="str">
            <v>101.01-324#-##/9997</v>
          </cell>
          <cell r="B30">
            <v>0</v>
          </cell>
          <cell r="C30">
            <v>0</v>
          </cell>
          <cell r="D30">
            <v>0</v>
          </cell>
          <cell r="E30">
            <v>0</v>
          </cell>
          <cell r="F30">
            <v>0</v>
          </cell>
          <cell r="G30">
            <v>0</v>
          </cell>
          <cell r="H30">
            <v>0</v>
          </cell>
        </row>
        <row r="31">
          <cell r="A31" t="str">
            <v>101.01-324#-##/9998</v>
          </cell>
          <cell r="B31">
            <v>0</v>
          </cell>
          <cell r="C31">
            <v>0</v>
          </cell>
          <cell r="D31">
            <v>0</v>
          </cell>
          <cell r="E31">
            <v>0</v>
          </cell>
          <cell r="F31">
            <v>0</v>
          </cell>
          <cell r="G31">
            <v>0</v>
          </cell>
          <cell r="H31">
            <v>0</v>
          </cell>
        </row>
        <row r="32">
          <cell r="A32" t="str">
            <v>101.01-324#-##/9999</v>
          </cell>
          <cell r="B32">
            <v>0</v>
          </cell>
          <cell r="C32">
            <v>0</v>
          </cell>
          <cell r="D32">
            <v>0</v>
          </cell>
          <cell r="E32">
            <v>0</v>
          </cell>
          <cell r="F32">
            <v>0</v>
          </cell>
          <cell r="G32">
            <v>0</v>
          </cell>
          <cell r="H32">
            <v>0</v>
          </cell>
        </row>
        <row r="33">
          <cell r="A33" t="str">
            <v>101.01-325#-##/####</v>
          </cell>
          <cell r="B33">
            <v>0</v>
          </cell>
          <cell r="C33">
            <v>0</v>
          </cell>
          <cell r="D33">
            <v>3068408.29</v>
          </cell>
          <cell r="E33">
            <v>3068408.29</v>
          </cell>
          <cell r="F33">
            <v>0</v>
          </cell>
          <cell r="G33">
            <v>0</v>
          </cell>
          <cell r="H33">
            <v>3068408.29</v>
          </cell>
        </row>
        <row r="34">
          <cell r="A34" t="str">
            <v>101.01-325#-##/9997</v>
          </cell>
          <cell r="B34">
            <v>0</v>
          </cell>
          <cell r="C34">
            <v>0</v>
          </cell>
          <cell r="D34">
            <v>0</v>
          </cell>
          <cell r="E34">
            <v>0</v>
          </cell>
          <cell r="F34">
            <v>0</v>
          </cell>
          <cell r="G34">
            <v>0</v>
          </cell>
          <cell r="H34">
            <v>0</v>
          </cell>
        </row>
        <row r="35">
          <cell r="A35" t="str">
            <v>101.01-325#-##/9998</v>
          </cell>
          <cell r="B35">
            <v>0</v>
          </cell>
          <cell r="C35">
            <v>0</v>
          </cell>
          <cell r="D35">
            <v>0</v>
          </cell>
          <cell r="E35">
            <v>0</v>
          </cell>
          <cell r="F35">
            <v>0</v>
          </cell>
          <cell r="G35">
            <v>0</v>
          </cell>
          <cell r="H35">
            <v>0</v>
          </cell>
        </row>
        <row r="36">
          <cell r="A36" t="str">
            <v>101.01-325#-##/9999</v>
          </cell>
          <cell r="B36">
            <v>0</v>
          </cell>
          <cell r="C36">
            <v>0</v>
          </cell>
          <cell r="D36">
            <v>0</v>
          </cell>
          <cell r="E36">
            <v>0</v>
          </cell>
          <cell r="F36">
            <v>0</v>
          </cell>
          <cell r="G36">
            <v>0</v>
          </cell>
          <cell r="H36">
            <v>0</v>
          </cell>
        </row>
        <row r="37">
          <cell r="A37" t="str">
            <v>101.01-326#-##/####</v>
          </cell>
          <cell r="B37">
            <v>0</v>
          </cell>
          <cell r="C37">
            <v>0</v>
          </cell>
          <cell r="D37">
            <v>0</v>
          </cell>
          <cell r="E37">
            <v>0</v>
          </cell>
          <cell r="F37">
            <v>0</v>
          </cell>
          <cell r="G37">
            <v>0</v>
          </cell>
          <cell r="H37">
            <v>0</v>
          </cell>
        </row>
        <row r="38">
          <cell r="A38" t="str">
            <v>101.01-326#-##/9997</v>
          </cell>
          <cell r="B38">
            <v>0</v>
          </cell>
          <cell r="C38">
            <v>0</v>
          </cell>
          <cell r="D38">
            <v>0</v>
          </cell>
          <cell r="E38">
            <v>0</v>
          </cell>
          <cell r="F38">
            <v>0</v>
          </cell>
          <cell r="G38">
            <v>0</v>
          </cell>
          <cell r="H38">
            <v>0</v>
          </cell>
        </row>
        <row r="39">
          <cell r="A39" t="str">
            <v>101.01-326#-##/9998</v>
          </cell>
          <cell r="B39">
            <v>0</v>
          </cell>
          <cell r="C39">
            <v>0</v>
          </cell>
          <cell r="D39">
            <v>0</v>
          </cell>
          <cell r="E39">
            <v>0</v>
          </cell>
          <cell r="F39">
            <v>0</v>
          </cell>
          <cell r="G39">
            <v>0</v>
          </cell>
          <cell r="H39">
            <v>0</v>
          </cell>
        </row>
        <row r="40">
          <cell r="A40" t="str">
            <v>101.01-326#-##/9999</v>
          </cell>
          <cell r="B40">
            <v>0</v>
          </cell>
          <cell r="C40">
            <v>0</v>
          </cell>
          <cell r="D40">
            <v>0</v>
          </cell>
          <cell r="E40">
            <v>0</v>
          </cell>
          <cell r="F40">
            <v>0</v>
          </cell>
          <cell r="G40">
            <v>0</v>
          </cell>
          <cell r="H40">
            <v>0</v>
          </cell>
        </row>
        <row r="41">
          <cell r="A41" t="str">
            <v>101.01-3401-##/####</v>
          </cell>
          <cell r="B41">
            <v>0</v>
          </cell>
          <cell r="C41">
            <v>0</v>
          </cell>
          <cell r="D41">
            <v>59091.5</v>
          </cell>
          <cell r="E41">
            <v>59091.5</v>
          </cell>
          <cell r="F41">
            <v>0</v>
          </cell>
          <cell r="G41">
            <v>56887</v>
          </cell>
          <cell r="H41">
            <v>59091.5</v>
          </cell>
        </row>
        <row r="42">
          <cell r="A42" t="str">
            <v>101.01-3401-##/9997</v>
          </cell>
          <cell r="B42">
            <v>0</v>
          </cell>
          <cell r="C42">
            <v>0</v>
          </cell>
          <cell r="D42">
            <v>0</v>
          </cell>
          <cell r="E42">
            <v>0</v>
          </cell>
          <cell r="F42">
            <v>0</v>
          </cell>
          <cell r="G42">
            <v>28443.5</v>
          </cell>
          <cell r="H42">
            <v>0</v>
          </cell>
        </row>
        <row r="43">
          <cell r="A43" t="str">
            <v>101.01-3401-##/9998</v>
          </cell>
          <cell r="B43">
            <v>0</v>
          </cell>
          <cell r="C43">
            <v>0</v>
          </cell>
          <cell r="D43">
            <v>0</v>
          </cell>
          <cell r="E43">
            <v>0</v>
          </cell>
          <cell r="F43">
            <v>0</v>
          </cell>
          <cell r="G43">
            <v>0</v>
          </cell>
          <cell r="H43">
            <v>0</v>
          </cell>
        </row>
        <row r="44">
          <cell r="A44" t="str">
            <v>101.01-3401-##/9999</v>
          </cell>
          <cell r="B44">
            <v>0</v>
          </cell>
          <cell r="C44">
            <v>0</v>
          </cell>
          <cell r="D44">
            <v>0</v>
          </cell>
          <cell r="E44">
            <v>0</v>
          </cell>
          <cell r="F44">
            <v>0</v>
          </cell>
          <cell r="G44">
            <v>0</v>
          </cell>
          <cell r="H44">
            <v>0</v>
          </cell>
        </row>
        <row r="45">
          <cell r="A45" t="str">
            <v>101.01-3402-##/####</v>
          </cell>
          <cell r="B45">
            <v>0</v>
          </cell>
          <cell r="C45">
            <v>0</v>
          </cell>
          <cell r="D45">
            <v>270879.58</v>
          </cell>
          <cell r="E45">
            <v>270841.25</v>
          </cell>
          <cell r="F45">
            <v>38.33</v>
          </cell>
          <cell r="G45">
            <v>152330.34</v>
          </cell>
          <cell r="H45">
            <v>270879.58</v>
          </cell>
        </row>
        <row r="46">
          <cell r="A46" t="str">
            <v>101.01-3402-##/9997</v>
          </cell>
          <cell r="B46">
            <v>0</v>
          </cell>
          <cell r="C46">
            <v>0</v>
          </cell>
          <cell r="D46">
            <v>0</v>
          </cell>
          <cell r="E46">
            <v>0</v>
          </cell>
          <cell r="F46">
            <v>80.25</v>
          </cell>
          <cell r="G46">
            <v>76165.17</v>
          </cell>
          <cell r="H46">
            <v>80.25</v>
          </cell>
        </row>
        <row r="47">
          <cell r="A47" t="str">
            <v>101.01-3402-##/9998</v>
          </cell>
          <cell r="B47">
            <v>0</v>
          </cell>
          <cell r="C47">
            <v>0</v>
          </cell>
          <cell r="D47">
            <v>0</v>
          </cell>
          <cell r="E47">
            <v>0</v>
          </cell>
          <cell r="F47">
            <v>41.92</v>
          </cell>
          <cell r="G47">
            <v>0</v>
          </cell>
          <cell r="H47">
            <v>41.92</v>
          </cell>
        </row>
        <row r="48">
          <cell r="A48" t="str">
            <v>101.01-3402-##/9999</v>
          </cell>
          <cell r="B48">
            <v>0</v>
          </cell>
          <cell r="C48">
            <v>0</v>
          </cell>
          <cell r="D48">
            <v>0</v>
          </cell>
          <cell r="E48">
            <v>0</v>
          </cell>
          <cell r="F48">
            <v>0</v>
          </cell>
          <cell r="G48">
            <v>0</v>
          </cell>
          <cell r="H48">
            <v>0</v>
          </cell>
        </row>
        <row r="49">
          <cell r="A49" t="str">
            <v>101.01-342#-##/####</v>
          </cell>
          <cell r="B49">
            <v>0</v>
          </cell>
          <cell r="C49">
            <v>0</v>
          </cell>
          <cell r="D49">
            <v>811966.9</v>
          </cell>
          <cell r="E49">
            <v>843887.52</v>
          </cell>
          <cell r="F49">
            <v>-31920.62</v>
          </cell>
          <cell r="G49">
            <v>0</v>
          </cell>
          <cell r="H49">
            <v>811966.9</v>
          </cell>
        </row>
        <row r="50">
          <cell r="A50" t="str">
            <v>101.01-342#-##/9997</v>
          </cell>
          <cell r="B50">
            <v>0</v>
          </cell>
          <cell r="C50">
            <v>0</v>
          </cell>
          <cell r="D50">
            <v>0</v>
          </cell>
          <cell r="E50">
            <v>0</v>
          </cell>
          <cell r="F50">
            <v>538.91999999999996</v>
          </cell>
          <cell r="G50">
            <v>0</v>
          </cell>
          <cell r="H50">
            <v>538.91999999999996</v>
          </cell>
        </row>
        <row r="51">
          <cell r="A51" t="str">
            <v>101.01-342#-##/9998</v>
          </cell>
          <cell r="B51">
            <v>0</v>
          </cell>
          <cell r="C51">
            <v>0</v>
          </cell>
          <cell r="D51">
            <v>0</v>
          </cell>
          <cell r="E51">
            <v>0</v>
          </cell>
          <cell r="F51">
            <v>32459.54</v>
          </cell>
          <cell r="G51">
            <v>0</v>
          </cell>
          <cell r="H51">
            <v>32459.54</v>
          </cell>
        </row>
        <row r="52">
          <cell r="A52" t="str">
            <v>101.01-342#-##/9999</v>
          </cell>
          <cell r="B52">
            <v>0</v>
          </cell>
          <cell r="C52">
            <v>0</v>
          </cell>
          <cell r="D52">
            <v>0</v>
          </cell>
          <cell r="E52">
            <v>0</v>
          </cell>
          <cell r="F52">
            <v>0</v>
          </cell>
          <cell r="G52">
            <v>0</v>
          </cell>
          <cell r="H52">
            <v>0</v>
          </cell>
        </row>
        <row r="53">
          <cell r="A53" t="str">
            <v>101.01-343#-##/####</v>
          </cell>
          <cell r="B53">
            <v>0</v>
          </cell>
          <cell r="C53">
            <v>0</v>
          </cell>
          <cell r="D53">
            <v>6896748.2599999998</v>
          </cell>
          <cell r="E53">
            <v>6857079.1699999999</v>
          </cell>
          <cell r="F53">
            <v>39669.089999999997</v>
          </cell>
          <cell r="G53">
            <v>291765.48</v>
          </cell>
          <cell r="H53">
            <v>6896748.2599999998</v>
          </cell>
        </row>
        <row r="54">
          <cell r="A54" t="str">
            <v>101.01-343#-##/9997</v>
          </cell>
          <cell r="B54">
            <v>0</v>
          </cell>
          <cell r="C54">
            <v>0</v>
          </cell>
          <cell r="D54">
            <v>0</v>
          </cell>
          <cell r="E54">
            <v>0</v>
          </cell>
          <cell r="F54">
            <v>39669.089999999997</v>
          </cell>
          <cell r="G54">
            <v>145882.74</v>
          </cell>
          <cell r="H54">
            <v>39669.089999999997</v>
          </cell>
        </row>
        <row r="55">
          <cell r="A55" t="str">
            <v>101.01-343#-##/9998</v>
          </cell>
          <cell r="B55">
            <v>0</v>
          </cell>
          <cell r="C55">
            <v>0</v>
          </cell>
          <cell r="D55">
            <v>0</v>
          </cell>
          <cell r="E55">
            <v>0</v>
          </cell>
          <cell r="F55">
            <v>0</v>
          </cell>
          <cell r="G55">
            <v>0</v>
          </cell>
          <cell r="H55">
            <v>0</v>
          </cell>
        </row>
        <row r="56">
          <cell r="A56" t="str">
            <v>101.01-343#-##/9999</v>
          </cell>
          <cell r="B56">
            <v>0</v>
          </cell>
          <cell r="C56">
            <v>0</v>
          </cell>
          <cell r="D56">
            <v>0</v>
          </cell>
          <cell r="E56">
            <v>0</v>
          </cell>
          <cell r="F56">
            <v>0</v>
          </cell>
          <cell r="G56">
            <v>0</v>
          </cell>
          <cell r="H56">
            <v>0</v>
          </cell>
        </row>
        <row r="57">
          <cell r="A57" t="str">
            <v>101.01-344#-##/####</v>
          </cell>
          <cell r="B57">
            <v>0</v>
          </cell>
          <cell r="C57">
            <v>0</v>
          </cell>
          <cell r="D57">
            <v>2257040.2799999998</v>
          </cell>
          <cell r="E57">
            <v>2257040.2799999998</v>
          </cell>
          <cell r="F57">
            <v>0</v>
          </cell>
          <cell r="G57">
            <v>175366.36</v>
          </cell>
          <cell r="H57">
            <v>2257040.2799999998</v>
          </cell>
        </row>
        <row r="58">
          <cell r="A58" t="str">
            <v>101.01-344#-##/9997</v>
          </cell>
          <cell r="B58">
            <v>0</v>
          </cell>
          <cell r="C58">
            <v>0</v>
          </cell>
          <cell r="D58">
            <v>0</v>
          </cell>
          <cell r="E58">
            <v>0</v>
          </cell>
          <cell r="F58">
            <v>0</v>
          </cell>
          <cell r="G58">
            <v>91877.6</v>
          </cell>
          <cell r="H58">
            <v>0</v>
          </cell>
        </row>
        <row r="59">
          <cell r="A59" t="str">
            <v>101.01-344#-##/9998</v>
          </cell>
          <cell r="B59">
            <v>0</v>
          </cell>
          <cell r="C59">
            <v>0</v>
          </cell>
          <cell r="D59">
            <v>0</v>
          </cell>
          <cell r="E59">
            <v>0</v>
          </cell>
          <cell r="F59">
            <v>0</v>
          </cell>
          <cell r="G59">
            <v>4194.42</v>
          </cell>
          <cell r="H59">
            <v>0</v>
          </cell>
        </row>
        <row r="60">
          <cell r="A60" t="str">
            <v>101.01-344#-##/9999</v>
          </cell>
          <cell r="B60">
            <v>0</v>
          </cell>
          <cell r="C60">
            <v>0</v>
          </cell>
          <cell r="D60">
            <v>0</v>
          </cell>
          <cell r="E60">
            <v>0</v>
          </cell>
          <cell r="F60">
            <v>0</v>
          </cell>
          <cell r="G60">
            <v>0</v>
          </cell>
          <cell r="H60">
            <v>0</v>
          </cell>
        </row>
        <row r="61">
          <cell r="A61" t="str">
            <v>101.01-345#-##/####</v>
          </cell>
          <cell r="B61">
            <v>0</v>
          </cell>
          <cell r="C61">
            <v>0</v>
          </cell>
          <cell r="D61">
            <v>1219763.67</v>
          </cell>
          <cell r="E61">
            <v>1693128.5</v>
          </cell>
          <cell r="F61">
            <v>-473364.83</v>
          </cell>
          <cell r="G61">
            <v>140951.67999999999</v>
          </cell>
          <cell r="H61">
            <v>1219763.67</v>
          </cell>
        </row>
        <row r="62">
          <cell r="A62" t="str">
            <v>101.01-345#-##/9997</v>
          </cell>
          <cell r="B62">
            <v>0</v>
          </cell>
          <cell r="C62">
            <v>0</v>
          </cell>
          <cell r="D62">
            <v>0</v>
          </cell>
          <cell r="E62">
            <v>0</v>
          </cell>
          <cell r="F62">
            <v>0</v>
          </cell>
          <cell r="G62">
            <v>70475.839999999997</v>
          </cell>
          <cell r="H62">
            <v>0</v>
          </cell>
        </row>
        <row r="63">
          <cell r="A63" t="str">
            <v>101.01-345#-##/9998</v>
          </cell>
          <cell r="B63">
            <v>0</v>
          </cell>
          <cell r="C63">
            <v>0</v>
          </cell>
          <cell r="D63">
            <v>0</v>
          </cell>
          <cell r="E63">
            <v>0</v>
          </cell>
          <cell r="F63">
            <v>0</v>
          </cell>
          <cell r="G63">
            <v>0</v>
          </cell>
          <cell r="H63">
            <v>0</v>
          </cell>
        </row>
        <row r="64">
          <cell r="A64" t="str">
            <v>101.01-345#-##/9999</v>
          </cell>
          <cell r="B64">
            <v>0</v>
          </cell>
          <cell r="C64">
            <v>0</v>
          </cell>
          <cell r="D64">
            <v>0</v>
          </cell>
          <cell r="E64">
            <v>0</v>
          </cell>
          <cell r="F64">
            <v>-473364.83</v>
          </cell>
          <cell r="G64">
            <v>0</v>
          </cell>
          <cell r="H64">
            <v>-473364.83</v>
          </cell>
        </row>
        <row r="65">
          <cell r="A65" t="str">
            <v>101.01-3461-##/####</v>
          </cell>
          <cell r="B65">
            <v>0</v>
          </cell>
          <cell r="C65">
            <v>0</v>
          </cell>
          <cell r="D65">
            <v>988736.2</v>
          </cell>
          <cell r="E65">
            <v>988736.2</v>
          </cell>
          <cell r="F65">
            <v>0</v>
          </cell>
          <cell r="G65">
            <v>20719.84</v>
          </cell>
          <cell r="H65">
            <v>988736.2</v>
          </cell>
        </row>
        <row r="66">
          <cell r="A66" t="str">
            <v>101.01-3461-##/9997</v>
          </cell>
          <cell r="B66">
            <v>0</v>
          </cell>
          <cell r="C66">
            <v>0</v>
          </cell>
          <cell r="D66">
            <v>0</v>
          </cell>
          <cell r="E66">
            <v>0</v>
          </cell>
          <cell r="F66">
            <v>0</v>
          </cell>
          <cell r="G66">
            <v>12088.94</v>
          </cell>
          <cell r="H66">
            <v>0</v>
          </cell>
        </row>
        <row r="67">
          <cell r="A67" t="str">
            <v>101.01-3461-##/9998</v>
          </cell>
          <cell r="B67">
            <v>0</v>
          </cell>
          <cell r="C67">
            <v>0</v>
          </cell>
          <cell r="D67">
            <v>0</v>
          </cell>
          <cell r="E67">
            <v>0</v>
          </cell>
          <cell r="F67">
            <v>0</v>
          </cell>
          <cell r="G67">
            <v>1729.02</v>
          </cell>
          <cell r="H67">
            <v>0</v>
          </cell>
        </row>
        <row r="68">
          <cell r="A68" t="str">
            <v>101.01-3461-##/9999</v>
          </cell>
          <cell r="B68">
            <v>0</v>
          </cell>
          <cell r="C68">
            <v>0</v>
          </cell>
          <cell r="D68">
            <v>0</v>
          </cell>
          <cell r="E68">
            <v>0</v>
          </cell>
          <cell r="F68">
            <v>0</v>
          </cell>
          <cell r="G68">
            <v>0</v>
          </cell>
          <cell r="H68">
            <v>0</v>
          </cell>
        </row>
        <row r="69">
          <cell r="A69" t="str">
            <v>101.01-3462-##/####</v>
          </cell>
          <cell r="B69">
            <v>0</v>
          </cell>
          <cell r="C69">
            <v>0</v>
          </cell>
          <cell r="D69">
            <v>1302525.6399999999</v>
          </cell>
          <cell r="E69">
            <v>1302525.6399999999</v>
          </cell>
          <cell r="F69">
            <v>0</v>
          </cell>
          <cell r="G69">
            <v>34337.699999999997</v>
          </cell>
          <cell r="H69">
            <v>1302525.6399999999</v>
          </cell>
        </row>
        <row r="70">
          <cell r="A70" t="str">
            <v>101.01-3462-##/9997</v>
          </cell>
          <cell r="B70">
            <v>0</v>
          </cell>
          <cell r="C70">
            <v>0</v>
          </cell>
          <cell r="D70">
            <v>0</v>
          </cell>
          <cell r="E70">
            <v>0</v>
          </cell>
          <cell r="F70">
            <v>0</v>
          </cell>
          <cell r="G70">
            <v>17168.849999999999</v>
          </cell>
          <cell r="H70">
            <v>0</v>
          </cell>
        </row>
        <row r="71">
          <cell r="A71" t="str">
            <v>101.01-3462-##/9998</v>
          </cell>
          <cell r="B71">
            <v>0</v>
          </cell>
          <cell r="C71">
            <v>0</v>
          </cell>
          <cell r="D71">
            <v>0</v>
          </cell>
          <cell r="E71">
            <v>0</v>
          </cell>
          <cell r="F71">
            <v>0</v>
          </cell>
          <cell r="G71">
            <v>0</v>
          </cell>
          <cell r="H71">
            <v>0</v>
          </cell>
        </row>
        <row r="72">
          <cell r="A72" t="str">
            <v>101.01-3462-##/9999</v>
          </cell>
          <cell r="B72">
            <v>0</v>
          </cell>
          <cell r="C72">
            <v>0</v>
          </cell>
          <cell r="D72">
            <v>0</v>
          </cell>
          <cell r="E72">
            <v>0</v>
          </cell>
          <cell r="F72">
            <v>0</v>
          </cell>
          <cell r="G72">
            <v>0</v>
          </cell>
          <cell r="H72">
            <v>0</v>
          </cell>
        </row>
        <row r="73">
          <cell r="A73" t="str">
            <v>101.01-347#-##/####</v>
          </cell>
          <cell r="B73">
            <v>0</v>
          </cell>
          <cell r="C73">
            <v>0</v>
          </cell>
          <cell r="D73">
            <v>583084.66</v>
          </cell>
          <cell r="E73">
            <v>583084.66</v>
          </cell>
          <cell r="F73">
            <v>0</v>
          </cell>
          <cell r="G73">
            <v>0</v>
          </cell>
          <cell r="H73">
            <v>583084.66</v>
          </cell>
        </row>
        <row r="74">
          <cell r="A74" t="str">
            <v>101.01-347#-##/9997</v>
          </cell>
          <cell r="B74">
            <v>0</v>
          </cell>
          <cell r="C74">
            <v>0</v>
          </cell>
          <cell r="D74">
            <v>0</v>
          </cell>
          <cell r="E74">
            <v>0</v>
          </cell>
          <cell r="F74">
            <v>0</v>
          </cell>
          <cell r="G74">
            <v>0</v>
          </cell>
          <cell r="H74">
            <v>0</v>
          </cell>
        </row>
        <row r="75">
          <cell r="A75" t="str">
            <v>101.01-347#-##/9998</v>
          </cell>
          <cell r="B75">
            <v>0</v>
          </cell>
          <cell r="C75">
            <v>0</v>
          </cell>
          <cell r="D75">
            <v>0</v>
          </cell>
          <cell r="E75">
            <v>0</v>
          </cell>
          <cell r="F75">
            <v>0</v>
          </cell>
          <cell r="G75">
            <v>0</v>
          </cell>
          <cell r="H75">
            <v>0</v>
          </cell>
        </row>
        <row r="76">
          <cell r="A76" t="str">
            <v>101.01-347#-##/9999</v>
          </cell>
          <cell r="B76">
            <v>0</v>
          </cell>
          <cell r="C76">
            <v>0</v>
          </cell>
          <cell r="D76">
            <v>0</v>
          </cell>
          <cell r="E76">
            <v>0</v>
          </cell>
          <cell r="F76">
            <v>0</v>
          </cell>
          <cell r="G76">
            <v>0</v>
          </cell>
          <cell r="H76">
            <v>0</v>
          </cell>
        </row>
        <row r="77">
          <cell r="A77" t="str">
            <v>101.01-348#-##/####</v>
          </cell>
          <cell r="B77">
            <v>0</v>
          </cell>
          <cell r="C77">
            <v>0</v>
          </cell>
          <cell r="D77">
            <v>547961.63</v>
          </cell>
          <cell r="E77">
            <v>547961.63</v>
          </cell>
          <cell r="F77">
            <v>0</v>
          </cell>
          <cell r="G77">
            <v>0</v>
          </cell>
          <cell r="H77">
            <v>547961.63</v>
          </cell>
        </row>
        <row r="78">
          <cell r="A78" t="str">
            <v>101.01-348#-##/9997</v>
          </cell>
          <cell r="B78">
            <v>0</v>
          </cell>
          <cell r="C78">
            <v>0</v>
          </cell>
          <cell r="D78">
            <v>0</v>
          </cell>
          <cell r="E78">
            <v>0</v>
          </cell>
          <cell r="F78">
            <v>0</v>
          </cell>
          <cell r="G78">
            <v>0</v>
          </cell>
          <cell r="H78">
            <v>0</v>
          </cell>
        </row>
        <row r="79">
          <cell r="A79" t="str">
            <v>101.01-348#-##/9998</v>
          </cell>
          <cell r="B79">
            <v>0</v>
          </cell>
          <cell r="C79">
            <v>0</v>
          </cell>
          <cell r="D79">
            <v>0</v>
          </cell>
          <cell r="E79">
            <v>0</v>
          </cell>
          <cell r="F79">
            <v>0</v>
          </cell>
          <cell r="G79">
            <v>0</v>
          </cell>
          <cell r="H79">
            <v>0</v>
          </cell>
        </row>
        <row r="80">
          <cell r="A80" t="str">
            <v>101.01-348#-##/9999</v>
          </cell>
          <cell r="B80">
            <v>0</v>
          </cell>
          <cell r="C80">
            <v>0</v>
          </cell>
          <cell r="D80">
            <v>0</v>
          </cell>
          <cell r="E80">
            <v>0</v>
          </cell>
          <cell r="F80">
            <v>0</v>
          </cell>
          <cell r="G80">
            <v>0</v>
          </cell>
          <cell r="H80">
            <v>0</v>
          </cell>
        </row>
        <row r="81">
          <cell r="A81" t="str">
            <v>101.01-349#-##/####</v>
          </cell>
          <cell r="B81">
            <v>0</v>
          </cell>
          <cell r="C81">
            <v>0</v>
          </cell>
          <cell r="D81">
            <v>0</v>
          </cell>
          <cell r="E81">
            <v>0</v>
          </cell>
          <cell r="F81">
            <v>0</v>
          </cell>
          <cell r="G81">
            <v>0</v>
          </cell>
          <cell r="H81">
            <v>0</v>
          </cell>
        </row>
        <row r="82">
          <cell r="A82" t="str">
            <v>101.01-349#-##/9997</v>
          </cell>
          <cell r="B82">
            <v>0</v>
          </cell>
          <cell r="C82">
            <v>0</v>
          </cell>
          <cell r="D82">
            <v>0</v>
          </cell>
          <cell r="E82">
            <v>0</v>
          </cell>
          <cell r="F82">
            <v>0</v>
          </cell>
          <cell r="G82">
            <v>0</v>
          </cell>
          <cell r="H82">
            <v>0</v>
          </cell>
        </row>
        <row r="83">
          <cell r="A83" t="str">
            <v>101.01-349#-##/9998</v>
          </cell>
          <cell r="B83">
            <v>0</v>
          </cell>
          <cell r="C83">
            <v>0</v>
          </cell>
          <cell r="D83">
            <v>0</v>
          </cell>
          <cell r="E83">
            <v>0</v>
          </cell>
          <cell r="F83">
            <v>0</v>
          </cell>
          <cell r="G83">
            <v>0</v>
          </cell>
          <cell r="H83">
            <v>0</v>
          </cell>
        </row>
        <row r="84">
          <cell r="A84" t="str">
            <v>101.01-349#-##/9999</v>
          </cell>
          <cell r="B84">
            <v>0</v>
          </cell>
          <cell r="C84">
            <v>0</v>
          </cell>
          <cell r="D84">
            <v>0</v>
          </cell>
          <cell r="E84">
            <v>0</v>
          </cell>
          <cell r="F84">
            <v>0</v>
          </cell>
          <cell r="G84">
            <v>0</v>
          </cell>
          <cell r="H84">
            <v>0</v>
          </cell>
        </row>
        <row r="85">
          <cell r="A85" t="str">
            <v>101.01-3501-##/####</v>
          </cell>
          <cell r="B85">
            <v>0</v>
          </cell>
          <cell r="C85">
            <v>0</v>
          </cell>
          <cell r="D85">
            <v>49576.74</v>
          </cell>
          <cell r="E85">
            <v>49576.74</v>
          </cell>
          <cell r="F85">
            <v>0</v>
          </cell>
          <cell r="G85">
            <v>0</v>
          </cell>
          <cell r="H85">
            <v>49576.74</v>
          </cell>
        </row>
        <row r="86">
          <cell r="A86" t="str">
            <v>101.01-3501-##/9997</v>
          </cell>
          <cell r="B86">
            <v>0</v>
          </cell>
          <cell r="C86">
            <v>0</v>
          </cell>
          <cell r="D86">
            <v>0</v>
          </cell>
          <cell r="E86">
            <v>0</v>
          </cell>
          <cell r="F86">
            <v>0</v>
          </cell>
          <cell r="G86">
            <v>0</v>
          </cell>
          <cell r="H86">
            <v>0</v>
          </cell>
        </row>
        <row r="87">
          <cell r="A87" t="str">
            <v>101.01-3501-##/9998</v>
          </cell>
          <cell r="B87">
            <v>0</v>
          </cell>
          <cell r="C87">
            <v>0</v>
          </cell>
          <cell r="D87">
            <v>0</v>
          </cell>
          <cell r="E87">
            <v>0</v>
          </cell>
          <cell r="F87">
            <v>0</v>
          </cell>
          <cell r="G87">
            <v>0</v>
          </cell>
          <cell r="H87">
            <v>0</v>
          </cell>
        </row>
        <row r="88">
          <cell r="A88" t="str">
            <v>101.01-3501-##/9999</v>
          </cell>
          <cell r="B88">
            <v>0</v>
          </cell>
          <cell r="C88">
            <v>0</v>
          </cell>
          <cell r="D88">
            <v>0</v>
          </cell>
          <cell r="E88">
            <v>0</v>
          </cell>
          <cell r="F88">
            <v>0</v>
          </cell>
          <cell r="G88">
            <v>0</v>
          </cell>
          <cell r="H88">
            <v>0</v>
          </cell>
        </row>
        <row r="89">
          <cell r="A89" t="str">
            <v>101.01-3502-##/####</v>
          </cell>
          <cell r="B89">
            <v>0</v>
          </cell>
          <cell r="C89">
            <v>0</v>
          </cell>
          <cell r="D89">
            <v>49038.17</v>
          </cell>
          <cell r="E89">
            <v>49038.17</v>
          </cell>
          <cell r="F89">
            <v>0</v>
          </cell>
          <cell r="G89">
            <v>0</v>
          </cell>
          <cell r="H89">
            <v>49038.17</v>
          </cell>
        </row>
        <row r="90">
          <cell r="A90" t="str">
            <v>101.01-3502-##/9997</v>
          </cell>
          <cell r="B90">
            <v>0</v>
          </cell>
          <cell r="C90">
            <v>0</v>
          </cell>
          <cell r="D90">
            <v>0</v>
          </cell>
          <cell r="E90">
            <v>0</v>
          </cell>
          <cell r="F90">
            <v>0</v>
          </cell>
          <cell r="G90">
            <v>0</v>
          </cell>
          <cell r="H90">
            <v>0</v>
          </cell>
        </row>
        <row r="91">
          <cell r="A91" t="str">
            <v>101.01-3502-##/9998</v>
          </cell>
          <cell r="B91">
            <v>0</v>
          </cell>
          <cell r="C91">
            <v>0</v>
          </cell>
          <cell r="D91">
            <v>0</v>
          </cell>
          <cell r="E91">
            <v>0</v>
          </cell>
          <cell r="F91">
            <v>0</v>
          </cell>
          <cell r="G91">
            <v>0</v>
          </cell>
          <cell r="H91">
            <v>0</v>
          </cell>
        </row>
        <row r="92">
          <cell r="A92" t="str">
            <v>101.01-3502-##/9999</v>
          </cell>
          <cell r="B92">
            <v>0</v>
          </cell>
          <cell r="C92">
            <v>0</v>
          </cell>
          <cell r="D92">
            <v>0</v>
          </cell>
          <cell r="E92">
            <v>0</v>
          </cell>
          <cell r="F92">
            <v>0</v>
          </cell>
          <cell r="G92">
            <v>0</v>
          </cell>
          <cell r="H92">
            <v>0</v>
          </cell>
        </row>
        <row r="93">
          <cell r="A93" t="str">
            <v>101.01-351#-##/####</v>
          </cell>
          <cell r="B93">
            <v>0</v>
          </cell>
          <cell r="C93">
            <v>0</v>
          </cell>
          <cell r="D93">
            <v>2856437.71</v>
          </cell>
          <cell r="E93">
            <v>2856437.71</v>
          </cell>
          <cell r="F93">
            <v>0</v>
          </cell>
          <cell r="G93">
            <v>0</v>
          </cell>
          <cell r="H93">
            <v>2856437.71</v>
          </cell>
        </row>
        <row r="94">
          <cell r="A94" t="str">
            <v>101.01-351#-##/9997</v>
          </cell>
          <cell r="B94">
            <v>0</v>
          </cell>
          <cell r="C94">
            <v>0</v>
          </cell>
          <cell r="D94">
            <v>0</v>
          </cell>
          <cell r="E94">
            <v>0</v>
          </cell>
          <cell r="F94">
            <v>0</v>
          </cell>
          <cell r="G94">
            <v>0</v>
          </cell>
          <cell r="H94">
            <v>0</v>
          </cell>
        </row>
        <row r="95">
          <cell r="A95" t="str">
            <v>101.01-351#-##/9998</v>
          </cell>
          <cell r="B95">
            <v>0</v>
          </cell>
          <cell r="C95">
            <v>0</v>
          </cell>
          <cell r="D95">
            <v>0</v>
          </cell>
          <cell r="E95">
            <v>0</v>
          </cell>
          <cell r="F95">
            <v>0</v>
          </cell>
          <cell r="G95">
            <v>0</v>
          </cell>
          <cell r="H95">
            <v>0</v>
          </cell>
        </row>
        <row r="96">
          <cell r="A96" t="str">
            <v>101.01-351#-##/9999</v>
          </cell>
          <cell r="B96">
            <v>0</v>
          </cell>
          <cell r="C96">
            <v>0</v>
          </cell>
          <cell r="D96">
            <v>0</v>
          </cell>
          <cell r="E96">
            <v>0</v>
          </cell>
          <cell r="F96">
            <v>0</v>
          </cell>
          <cell r="G96">
            <v>0</v>
          </cell>
          <cell r="H96">
            <v>0</v>
          </cell>
        </row>
        <row r="97">
          <cell r="A97" t="str">
            <v>101.01-352#-##/####</v>
          </cell>
          <cell r="B97">
            <v>0</v>
          </cell>
          <cell r="C97">
            <v>0</v>
          </cell>
          <cell r="D97">
            <v>1698309.51</v>
          </cell>
          <cell r="E97">
            <v>1698309.51</v>
          </cell>
          <cell r="F97">
            <v>0</v>
          </cell>
          <cell r="G97">
            <v>83631.62</v>
          </cell>
          <cell r="H97">
            <v>1698309.51</v>
          </cell>
        </row>
        <row r="98">
          <cell r="A98" t="str">
            <v>101.01-352#-##/9997</v>
          </cell>
          <cell r="B98">
            <v>0</v>
          </cell>
          <cell r="C98">
            <v>0</v>
          </cell>
          <cell r="D98">
            <v>0</v>
          </cell>
          <cell r="E98">
            <v>0</v>
          </cell>
          <cell r="F98">
            <v>0</v>
          </cell>
          <cell r="G98">
            <v>73620.45</v>
          </cell>
          <cell r="H98">
            <v>0</v>
          </cell>
        </row>
        <row r="99">
          <cell r="A99" t="str">
            <v>101.01-352#-##/9998</v>
          </cell>
          <cell r="B99">
            <v>0</v>
          </cell>
          <cell r="C99">
            <v>0</v>
          </cell>
          <cell r="D99">
            <v>0</v>
          </cell>
          <cell r="E99">
            <v>0</v>
          </cell>
          <cell r="F99">
            <v>0</v>
          </cell>
          <cell r="G99">
            <v>37231.699999999997</v>
          </cell>
          <cell r="H99">
            <v>0</v>
          </cell>
        </row>
        <row r="100">
          <cell r="A100" t="str">
            <v>101.01-352#-##/9999</v>
          </cell>
          <cell r="B100">
            <v>0</v>
          </cell>
          <cell r="C100">
            <v>0</v>
          </cell>
          <cell r="D100">
            <v>0</v>
          </cell>
          <cell r="E100">
            <v>0</v>
          </cell>
          <cell r="F100">
            <v>0</v>
          </cell>
          <cell r="G100">
            <v>5427.06</v>
          </cell>
          <cell r="H100">
            <v>0</v>
          </cell>
        </row>
        <row r="101">
          <cell r="A101" t="str">
            <v>101.01-354#-##/####</v>
          </cell>
          <cell r="B101">
            <v>0</v>
          </cell>
          <cell r="C101">
            <v>0</v>
          </cell>
          <cell r="D101">
            <v>5565133.5700000003</v>
          </cell>
          <cell r="E101">
            <v>4816157.76</v>
          </cell>
          <cell r="F101">
            <v>748975.81</v>
          </cell>
          <cell r="G101">
            <v>621511.54</v>
          </cell>
          <cell r="H101">
            <v>5565133.5700000003</v>
          </cell>
        </row>
        <row r="102">
          <cell r="A102" t="str">
            <v>101.01-354#-##/9997</v>
          </cell>
          <cell r="B102">
            <v>0</v>
          </cell>
          <cell r="C102">
            <v>0</v>
          </cell>
          <cell r="D102">
            <v>0</v>
          </cell>
          <cell r="E102">
            <v>0</v>
          </cell>
          <cell r="F102">
            <v>297336.23</v>
          </cell>
          <cell r="G102">
            <v>351434.88</v>
          </cell>
          <cell r="H102">
            <v>297336.23</v>
          </cell>
        </row>
        <row r="103">
          <cell r="A103" t="str">
            <v>101.01-354#-##/9998</v>
          </cell>
          <cell r="B103">
            <v>0</v>
          </cell>
          <cell r="C103">
            <v>0</v>
          </cell>
          <cell r="D103">
            <v>0</v>
          </cell>
          <cell r="E103">
            <v>0</v>
          </cell>
          <cell r="F103">
            <v>21725.25</v>
          </cell>
          <cell r="G103">
            <v>40925.15</v>
          </cell>
          <cell r="H103">
            <v>21725.25</v>
          </cell>
        </row>
        <row r="104">
          <cell r="A104" t="str">
            <v>101.01-354#-##/9999</v>
          </cell>
          <cell r="B104">
            <v>0</v>
          </cell>
          <cell r="C104">
            <v>0</v>
          </cell>
          <cell r="D104">
            <v>0</v>
          </cell>
          <cell r="E104">
            <v>0</v>
          </cell>
          <cell r="F104">
            <v>473364.83</v>
          </cell>
          <cell r="G104">
            <v>246.04</v>
          </cell>
          <cell r="H104">
            <v>473364.83</v>
          </cell>
        </row>
        <row r="105">
          <cell r="A105" t="str">
            <v>101.01-355#-##/####</v>
          </cell>
          <cell r="B105">
            <v>0</v>
          </cell>
          <cell r="C105">
            <v>0</v>
          </cell>
          <cell r="D105">
            <v>5488543.7599999998</v>
          </cell>
          <cell r="E105">
            <v>5208250.45</v>
          </cell>
          <cell r="F105">
            <v>280293.31</v>
          </cell>
          <cell r="G105">
            <v>636504.48</v>
          </cell>
          <cell r="H105">
            <v>5457400.4100000001</v>
          </cell>
        </row>
        <row r="106">
          <cell r="A106" t="str">
            <v>101.01-355#-##/9997</v>
          </cell>
          <cell r="B106">
            <v>0</v>
          </cell>
          <cell r="C106">
            <v>0</v>
          </cell>
          <cell r="D106">
            <v>0</v>
          </cell>
          <cell r="E106">
            <v>0</v>
          </cell>
          <cell r="F106">
            <v>234019.35</v>
          </cell>
          <cell r="G106">
            <v>326633.88</v>
          </cell>
          <cell r="H106">
            <v>234019.35</v>
          </cell>
        </row>
        <row r="107">
          <cell r="A107" t="str">
            <v>101.01-355#-##/9998</v>
          </cell>
          <cell r="B107">
            <v>0</v>
          </cell>
          <cell r="C107">
            <v>0</v>
          </cell>
          <cell r="D107">
            <v>0</v>
          </cell>
          <cell r="E107">
            <v>0</v>
          </cell>
          <cell r="F107">
            <v>6597.52</v>
          </cell>
          <cell r="G107">
            <v>8135.6</v>
          </cell>
          <cell r="H107">
            <v>6597.52</v>
          </cell>
        </row>
        <row r="108">
          <cell r="A108" t="str">
            <v>101.01-355#-##/9999</v>
          </cell>
          <cell r="B108">
            <v>0</v>
          </cell>
          <cell r="C108">
            <v>0</v>
          </cell>
          <cell r="D108">
            <v>31143.35</v>
          </cell>
          <cell r="E108">
            <v>0</v>
          </cell>
          <cell r="F108">
            <v>52871.48</v>
          </cell>
          <cell r="G108">
            <v>-246.04</v>
          </cell>
          <cell r="H108">
            <v>21728.13</v>
          </cell>
        </row>
        <row r="109">
          <cell r="A109" t="str">
            <v>101.01-356#-##/####</v>
          </cell>
          <cell r="B109">
            <v>0</v>
          </cell>
          <cell r="C109">
            <v>0</v>
          </cell>
          <cell r="D109">
            <v>356574.37</v>
          </cell>
          <cell r="E109">
            <v>362259.33</v>
          </cell>
          <cell r="F109">
            <v>-5684.96</v>
          </cell>
          <cell r="G109">
            <v>67542.2</v>
          </cell>
          <cell r="H109">
            <v>356574.37</v>
          </cell>
        </row>
        <row r="110">
          <cell r="A110" t="str">
            <v>101.01-356#-##/9997</v>
          </cell>
          <cell r="B110">
            <v>0</v>
          </cell>
          <cell r="C110">
            <v>0</v>
          </cell>
          <cell r="D110">
            <v>0</v>
          </cell>
          <cell r="E110">
            <v>0</v>
          </cell>
          <cell r="F110">
            <v>-5684.96</v>
          </cell>
          <cell r="G110">
            <v>33771.1</v>
          </cell>
          <cell r="H110">
            <v>-5684.96</v>
          </cell>
        </row>
        <row r="111">
          <cell r="A111" t="str">
            <v>101.01-356#-##/9998</v>
          </cell>
          <cell r="B111">
            <v>0</v>
          </cell>
          <cell r="C111">
            <v>0</v>
          </cell>
          <cell r="D111">
            <v>0</v>
          </cell>
          <cell r="E111">
            <v>0</v>
          </cell>
          <cell r="F111">
            <v>0</v>
          </cell>
          <cell r="G111">
            <v>0</v>
          </cell>
          <cell r="H111">
            <v>0</v>
          </cell>
        </row>
        <row r="112">
          <cell r="A112" t="str">
            <v>101.01-356#-##/9999</v>
          </cell>
          <cell r="B112">
            <v>0</v>
          </cell>
          <cell r="C112">
            <v>0</v>
          </cell>
          <cell r="D112">
            <v>0</v>
          </cell>
          <cell r="E112">
            <v>0</v>
          </cell>
          <cell r="F112">
            <v>0</v>
          </cell>
          <cell r="G112">
            <v>0</v>
          </cell>
          <cell r="H112">
            <v>0</v>
          </cell>
        </row>
        <row r="113">
          <cell r="A113" t="str">
            <v>101.01-357#-##/####</v>
          </cell>
          <cell r="B113">
            <v>0</v>
          </cell>
          <cell r="C113">
            <v>0</v>
          </cell>
          <cell r="D113">
            <v>652156.30000000005</v>
          </cell>
          <cell r="E113">
            <v>574962.80000000005</v>
          </cell>
          <cell r="F113">
            <v>77193.5</v>
          </cell>
          <cell r="G113">
            <v>57320.6</v>
          </cell>
          <cell r="H113">
            <v>652156.30000000005</v>
          </cell>
        </row>
        <row r="114">
          <cell r="A114" t="str">
            <v>101.01-357#-##/9997</v>
          </cell>
          <cell r="B114">
            <v>0</v>
          </cell>
          <cell r="C114">
            <v>0</v>
          </cell>
          <cell r="D114">
            <v>0</v>
          </cell>
          <cell r="E114">
            <v>0</v>
          </cell>
          <cell r="F114">
            <v>102781</v>
          </cell>
          <cell r="G114">
            <v>28660.3</v>
          </cell>
          <cell r="H114">
            <v>102781</v>
          </cell>
        </row>
        <row r="115">
          <cell r="A115" t="str">
            <v>101.01-357#-##/9998</v>
          </cell>
          <cell r="B115">
            <v>0</v>
          </cell>
          <cell r="C115">
            <v>0</v>
          </cell>
          <cell r="D115">
            <v>0</v>
          </cell>
          <cell r="E115">
            <v>0</v>
          </cell>
          <cell r="F115">
            <v>25587.5</v>
          </cell>
          <cell r="G115">
            <v>0</v>
          </cell>
          <cell r="H115">
            <v>25587.5</v>
          </cell>
        </row>
        <row r="116">
          <cell r="A116" t="str">
            <v>101.01-357#-##/9999</v>
          </cell>
          <cell r="B116">
            <v>0</v>
          </cell>
          <cell r="C116">
            <v>0</v>
          </cell>
          <cell r="D116">
            <v>0</v>
          </cell>
          <cell r="E116">
            <v>0</v>
          </cell>
          <cell r="F116">
            <v>0</v>
          </cell>
          <cell r="G116">
            <v>0</v>
          </cell>
          <cell r="H116">
            <v>0</v>
          </cell>
        </row>
        <row r="117">
          <cell r="A117" t="str">
            <v>101.01-358#-##/####</v>
          </cell>
          <cell r="B117">
            <v>0</v>
          </cell>
          <cell r="C117">
            <v>0</v>
          </cell>
          <cell r="D117">
            <v>3908485.81</v>
          </cell>
          <cell r="E117">
            <v>3619535.5</v>
          </cell>
          <cell r="F117">
            <v>288950.31</v>
          </cell>
          <cell r="G117">
            <v>555608.38</v>
          </cell>
          <cell r="H117">
            <v>3908485.81</v>
          </cell>
        </row>
        <row r="118">
          <cell r="A118" t="str">
            <v>101.01-358#-##/9997</v>
          </cell>
          <cell r="B118">
            <v>0</v>
          </cell>
          <cell r="C118">
            <v>0</v>
          </cell>
          <cell r="D118">
            <v>0</v>
          </cell>
          <cell r="E118">
            <v>0</v>
          </cell>
          <cell r="F118">
            <v>288950.31</v>
          </cell>
          <cell r="G118">
            <v>299103.93</v>
          </cell>
          <cell r="H118">
            <v>288950.31</v>
          </cell>
        </row>
        <row r="119">
          <cell r="A119" t="str">
            <v>101.01-358#-##/9998</v>
          </cell>
          <cell r="B119">
            <v>0</v>
          </cell>
          <cell r="C119">
            <v>0</v>
          </cell>
          <cell r="D119">
            <v>0</v>
          </cell>
          <cell r="E119">
            <v>0</v>
          </cell>
          <cell r="F119">
            <v>0</v>
          </cell>
          <cell r="G119">
            <v>21299.74</v>
          </cell>
          <cell r="H119">
            <v>0</v>
          </cell>
        </row>
        <row r="120">
          <cell r="A120" t="str">
            <v>101.01-358#-##/9999</v>
          </cell>
          <cell r="B120">
            <v>0</v>
          </cell>
          <cell r="C120">
            <v>0</v>
          </cell>
          <cell r="D120">
            <v>0</v>
          </cell>
          <cell r="E120">
            <v>0</v>
          </cell>
          <cell r="F120">
            <v>0</v>
          </cell>
          <cell r="G120">
            <v>0</v>
          </cell>
          <cell r="H120">
            <v>0</v>
          </cell>
        </row>
        <row r="121">
          <cell r="A121" t="str">
            <v>101.01-359#-##/####</v>
          </cell>
          <cell r="B121">
            <v>0</v>
          </cell>
          <cell r="C121">
            <v>0</v>
          </cell>
          <cell r="D121">
            <v>1542148.34</v>
          </cell>
          <cell r="E121">
            <v>1505553.19</v>
          </cell>
          <cell r="F121">
            <v>36595.15</v>
          </cell>
          <cell r="G121">
            <v>112415.99</v>
          </cell>
          <cell r="H121">
            <v>1542148.34</v>
          </cell>
        </row>
        <row r="122">
          <cell r="A122" t="str">
            <v>101.01-359#-##/9997</v>
          </cell>
          <cell r="B122">
            <v>0</v>
          </cell>
          <cell r="C122">
            <v>0</v>
          </cell>
          <cell r="D122">
            <v>0</v>
          </cell>
          <cell r="E122">
            <v>-4234.41</v>
          </cell>
          <cell r="F122">
            <v>36595.15</v>
          </cell>
          <cell r="G122">
            <v>55225.85</v>
          </cell>
          <cell r="H122">
            <v>32360.74</v>
          </cell>
        </row>
        <row r="123">
          <cell r="A123" t="str">
            <v>101.01-359#-##/9998</v>
          </cell>
          <cell r="B123">
            <v>0</v>
          </cell>
          <cell r="C123">
            <v>0</v>
          </cell>
          <cell r="D123">
            <v>0</v>
          </cell>
          <cell r="E123">
            <v>0</v>
          </cell>
          <cell r="F123">
            <v>0</v>
          </cell>
          <cell r="G123">
            <v>1135.06</v>
          </cell>
          <cell r="H123">
            <v>0</v>
          </cell>
        </row>
        <row r="124">
          <cell r="A124" t="str">
            <v>101.01-359#-##/9999</v>
          </cell>
          <cell r="B124">
            <v>0</v>
          </cell>
          <cell r="C124">
            <v>0</v>
          </cell>
          <cell r="D124">
            <v>0</v>
          </cell>
          <cell r="E124">
            <v>0</v>
          </cell>
          <cell r="F124">
            <v>0</v>
          </cell>
          <cell r="G124">
            <v>0</v>
          </cell>
          <cell r="H124">
            <v>0</v>
          </cell>
        </row>
        <row r="125">
          <cell r="A125" t="str">
            <v>101.01-3601-##/####</v>
          </cell>
          <cell r="B125">
            <v>0</v>
          </cell>
          <cell r="C125">
            <v>0</v>
          </cell>
          <cell r="D125">
            <v>1477013.12</v>
          </cell>
          <cell r="E125">
            <v>1349742.73</v>
          </cell>
          <cell r="F125">
            <v>127270.39</v>
          </cell>
          <cell r="G125">
            <v>159433.68</v>
          </cell>
          <cell r="H125">
            <v>1477013.12</v>
          </cell>
        </row>
        <row r="126">
          <cell r="A126" t="str">
            <v>101.01-3601-##/9997</v>
          </cell>
          <cell r="B126">
            <v>0</v>
          </cell>
          <cell r="C126">
            <v>0</v>
          </cell>
          <cell r="D126">
            <v>0</v>
          </cell>
          <cell r="E126">
            <v>0</v>
          </cell>
          <cell r="F126">
            <v>131379.25</v>
          </cell>
          <cell r="G126">
            <v>91226.76</v>
          </cell>
          <cell r="H126">
            <v>131379.25</v>
          </cell>
        </row>
        <row r="127">
          <cell r="A127" t="str">
            <v>101.01-3601-##/9998</v>
          </cell>
          <cell r="B127">
            <v>0</v>
          </cell>
          <cell r="C127">
            <v>0</v>
          </cell>
          <cell r="D127">
            <v>0</v>
          </cell>
          <cell r="E127">
            <v>0</v>
          </cell>
          <cell r="F127">
            <v>4108.8599999999997</v>
          </cell>
          <cell r="G127">
            <v>6082.86</v>
          </cell>
          <cell r="H127">
            <v>4108.8599999999997</v>
          </cell>
        </row>
        <row r="128">
          <cell r="A128" t="str">
            <v>101.01-3601-##/9999</v>
          </cell>
          <cell r="B128">
            <v>0</v>
          </cell>
          <cell r="C128">
            <v>0</v>
          </cell>
          <cell r="D128">
            <v>0</v>
          </cell>
          <cell r="E128">
            <v>0</v>
          </cell>
          <cell r="F128">
            <v>0</v>
          </cell>
          <cell r="G128">
            <v>-5427.06</v>
          </cell>
          <cell r="H128">
            <v>0</v>
          </cell>
        </row>
        <row r="129">
          <cell r="A129" t="str">
            <v>101.01-3602-##/####</v>
          </cell>
          <cell r="B129">
            <v>0</v>
          </cell>
          <cell r="C129">
            <v>0</v>
          </cell>
          <cell r="D129">
            <v>197966.57</v>
          </cell>
          <cell r="E129">
            <v>186523.01</v>
          </cell>
          <cell r="F129">
            <v>11443.56</v>
          </cell>
          <cell r="G129">
            <v>12960</v>
          </cell>
          <cell r="H129">
            <v>197966.57</v>
          </cell>
        </row>
        <row r="130">
          <cell r="A130" t="str">
            <v>101.01-3602-##/9997</v>
          </cell>
          <cell r="B130">
            <v>0</v>
          </cell>
          <cell r="C130">
            <v>0</v>
          </cell>
          <cell r="D130">
            <v>0</v>
          </cell>
          <cell r="E130">
            <v>0</v>
          </cell>
          <cell r="F130">
            <v>13094.3</v>
          </cell>
          <cell r="G130">
            <v>6480</v>
          </cell>
          <cell r="H130">
            <v>13094.3</v>
          </cell>
        </row>
        <row r="131">
          <cell r="A131" t="str">
            <v>101.01-3602-##/9998</v>
          </cell>
          <cell r="B131">
            <v>0</v>
          </cell>
          <cell r="C131">
            <v>0</v>
          </cell>
          <cell r="D131">
            <v>0</v>
          </cell>
          <cell r="E131">
            <v>0</v>
          </cell>
          <cell r="F131">
            <v>1650.74</v>
          </cell>
          <cell r="G131">
            <v>0</v>
          </cell>
          <cell r="H131">
            <v>1650.74</v>
          </cell>
        </row>
        <row r="132">
          <cell r="A132" t="str">
            <v>101.01-3602-##/9999</v>
          </cell>
          <cell r="B132">
            <v>0</v>
          </cell>
          <cell r="C132">
            <v>0</v>
          </cell>
          <cell r="D132">
            <v>0</v>
          </cell>
          <cell r="E132">
            <v>0</v>
          </cell>
          <cell r="F132">
            <v>0</v>
          </cell>
          <cell r="G132">
            <v>0</v>
          </cell>
          <cell r="H132">
            <v>0</v>
          </cell>
        </row>
        <row r="133">
          <cell r="A133" t="str">
            <v>101.01-361#-##/####</v>
          </cell>
          <cell r="B133">
            <v>0</v>
          </cell>
          <cell r="C133">
            <v>0</v>
          </cell>
          <cell r="D133">
            <v>174445.28</v>
          </cell>
          <cell r="E133">
            <v>197632.74</v>
          </cell>
          <cell r="F133">
            <v>-23187.46</v>
          </cell>
          <cell r="G133">
            <v>48209.62</v>
          </cell>
          <cell r="H133">
            <v>205588.63</v>
          </cell>
        </row>
        <row r="134">
          <cell r="A134" t="str">
            <v>101.01-361#-##/9997</v>
          </cell>
          <cell r="B134">
            <v>0</v>
          </cell>
          <cell r="C134">
            <v>0</v>
          </cell>
          <cell r="D134">
            <v>0</v>
          </cell>
          <cell r="E134">
            <v>0</v>
          </cell>
          <cell r="F134">
            <v>18994.09</v>
          </cell>
          <cell r="G134">
            <v>29524.13</v>
          </cell>
          <cell r="H134">
            <v>18994.09</v>
          </cell>
        </row>
        <row r="135">
          <cell r="A135" t="str">
            <v>101.01-361#-##/9998</v>
          </cell>
          <cell r="B135">
            <v>0</v>
          </cell>
          <cell r="C135">
            <v>0</v>
          </cell>
          <cell r="D135">
            <v>0</v>
          </cell>
          <cell r="E135">
            <v>0</v>
          </cell>
          <cell r="F135">
            <v>11038.2</v>
          </cell>
          <cell r="G135">
            <v>5419.32</v>
          </cell>
          <cell r="H135">
            <v>11038.2</v>
          </cell>
        </row>
        <row r="136">
          <cell r="A136" t="str">
            <v>101.01-361#-##/9999</v>
          </cell>
          <cell r="B136">
            <v>0</v>
          </cell>
          <cell r="C136">
            <v>0</v>
          </cell>
          <cell r="D136">
            <v>-31143.35</v>
          </cell>
          <cell r="E136">
            <v>0</v>
          </cell>
          <cell r="F136">
            <v>-31143.35</v>
          </cell>
          <cell r="G136">
            <v>0</v>
          </cell>
          <cell r="H136">
            <v>0</v>
          </cell>
        </row>
        <row r="137">
          <cell r="A137" t="str">
            <v>101.01-362#-##/####</v>
          </cell>
          <cell r="B137">
            <v>0</v>
          </cell>
          <cell r="C137">
            <v>0</v>
          </cell>
          <cell r="D137">
            <v>0</v>
          </cell>
          <cell r="E137">
            <v>0</v>
          </cell>
          <cell r="F137">
            <v>0</v>
          </cell>
          <cell r="G137">
            <v>0</v>
          </cell>
          <cell r="H137">
            <v>0</v>
          </cell>
        </row>
        <row r="138">
          <cell r="A138" t="str">
            <v>101.01-362#-##/9997</v>
          </cell>
          <cell r="B138">
            <v>0</v>
          </cell>
          <cell r="C138">
            <v>0</v>
          </cell>
          <cell r="D138">
            <v>0</v>
          </cell>
          <cell r="E138">
            <v>0</v>
          </cell>
          <cell r="F138">
            <v>0</v>
          </cell>
          <cell r="G138">
            <v>0</v>
          </cell>
          <cell r="H138">
            <v>0</v>
          </cell>
        </row>
        <row r="139">
          <cell r="A139" t="str">
            <v>101.01-362#-##/9998</v>
          </cell>
          <cell r="B139">
            <v>0</v>
          </cell>
          <cell r="C139">
            <v>0</v>
          </cell>
          <cell r="D139">
            <v>0</v>
          </cell>
          <cell r="E139">
            <v>0</v>
          </cell>
          <cell r="F139">
            <v>0</v>
          </cell>
          <cell r="G139">
            <v>0</v>
          </cell>
          <cell r="H139">
            <v>0</v>
          </cell>
        </row>
        <row r="140">
          <cell r="A140" t="str">
            <v>101.01-362#-##/9999</v>
          </cell>
          <cell r="B140">
            <v>0</v>
          </cell>
          <cell r="C140">
            <v>0</v>
          </cell>
          <cell r="D140">
            <v>0</v>
          </cell>
          <cell r="E140">
            <v>0</v>
          </cell>
          <cell r="F140">
            <v>0</v>
          </cell>
          <cell r="G140">
            <v>0</v>
          </cell>
          <cell r="H140">
            <v>0</v>
          </cell>
        </row>
        <row r="141">
          <cell r="A141" t="str">
            <v>101.01-363#-##/####</v>
          </cell>
          <cell r="B141">
            <v>0</v>
          </cell>
          <cell r="C141">
            <v>0</v>
          </cell>
          <cell r="D141">
            <v>420268.04</v>
          </cell>
          <cell r="E141">
            <v>444744.4</v>
          </cell>
          <cell r="F141">
            <v>-24476.36</v>
          </cell>
          <cell r="G141">
            <v>-3393.36</v>
          </cell>
          <cell r="H141">
            <v>420268.04</v>
          </cell>
        </row>
        <row r="142">
          <cell r="A142" t="str">
            <v>101.01-363#-##/9997</v>
          </cell>
          <cell r="B142">
            <v>0</v>
          </cell>
          <cell r="C142">
            <v>0</v>
          </cell>
          <cell r="D142">
            <v>0</v>
          </cell>
          <cell r="E142">
            <v>0</v>
          </cell>
          <cell r="F142">
            <v>122.7</v>
          </cell>
          <cell r="G142">
            <v>4174.74</v>
          </cell>
          <cell r="H142">
            <v>122.7</v>
          </cell>
        </row>
        <row r="143">
          <cell r="A143" t="str">
            <v>101.01-363#-##/9998</v>
          </cell>
          <cell r="B143">
            <v>0</v>
          </cell>
          <cell r="C143">
            <v>0</v>
          </cell>
          <cell r="D143">
            <v>0</v>
          </cell>
          <cell r="E143">
            <v>0</v>
          </cell>
          <cell r="F143">
            <v>2870.93</v>
          </cell>
          <cell r="G143">
            <v>5871.42</v>
          </cell>
          <cell r="H143">
            <v>2870.93</v>
          </cell>
        </row>
        <row r="144">
          <cell r="A144" t="str">
            <v>101.01-363#-##/9999</v>
          </cell>
          <cell r="B144">
            <v>0</v>
          </cell>
          <cell r="C144">
            <v>0</v>
          </cell>
          <cell r="D144">
            <v>0</v>
          </cell>
          <cell r="E144">
            <v>0</v>
          </cell>
          <cell r="F144">
            <v>-21728.13</v>
          </cell>
          <cell r="G144">
            <v>0</v>
          </cell>
          <cell r="H144">
            <v>-21728.13</v>
          </cell>
        </row>
        <row r="145">
          <cell r="A145" t="str">
            <v>101.01-370#-##/####</v>
          </cell>
          <cell r="B145">
            <v>0</v>
          </cell>
          <cell r="C145">
            <v>0</v>
          </cell>
          <cell r="D145">
            <v>0</v>
          </cell>
          <cell r="E145">
            <v>4000</v>
          </cell>
          <cell r="F145">
            <v>-4000</v>
          </cell>
          <cell r="G145">
            <v>0</v>
          </cell>
          <cell r="H145">
            <v>0</v>
          </cell>
        </row>
        <row r="146">
          <cell r="A146" t="str">
            <v>101.01-370#-##/9997</v>
          </cell>
          <cell r="B146">
            <v>0</v>
          </cell>
          <cell r="C146">
            <v>0</v>
          </cell>
          <cell r="D146">
            <v>0</v>
          </cell>
          <cell r="E146">
            <v>0</v>
          </cell>
          <cell r="F146">
            <v>0</v>
          </cell>
          <cell r="G146">
            <v>0</v>
          </cell>
          <cell r="H146">
            <v>0</v>
          </cell>
        </row>
        <row r="147">
          <cell r="A147" t="str">
            <v>101.01-370#-##/9998</v>
          </cell>
          <cell r="B147">
            <v>0</v>
          </cell>
          <cell r="C147">
            <v>0</v>
          </cell>
          <cell r="D147">
            <v>0</v>
          </cell>
          <cell r="E147">
            <v>0</v>
          </cell>
          <cell r="F147">
            <v>0</v>
          </cell>
          <cell r="G147">
            <v>0</v>
          </cell>
          <cell r="H147">
            <v>0</v>
          </cell>
        </row>
        <row r="148">
          <cell r="A148" t="str">
            <v>101.01-370#-##/9999</v>
          </cell>
          <cell r="B148">
            <v>0</v>
          </cell>
          <cell r="C148">
            <v>0</v>
          </cell>
          <cell r="D148">
            <v>0</v>
          </cell>
          <cell r="E148">
            <v>0</v>
          </cell>
          <cell r="F148">
            <v>-4000</v>
          </cell>
          <cell r="G148">
            <v>0</v>
          </cell>
          <cell r="H148">
            <v>-4000</v>
          </cell>
        </row>
        <row r="149">
          <cell r="A149" t="str">
            <v>101.01-371#-##/####</v>
          </cell>
          <cell r="B149">
            <v>0</v>
          </cell>
          <cell r="C149">
            <v>0</v>
          </cell>
          <cell r="D149">
            <v>325210</v>
          </cell>
          <cell r="E149">
            <v>325210</v>
          </cell>
          <cell r="F149">
            <v>0</v>
          </cell>
          <cell r="G149">
            <v>8642.4</v>
          </cell>
          <cell r="H149">
            <v>325210</v>
          </cell>
        </row>
        <row r="150">
          <cell r="A150" t="str">
            <v>101.01-371#-##/9997</v>
          </cell>
          <cell r="B150">
            <v>0</v>
          </cell>
          <cell r="C150">
            <v>0</v>
          </cell>
          <cell r="D150">
            <v>0</v>
          </cell>
          <cell r="E150">
            <v>0</v>
          </cell>
          <cell r="F150">
            <v>0</v>
          </cell>
          <cell r="G150">
            <v>4321.2</v>
          </cell>
          <cell r="H150">
            <v>0</v>
          </cell>
        </row>
        <row r="151">
          <cell r="A151" t="str">
            <v>101.01-371#-##/9998</v>
          </cell>
          <cell r="B151">
            <v>0</v>
          </cell>
          <cell r="C151">
            <v>0</v>
          </cell>
          <cell r="D151">
            <v>0</v>
          </cell>
          <cell r="E151">
            <v>0</v>
          </cell>
          <cell r="F151">
            <v>0</v>
          </cell>
          <cell r="G151">
            <v>0</v>
          </cell>
          <cell r="H151">
            <v>0</v>
          </cell>
        </row>
        <row r="152">
          <cell r="A152" t="str">
            <v>101.01-371#-##/9999</v>
          </cell>
          <cell r="B152">
            <v>0</v>
          </cell>
          <cell r="C152">
            <v>0</v>
          </cell>
          <cell r="D152">
            <v>0</v>
          </cell>
          <cell r="E152">
            <v>0</v>
          </cell>
          <cell r="F152">
            <v>0</v>
          </cell>
          <cell r="G152">
            <v>0</v>
          </cell>
          <cell r="H152">
            <v>0</v>
          </cell>
        </row>
        <row r="153">
          <cell r="A153" t="str">
            <v>101.01-372#-##/####</v>
          </cell>
          <cell r="B153">
            <v>0</v>
          </cell>
          <cell r="C153">
            <v>0</v>
          </cell>
          <cell r="D153">
            <v>2418532.56</v>
          </cell>
          <cell r="E153">
            <v>1697022.67</v>
          </cell>
          <cell r="F153">
            <v>721509.89</v>
          </cell>
          <cell r="G153">
            <v>140219.66</v>
          </cell>
          <cell r="H153">
            <v>2418532.56</v>
          </cell>
        </row>
        <row r="154">
          <cell r="A154" t="str">
            <v>101.01-372#-##/9997</v>
          </cell>
          <cell r="B154">
            <v>0</v>
          </cell>
          <cell r="C154">
            <v>0</v>
          </cell>
          <cell r="D154">
            <v>0</v>
          </cell>
          <cell r="E154">
            <v>-118</v>
          </cell>
          <cell r="F154">
            <v>587989.92000000004</v>
          </cell>
          <cell r="G154">
            <v>70392.08</v>
          </cell>
          <cell r="H154">
            <v>587871.92000000004</v>
          </cell>
        </row>
        <row r="155">
          <cell r="A155" t="str">
            <v>101.01-372#-##/9998</v>
          </cell>
          <cell r="B155">
            <v>0</v>
          </cell>
          <cell r="C155">
            <v>0</v>
          </cell>
          <cell r="D155">
            <v>0</v>
          </cell>
          <cell r="E155">
            <v>0</v>
          </cell>
          <cell r="F155">
            <v>0</v>
          </cell>
          <cell r="G155">
            <v>341.25</v>
          </cell>
          <cell r="H155">
            <v>0</v>
          </cell>
        </row>
        <row r="156">
          <cell r="A156" t="str">
            <v>101.01-372#-##/9999</v>
          </cell>
          <cell r="B156">
            <v>0</v>
          </cell>
          <cell r="C156">
            <v>0</v>
          </cell>
          <cell r="D156">
            <v>0</v>
          </cell>
          <cell r="E156">
            <v>0</v>
          </cell>
          <cell r="F156">
            <v>133519.97</v>
          </cell>
          <cell r="G156">
            <v>0</v>
          </cell>
          <cell r="H156">
            <v>133519.97</v>
          </cell>
        </row>
        <row r="157">
          <cell r="A157" t="str">
            <v>101.01-3731-##/####</v>
          </cell>
          <cell r="B157">
            <v>0</v>
          </cell>
          <cell r="C157">
            <v>0</v>
          </cell>
          <cell r="D157">
            <v>1693923.93</v>
          </cell>
          <cell r="E157">
            <v>1735039.6</v>
          </cell>
          <cell r="F157">
            <v>-41115.67</v>
          </cell>
          <cell r="G157">
            <v>68318.62</v>
          </cell>
          <cell r="H157">
            <v>1693923.93</v>
          </cell>
        </row>
        <row r="158">
          <cell r="A158" t="str">
            <v>101.01-3731-##/9997</v>
          </cell>
          <cell r="B158">
            <v>0</v>
          </cell>
          <cell r="C158">
            <v>0</v>
          </cell>
          <cell r="D158">
            <v>0</v>
          </cell>
          <cell r="E158">
            <v>0</v>
          </cell>
          <cell r="F158">
            <v>198780.88</v>
          </cell>
          <cell r="G158">
            <v>64382.35</v>
          </cell>
          <cell r="H158">
            <v>198780.88</v>
          </cell>
        </row>
        <row r="159">
          <cell r="A159" t="str">
            <v>101.01-3731-##/9998</v>
          </cell>
          <cell r="B159">
            <v>0</v>
          </cell>
          <cell r="C159">
            <v>0</v>
          </cell>
          <cell r="D159">
            <v>0</v>
          </cell>
          <cell r="E159">
            <v>0</v>
          </cell>
          <cell r="F159">
            <v>239896.55</v>
          </cell>
          <cell r="G159">
            <v>39082.639999999999</v>
          </cell>
          <cell r="H159">
            <v>239896.55</v>
          </cell>
        </row>
        <row r="160">
          <cell r="A160" t="str">
            <v>101.01-3731-##/9999</v>
          </cell>
          <cell r="B160">
            <v>0</v>
          </cell>
          <cell r="C160">
            <v>0</v>
          </cell>
          <cell r="D160">
            <v>0</v>
          </cell>
          <cell r="E160">
            <v>0</v>
          </cell>
          <cell r="F160">
            <v>0</v>
          </cell>
          <cell r="G160">
            <v>8859.6</v>
          </cell>
          <cell r="H160">
            <v>0</v>
          </cell>
        </row>
        <row r="161">
          <cell r="A161" t="str">
            <v>101.01-3732-##/####</v>
          </cell>
          <cell r="B161">
            <v>0</v>
          </cell>
          <cell r="C161">
            <v>0</v>
          </cell>
          <cell r="D161">
            <v>8191.88</v>
          </cell>
          <cell r="E161">
            <v>8191.88</v>
          </cell>
          <cell r="F161">
            <v>0</v>
          </cell>
          <cell r="G161">
            <v>0</v>
          </cell>
          <cell r="H161">
            <v>8191.88</v>
          </cell>
        </row>
        <row r="162">
          <cell r="A162" t="str">
            <v>101.01-3732-##/9997</v>
          </cell>
          <cell r="B162">
            <v>0</v>
          </cell>
          <cell r="C162">
            <v>0</v>
          </cell>
          <cell r="D162">
            <v>0</v>
          </cell>
          <cell r="E162">
            <v>0</v>
          </cell>
          <cell r="F162">
            <v>0</v>
          </cell>
          <cell r="G162">
            <v>0</v>
          </cell>
          <cell r="H162">
            <v>0</v>
          </cell>
        </row>
        <row r="163">
          <cell r="A163" t="str">
            <v>101.01-3732-##/9998</v>
          </cell>
          <cell r="B163">
            <v>0</v>
          </cell>
          <cell r="C163">
            <v>0</v>
          </cell>
          <cell r="D163">
            <v>0</v>
          </cell>
          <cell r="E163">
            <v>0</v>
          </cell>
          <cell r="F163">
            <v>0</v>
          </cell>
          <cell r="G163">
            <v>0</v>
          </cell>
          <cell r="H163">
            <v>0</v>
          </cell>
        </row>
        <row r="164">
          <cell r="A164" t="str">
            <v>101.01-3732-##/9999</v>
          </cell>
          <cell r="B164">
            <v>0</v>
          </cell>
          <cell r="C164">
            <v>0</v>
          </cell>
          <cell r="D164">
            <v>0</v>
          </cell>
          <cell r="E164">
            <v>0</v>
          </cell>
          <cell r="F164">
            <v>0</v>
          </cell>
          <cell r="G164">
            <v>0</v>
          </cell>
          <cell r="H164">
            <v>0</v>
          </cell>
        </row>
        <row r="165">
          <cell r="A165" t="str">
            <v>101.01-374#-##/####</v>
          </cell>
          <cell r="B165">
            <v>0</v>
          </cell>
          <cell r="C165">
            <v>0</v>
          </cell>
          <cell r="D165">
            <v>142366.57999999999</v>
          </cell>
          <cell r="E165">
            <v>142366.57999999999</v>
          </cell>
          <cell r="F165">
            <v>0</v>
          </cell>
          <cell r="G165">
            <v>7496.86</v>
          </cell>
          <cell r="H165">
            <v>142366.57999999999</v>
          </cell>
        </row>
        <row r="166">
          <cell r="A166" t="str">
            <v>101.01-374#-##/9997</v>
          </cell>
          <cell r="B166">
            <v>0</v>
          </cell>
          <cell r="C166">
            <v>0</v>
          </cell>
          <cell r="D166">
            <v>0</v>
          </cell>
          <cell r="E166">
            <v>0</v>
          </cell>
          <cell r="F166">
            <v>0</v>
          </cell>
          <cell r="G166">
            <v>3748.43</v>
          </cell>
          <cell r="H166">
            <v>0</v>
          </cell>
        </row>
        <row r="167">
          <cell r="A167" t="str">
            <v>101.01-374#-##/9998</v>
          </cell>
          <cell r="B167">
            <v>0</v>
          </cell>
          <cell r="C167">
            <v>0</v>
          </cell>
          <cell r="D167">
            <v>0</v>
          </cell>
          <cell r="E167">
            <v>0</v>
          </cell>
          <cell r="F167">
            <v>0</v>
          </cell>
          <cell r="G167">
            <v>0</v>
          </cell>
          <cell r="H167">
            <v>0</v>
          </cell>
        </row>
        <row r="168">
          <cell r="A168" t="str">
            <v>101.01-374#-##/9999</v>
          </cell>
          <cell r="B168">
            <v>0</v>
          </cell>
          <cell r="C168">
            <v>0</v>
          </cell>
          <cell r="D168">
            <v>0</v>
          </cell>
          <cell r="E168">
            <v>0</v>
          </cell>
          <cell r="F168">
            <v>0</v>
          </cell>
          <cell r="G168">
            <v>0</v>
          </cell>
          <cell r="H168">
            <v>0</v>
          </cell>
        </row>
        <row r="169">
          <cell r="A169" t="str">
            <v>101.01-375#-##/####</v>
          </cell>
          <cell r="B169">
            <v>0</v>
          </cell>
          <cell r="C169">
            <v>0</v>
          </cell>
          <cell r="D169">
            <v>207178.3</v>
          </cell>
          <cell r="E169">
            <v>206908.31</v>
          </cell>
          <cell r="F169">
            <v>269.99</v>
          </cell>
          <cell r="G169">
            <v>-822.24</v>
          </cell>
          <cell r="H169">
            <v>207178.3</v>
          </cell>
        </row>
        <row r="170">
          <cell r="A170" t="str">
            <v>101.01-375#-##/9997</v>
          </cell>
          <cell r="B170">
            <v>0</v>
          </cell>
          <cell r="C170">
            <v>0</v>
          </cell>
          <cell r="D170">
            <v>0</v>
          </cell>
          <cell r="E170">
            <v>0</v>
          </cell>
          <cell r="F170">
            <v>269.99</v>
          </cell>
          <cell r="G170">
            <v>0</v>
          </cell>
          <cell r="H170">
            <v>269.99</v>
          </cell>
        </row>
        <row r="171">
          <cell r="A171" t="str">
            <v>101.01-375#-##/9998</v>
          </cell>
          <cell r="B171">
            <v>0</v>
          </cell>
          <cell r="C171">
            <v>0</v>
          </cell>
          <cell r="D171">
            <v>0</v>
          </cell>
          <cell r="E171">
            <v>0</v>
          </cell>
          <cell r="F171">
            <v>0</v>
          </cell>
          <cell r="G171">
            <v>411.12</v>
          </cell>
          <cell r="H171">
            <v>0</v>
          </cell>
        </row>
        <row r="172">
          <cell r="A172" t="str">
            <v>101.01-375#-##/9999</v>
          </cell>
          <cell r="B172">
            <v>0</v>
          </cell>
          <cell r="C172">
            <v>0</v>
          </cell>
          <cell r="D172">
            <v>0</v>
          </cell>
          <cell r="E172">
            <v>0</v>
          </cell>
          <cell r="F172">
            <v>0</v>
          </cell>
          <cell r="G172">
            <v>0</v>
          </cell>
          <cell r="H172">
            <v>0</v>
          </cell>
        </row>
        <row r="173">
          <cell r="A173" t="str">
            <v>101.01-376#-##/####</v>
          </cell>
          <cell r="B173">
            <v>0</v>
          </cell>
          <cell r="C173">
            <v>0</v>
          </cell>
          <cell r="D173">
            <v>308954.84999999998</v>
          </cell>
          <cell r="E173">
            <v>308954.84999999998</v>
          </cell>
          <cell r="F173">
            <v>0</v>
          </cell>
          <cell r="G173">
            <v>0</v>
          </cell>
          <cell r="H173">
            <v>308954.84999999998</v>
          </cell>
        </row>
        <row r="174">
          <cell r="A174" t="str">
            <v>101.01-376#-##/9997</v>
          </cell>
          <cell r="B174">
            <v>0</v>
          </cell>
          <cell r="C174">
            <v>0</v>
          </cell>
          <cell r="D174">
            <v>0</v>
          </cell>
          <cell r="E174">
            <v>0</v>
          </cell>
          <cell r="F174">
            <v>0</v>
          </cell>
          <cell r="G174">
            <v>0</v>
          </cell>
          <cell r="H174">
            <v>0</v>
          </cell>
        </row>
        <row r="175">
          <cell r="A175" t="str">
            <v>101.01-376#-##/9998</v>
          </cell>
          <cell r="B175">
            <v>0</v>
          </cell>
          <cell r="C175">
            <v>0</v>
          </cell>
          <cell r="D175">
            <v>0</v>
          </cell>
          <cell r="E175">
            <v>0</v>
          </cell>
          <cell r="F175">
            <v>0</v>
          </cell>
          <cell r="G175">
            <v>0</v>
          </cell>
          <cell r="H175">
            <v>0</v>
          </cell>
        </row>
        <row r="176">
          <cell r="A176" t="str">
            <v>101.01-376#-##/9999</v>
          </cell>
          <cell r="B176">
            <v>0</v>
          </cell>
          <cell r="C176">
            <v>0</v>
          </cell>
          <cell r="D176">
            <v>0</v>
          </cell>
          <cell r="E176">
            <v>0</v>
          </cell>
          <cell r="F176">
            <v>0</v>
          </cell>
          <cell r="G176">
            <v>0</v>
          </cell>
          <cell r="H176">
            <v>0</v>
          </cell>
        </row>
        <row r="177">
          <cell r="A177" t="str">
            <v>101.01-3771-##/####</v>
          </cell>
          <cell r="B177">
            <v>0</v>
          </cell>
          <cell r="C177">
            <v>0</v>
          </cell>
          <cell r="D177">
            <v>42425.67</v>
          </cell>
          <cell r="E177">
            <v>42425.67</v>
          </cell>
          <cell r="F177">
            <v>0</v>
          </cell>
          <cell r="G177">
            <v>0</v>
          </cell>
          <cell r="H177">
            <v>42425.67</v>
          </cell>
        </row>
        <row r="178">
          <cell r="A178" t="str">
            <v>101.01-3771-##/9997</v>
          </cell>
          <cell r="B178">
            <v>0</v>
          </cell>
          <cell r="C178">
            <v>0</v>
          </cell>
          <cell r="D178">
            <v>0</v>
          </cell>
          <cell r="E178">
            <v>0</v>
          </cell>
          <cell r="F178">
            <v>0</v>
          </cell>
          <cell r="G178">
            <v>0</v>
          </cell>
          <cell r="H178">
            <v>0</v>
          </cell>
        </row>
        <row r="179">
          <cell r="A179" t="str">
            <v>101.01-3771-##/9998</v>
          </cell>
          <cell r="B179">
            <v>0</v>
          </cell>
          <cell r="C179">
            <v>0</v>
          </cell>
          <cell r="D179">
            <v>0</v>
          </cell>
          <cell r="E179">
            <v>0</v>
          </cell>
          <cell r="F179">
            <v>0</v>
          </cell>
          <cell r="G179">
            <v>0</v>
          </cell>
          <cell r="H179">
            <v>0</v>
          </cell>
        </row>
        <row r="180">
          <cell r="A180" t="str">
            <v>101.01-3771-##/9999</v>
          </cell>
          <cell r="B180">
            <v>0</v>
          </cell>
          <cell r="C180">
            <v>0</v>
          </cell>
          <cell r="D180">
            <v>0</v>
          </cell>
          <cell r="E180">
            <v>0</v>
          </cell>
          <cell r="F180">
            <v>0</v>
          </cell>
          <cell r="G180">
            <v>0</v>
          </cell>
          <cell r="H180">
            <v>0</v>
          </cell>
        </row>
        <row r="181">
          <cell r="A181" t="str">
            <v>101.01-3772-##/####</v>
          </cell>
          <cell r="B181">
            <v>0</v>
          </cell>
          <cell r="C181">
            <v>0</v>
          </cell>
          <cell r="D181">
            <v>783393.5</v>
          </cell>
          <cell r="E181">
            <v>782382.57</v>
          </cell>
          <cell r="F181">
            <v>1010.93</v>
          </cell>
          <cell r="G181">
            <v>186928.88</v>
          </cell>
          <cell r="H181">
            <v>783393.5</v>
          </cell>
        </row>
        <row r="182">
          <cell r="A182" t="str">
            <v>101.01-3772-##/9997</v>
          </cell>
          <cell r="B182">
            <v>0</v>
          </cell>
          <cell r="C182">
            <v>0</v>
          </cell>
          <cell r="D182">
            <v>0</v>
          </cell>
          <cell r="E182">
            <v>0</v>
          </cell>
          <cell r="F182">
            <v>0</v>
          </cell>
          <cell r="G182">
            <v>83848.479999999996</v>
          </cell>
          <cell r="H182">
            <v>0</v>
          </cell>
        </row>
        <row r="183">
          <cell r="A183" t="str">
            <v>101.01-3772-##/9998</v>
          </cell>
          <cell r="B183">
            <v>0</v>
          </cell>
          <cell r="C183">
            <v>0</v>
          </cell>
          <cell r="D183">
            <v>0</v>
          </cell>
          <cell r="E183">
            <v>0</v>
          </cell>
          <cell r="F183">
            <v>0</v>
          </cell>
          <cell r="G183">
            <v>1918.1</v>
          </cell>
          <cell r="H183">
            <v>0</v>
          </cell>
        </row>
        <row r="184">
          <cell r="A184" t="str">
            <v>101.01-3772-##/9999</v>
          </cell>
          <cell r="B184">
            <v>0</v>
          </cell>
          <cell r="C184">
            <v>0</v>
          </cell>
          <cell r="D184">
            <v>0</v>
          </cell>
          <cell r="E184">
            <v>0</v>
          </cell>
          <cell r="F184">
            <v>1010.93</v>
          </cell>
          <cell r="G184">
            <v>11534.06</v>
          </cell>
          <cell r="H184">
            <v>1010.93</v>
          </cell>
        </row>
        <row r="185">
          <cell r="A185" t="str">
            <v>101.01-3773-##/####</v>
          </cell>
          <cell r="B185">
            <v>0</v>
          </cell>
          <cell r="C185">
            <v>0</v>
          </cell>
          <cell r="D185">
            <v>318980.17</v>
          </cell>
          <cell r="E185">
            <v>292586.46000000002</v>
          </cell>
          <cell r="F185">
            <v>26393.71</v>
          </cell>
          <cell r="G185">
            <v>15621.88</v>
          </cell>
          <cell r="H185">
            <v>318980.17</v>
          </cell>
        </row>
        <row r="186">
          <cell r="A186" t="str">
            <v>101.01-3773-##/9997</v>
          </cell>
          <cell r="B186">
            <v>0</v>
          </cell>
          <cell r="C186">
            <v>0</v>
          </cell>
          <cell r="D186">
            <v>0</v>
          </cell>
          <cell r="E186">
            <v>0</v>
          </cell>
          <cell r="F186">
            <v>26393.71</v>
          </cell>
          <cell r="G186">
            <v>33925</v>
          </cell>
          <cell r="H186">
            <v>26393.71</v>
          </cell>
        </row>
        <row r="187">
          <cell r="A187" t="str">
            <v>101.01-3773-##/9998</v>
          </cell>
          <cell r="B187">
            <v>0</v>
          </cell>
          <cell r="C187">
            <v>0</v>
          </cell>
          <cell r="D187">
            <v>0</v>
          </cell>
          <cell r="E187">
            <v>0</v>
          </cell>
          <cell r="F187">
            <v>0</v>
          </cell>
          <cell r="G187">
            <v>14580</v>
          </cell>
          <cell r="H187">
            <v>0</v>
          </cell>
        </row>
        <row r="188">
          <cell r="A188" t="str">
            <v>101.01-3773-##/9999</v>
          </cell>
          <cell r="B188">
            <v>0</v>
          </cell>
          <cell r="C188">
            <v>0</v>
          </cell>
          <cell r="D188">
            <v>0</v>
          </cell>
          <cell r="E188">
            <v>0</v>
          </cell>
          <cell r="F188">
            <v>0</v>
          </cell>
          <cell r="G188">
            <v>-11534.06</v>
          </cell>
          <cell r="H188">
            <v>0</v>
          </cell>
        </row>
        <row r="189">
          <cell r="A189" t="str">
            <v>101.01-378#-##/####</v>
          </cell>
          <cell r="B189">
            <v>0</v>
          </cell>
          <cell r="C189">
            <v>0</v>
          </cell>
          <cell r="D189">
            <v>426256.98</v>
          </cell>
          <cell r="E189">
            <v>407125.41</v>
          </cell>
          <cell r="F189">
            <v>19131.57</v>
          </cell>
          <cell r="G189">
            <v>58882.46</v>
          </cell>
          <cell r="H189">
            <v>426256.98</v>
          </cell>
        </row>
        <row r="190">
          <cell r="A190" t="str">
            <v>101.01-378#-##/9997</v>
          </cell>
          <cell r="B190">
            <v>0</v>
          </cell>
          <cell r="C190">
            <v>0</v>
          </cell>
          <cell r="D190">
            <v>0</v>
          </cell>
          <cell r="E190">
            <v>0</v>
          </cell>
          <cell r="F190">
            <v>19131.57</v>
          </cell>
          <cell r="G190">
            <v>29783.59</v>
          </cell>
          <cell r="H190">
            <v>19131.57</v>
          </cell>
        </row>
        <row r="191">
          <cell r="A191" t="str">
            <v>101.01-378#-##/9998</v>
          </cell>
          <cell r="B191">
            <v>0</v>
          </cell>
          <cell r="C191">
            <v>0</v>
          </cell>
          <cell r="D191">
            <v>0</v>
          </cell>
          <cell r="E191">
            <v>0</v>
          </cell>
          <cell r="F191">
            <v>0</v>
          </cell>
          <cell r="G191">
            <v>342.36</v>
          </cell>
          <cell r="H191">
            <v>0</v>
          </cell>
        </row>
        <row r="192">
          <cell r="A192" t="str">
            <v>101.01-378#-##/9999</v>
          </cell>
          <cell r="B192">
            <v>0</v>
          </cell>
          <cell r="C192">
            <v>0</v>
          </cell>
          <cell r="D192">
            <v>0</v>
          </cell>
          <cell r="E192">
            <v>0</v>
          </cell>
          <cell r="F192">
            <v>0</v>
          </cell>
          <cell r="G192">
            <v>0</v>
          </cell>
          <cell r="H192">
            <v>0</v>
          </cell>
        </row>
        <row r="193">
          <cell r="A193" t="str">
            <v>101.01-379#-##/####</v>
          </cell>
          <cell r="B193">
            <v>0</v>
          </cell>
          <cell r="C193">
            <v>0</v>
          </cell>
          <cell r="D193">
            <v>82105.740000000005</v>
          </cell>
          <cell r="E193">
            <v>212636.64</v>
          </cell>
          <cell r="F193">
            <v>-130530.9</v>
          </cell>
          <cell r="G193">
            <v>215895.98</v>
          </cell>
          <cell r="H193">
            <v>82105.740000000005</v>
          </cell>
        </row>
        <row r="194">
          <cell r="A194" t="str">
            <v>101.01-379#-##/9997</v>
          </cell>
          <cell r="B194">
            <v>0</v>
          </cell>
          <cell r="C194">
            <v>0</v>
          </cell>
          <cell r="D194">
            <v>0</v>
          </cell>
          <cell r="E194">
            <v>0</v>
          </cell>
          <cell r="F194">
            <v>0</v>
          </cell>
          <cell r="G194">
            <v>107947.99</v>
          </cell>
          <cell r="H194">
            <v>0</v>
          </cell>
        </row>
        <row r="195">
          <cell r="A195" t="str">
            <v>101.01-379#-##/9998</v>
          </cell>
          <cell r="B195">
            <v>0</v>
          </cell>
          <cell r="C195">
            <v>0</v>
          </cell>
          <cell r="D195">
            <v>0</v>
          </cell>
          <cell r="E195">
            <v>0</v>
          </cell>
          <cell r="F195">
            <v>0</v>
          </cell>
          <cell r="G195">
            <v>0</v>
          </cell>
          <cell r="H195">
            <v>0</v>
          </cell>
        </row>
        <row r="196">
          <cell r="A196" t="str">
            <v>101.01-379#-##/9999</v>
          </cell>
          <cell r="B196">
            <v>0</v>
          </cell>
          <cell r="C196">
            <v>0</v>
          </cell>
          <cell r="D196">
            <v>0</v>
          </cell>
          <cell r="E196">
            <v>0</v>
          </cell>
          <cell r="F196">
            <v>-130530.9</v>
          </cell>
          <cell r="G196">
            <v>0</v>
          </cell>
          <cell r="H196">
            <v>-130530.9</v>
          </cell>
        </row>
        <row r="197">
          <cell r="A197" t="str">
            <v>111.02-0001-##/####</v>
          </cell>
          <cell r="B197">
            <v>0</v>
          </cell>
          <cell r="C197">
            <v>0</v>
          </cell>
          <cell r="D197">
            <v>0</v>
          </cell>
          <cell r="E197">
            <v>0</v>
          </cell>
          <cell r="F197">
            <v>0</v>
          </cell>
          <cell r="G197">
            <v>0</v>
          </cell>
          <cell r="H197">
            <v>0</v>
          </cell>
        </row>
        <row r="198">
          <cell r="A198" t="str">
            <v>111.03-0002-##/####</v>
          </cell>
          <cell r="B198">
            <v>0</v>
          </cell>
          <cell r="C198">
            <v>0</v>
          </cell>
          <cell r="D198">
            <v>0</v>
          </cell>
          <cell r="E198">
            <v>0</v>
          </cell>
          <cell r="F198">
            <v>0</v>
          </cell>
          <cell r="G198">
            <v>-0.42</v>
          </cell>
          <cell r="H198">
            <v>0</v>
          </cell>
        </row>
        <row r="199">
          <cell r="A199" t="str">
            <v>111.03-0002-01/####</v>
          </cell>
          <cell r="B199">
            <v>0</v>
          </cell>
          <cell r="C199">
            <v>0</v>
          </cell>
          <cell r="D199">
            <v>0</v>
          </cell>
          <cell r="E199">
            <v>0</v>
          </cell>
          <cell r="F199">
            <v>0</v>
          </cell>
          <cell r="G199">
            <v>0</v>
          </cell>
          <cell r="H199">
            <v>0</v>
          </cell>
        </row>
        <row r="200">
          <cell r="A200" t="str">
            <v>111.03-0002-02/####</v>
          </cell>
          <cell r="B200">
            <v>0</v>
          </cell>
          <cell r="C200">
            <v>0</v>
          </cell>
          <cell r="D200">
            <v>0</v>
          </cell>
          <cell r="E200">
            <v>0</v>
          </cell>
          <cell r="F200">
            <v>0</v>
          </cell>
          <cell r="G200">
            <v>0</v>
          </cell>
          <cell r="H200">
            <v>0</v>
          </cell>
        </row>
        <row r="201">
          <cell r="A201" t="str">
            <v>111.03-0002-03/####</v>
          </cell>
          <cell r="B201">
            <v>0</v>
          </cell>
          <cell r="C201">
            <v>0</v>
          </cell>
          <cell r="D201">
            <v>0</v>
          </cell>
          <cell r="E201">
            <v>0</v>
          </cell>
          <cell r="F201">
            <v>0</v>
          </cell>
          <cell r="G201">
            <v>-0.42</v>
          </cell>
          <cell r="H201">
            <v>0</v>
          </cell>
        </row>
        <row r="202">
          <cell r="A202" t="str">
            <v>111.03-0002-04/####</v>
          </cell>
          <cell r="B202">
            <v>0</v>
          </cell>
          <cell r="C202">
            <v>0</v>
          </cell>
          <cell r="D202">
            <v>0</v>
          </cell>
          <cell r="E202">
            <v>0</v>
          </cell>
          <cell r="F202">
            <v>0</v>
          </cell>
          <cell r="G202">
            <v>0</v>
          </cell>
          <cell r="H202">
            <v>0</v>
          </cell>
        </row>
        <row r="203">
          <cell r="A203" t="str">
            <v>111.03-0002-05/####</v>
          </cell>
          <cell r="B203">
            <v>0</v>
          </cell>
          <cell r="C203">
            <v>0</v>
          </cell>
          <cell r="D203">
            <v>0</v>
          </cell>
          <cell r="E203">
            <v>0</v>
          </cell>
          <cell r="F203">
            <v>0</v>
          </cell>
          <cell r="G203">
            <v>0</v>
          </cell>
          <cell r="H203">
            <v>0</v>
          </cell>
        </row>
        <row r="204">
          <cell r="A204" t="str">
            <v>111.03-0002-06/####</v>
          </cell>
          <cell r="B204">
            <v>0</v>
          </cell>
          <cell r="C204">
            <v>0</v>
          </cell>
          <cell r="D204">
            <v>0</v>
          </cell>
          <cell r="E204">
            <v>0</v>
          </cell>
          <cell r="F204">
            <v>0</v>
          </cell>
          <cell r="G204">
            <v>0</v>
          </cell>
          <cell r="H204">
            <v>0</v>
          </cell>
        </row>
        <row r="205">
          <cell r="A205" t="str">
            <v>111.03-0002-07/####</v>
          </cell>
          <cell r="B205">
            <v>0</v>
          </cell>
          <cell r="C205">
            <v>0</v>
          </cell>
          <cell r="D205">
            <v>0</v>
          </cell>
          <cell r="E205">
            <v>0</v>
          </cell>
          <cell r="F205">
            <v>0</v>
          </cell>
          <cell r="G205">
            <v>0</v>
          </cell>
          <cell r="H205">
            <v>0</v>
          </cell>
        </row>
        <row r="206">
          <cell r="A206" t="str">
            <v>111.03-0002-08/####</v>
          </cell>
          <cell r="B206">
            <v>0</v>
          </cell>
          <cell r="C206">
            <v>0</v>
          </cell>
          <cell r="D206">
            <v>0</v>
          </cell>
          <cell r="E206">
            <v>0</v>
          </cell>
          <cell r="F206">
            <v>0</v>
          </cell>
          <cell r="G206">
            <v>0</v>
          </cell>
          <cell r="H206">
            <v>0</v>
          </cell>
        </row>
        <row r="207">
          <cell r="A207" t="str">
            <v>111.03-0002-09/####</v>
          </cell>
          <cell r="B207">
            <v>0</v>
          </cell>
          <cell r="C207">
            <v>0</v>
          </cell>
          <cell r="D207">
            <v>0</v>
          </cell>
          <cell r="E207">
            <v>0</v>
          </cell>
          <cell r="F207">
            <v>0</v>
          </cell>
          <cell r="G207">
            <v>0</v>
          </cell>
          <cell r="H207">
            <v>0</v>
          </cell>
        </row>
        <row r="208">
          <cell r="A208" t="str">
            <v>111.03-0002-10/####</v>
          </cell>
          <cell r="B208">
            <v>0</v>
          </cell>
          <cell r="C208">
            <v>0</v>
          </cell>
          <cell r="D208">
            <v>0</v>
          </cell>
          <cell r="E208">
            <v>0</v>
          </cell>
          <cell r="F208">
            <v>0</v>
          </cell>
          <cell r="G208">
            <v>0</v>
          </cell>
          <cell r="H208">
            <v>0</v>
          </cell>
        </row>
        <row r="209">
          <cell r="A209" t="str">
            <v>111.03-0002-11/####</v>
          </cell>
          <cell r="B209">
            <v>0</v>
          </cell>
          <cell r="C209">
            <v>0</v>
          </cell>
          <cell r="D209">
            <v>0</v>
          </cell>
          <cell r="E209">
            <v>0</v>
          </cell>
          <cell r="F209">
            <v>0</v>
          </cell>
          <cell r="G209">
            <v>0</v>
          </cell>
          <cell r="H209">
            <v>0</v>
          </cell>
        </row>
        <row r="210">
          <cell r="A210" t="str">
            <v>111.03-0003-##/####</v>
          </cell>
          <cell r="B210">
            <v>0</v>
          </cell>
          <cell r="C210">
            <v>0</v>
          </cell>
          <cell r="D210">
            <v>0</v>
          </cell>
          <cell r="E210">
            <v>0</v>
          </cell>
          <cell r="F210">
            <v>0</v>
          </cell>
          <cell r="G210">
            <v>0</v>
          </cell>
          <cell r="H210">
            <v>0</v>
          </cell>
        </row>
        <row r="211">
          <cell r="A211" t="str">
            <v>111.03-0003-01/####</v>
          </cell>
          <cell r="B211">
            <v>0</v>
          </cell>
          <cell r="C211">
            <v>0</v>
          </cell>
          <cell r="D211">
            <v>0</v>
          </cell>
          <cell r="E211">
            <v>0</v>
          </cell>
          <cell r="F211">
            <v>0</v>
          </cell>
          <cell r="G211">
            <v>0</v>
          </cell>
          <cell r="H211">
            <v>0</v>
          </cell>
        </row>
        <row r="212">
          <cell r="A212" t="str">
            <v>111.03-0003-02/####</v>
          </cell>
          <cell r="B212">
            <v>0</v>
          </cell>
          <cell r="C212">
            <v>0</v>
          </cell>
          <cell r="D212">
            <v>0</v>
          </cell>
          <cell r="E212">
            <v>0</v>
          </cell>
          <cell r="F212">
            <v>0</v>
          </cell>
          <cell r="G212">
            <v>0</v>
          </cell>
          <cell r="H212">
            <v>0</v>
          </cell>
        </row>
        <row r="213">
          <cell r="A213" t="str">
            <v>111.03-0003-03/####</v>
          </cell>
          <cell r="B213">
            <v>0</v>
          </cell>
          <cell r="C213">
            <v>0</v>
          </cell>
          <cell r="D213">
            <v>0</v>
          </cell>
          <cell r="E213">
            <v>0</v>
          </cell>
          <cell r="F213">
            <v>0</v>
          </cell>
          <cell r="G213">
            <v>0</v>
          </cell>
          <cell r="H213">
            <v>0</v>
          </cell>
        </row>
        <row r="214">
          <cell r="A214" t="str">
            <v>111.03-0003-04/####</v>
          </cell>
          <cell r="B214">
            <v>0</v>
          </cell>
          <cell r="C214">
            <v>0</v>
          </cell>
          <cell r="D214">
            <v>0</v>
          </cell>
          <cell r="E214">
            <v>0</v>
          </cell>
          <cell r="F214">
            <v>0</v>
          </cell>
          <cell r="G214">
            <v>0</v>
          </cell>
          <cell r="H214">
            <v>0</v>
          </cell>
        </row>
        <row r="215">
          <cell r="A215" t="str">
            <v>111.03-0004-01/####</v>
          </cell>
          <cell r="B215">
            <v>0</v>
          </cell>
          <cell r="C215">
            <v>0</v>
          </cell>
          <cell r="D215">
            <v>0</v>
          </cell>
          <cell r="E215">
            <v>0</v>
          </cell>
          <cell r="F215">
            <v>0</v>
          </cell>
          <cell r="G215">
            <v>0</v>
          </cell>
          <cell r="H215">
            <v>0</v>
          </cell>
        </row>
        <row r="216">
          <cell r="A216" t="str">
            <v>111.03-0006-01/####</v>
          </cell>
          <cell r="B216">
            <v>0</v>
          </cell>
          <cell r="C216">
            <v>-770.92</v>
          </cell>
          <cell r="D216">
            <v>864785</v>
          </cell>
          <cell r="E216">
            <v>822339.23</v>
          </cell>
          <cell r="F216">
            <v>42445.77</v>
          </cell>
          <cell r="G216">
            <v>-16210104.390000001</v>
          </cell>
          <cell r="H216">
            <v>864785</v>
          </cell>
        </row>
        <row r="217">
          <cell r="A217" t="str">
            <v>111.03-0006-02/####</v>
          </cell>
          <cell r="B217">
            <v>0</v>
          </cell>
          <cell r="C217">
            <v>-0.08</v>
          </cell>
          <cell r="D217">
            <v>87</v>
          </cell>
          <cell r="E217">
            <v>954.77</v>
          </cell>
          <cell r="F217">
            <v>-867.77</v>
          </cell>
          <cell r="G217">
            <v>98.39</v>
          </cell>
          <cell r="H217">
            <v>87</v>
          </cell>
        </row>
        <row r="218">
          <cell r="A218" t="str">
            <v>111.03-0006-03/####</v>
          </cell>
          <cell r="B218">
            <v>0</v>
          </cell>
          <cell r="C218">
            <v>-27368</v>
          </cell>
          <cell r="D218">
            <v>650987</v>
          </cell>
          <cell r="E218">
            <v>554032</v>
          </cell>
          <cell r="F218">
            <v>96955</v>
          </cell>
          <cell r="G218">
            <v>856194</v>
          </cell>
          <cell r="H218">
            <v>650987</v>
          </cell>
        </row>
        <row r="219">
          <cell r="A219" t="str">
            <v>111.03-0006-04/####</v>
          </cell>
          <cell r="B219">
            <v>0</v>
          </cell>
          <cell r="C219">
            <v>0</v>
          </cell>
          <cell r="D219">
            <v>0</v>
          </cell>
          <cell r="E219">
            <v>0</v>
          </cell>
          <cell r="F219">
            <v>0</v>
          </cell>
          <cell r="G219">
            <v>0</v>
          </cell>
          <cell r="H219">
            <v>0</v>
          </cell>
        </row>
        <row r="220">
          <cell r="A220" t="str">
            <v>111.03-0006-05/####</v>
          </cell>
          <cell r="B220">
            <v>0</v>
          </cell>
          <cell r="C220">
            <v>-199</v>
          </cell>
          <cell r="D220">
            <v>60667.199999999997</v>
          </cell>
          <cell r="E220">
            <v>64999.199999999997</v>
          </cell>
          <cell r="F220">
            <v>-4332</v>
          </cell>
          <cell r="G220">
            <v>-2607</v>
          </cell>
          <cell r="H220">
            <v>59910.2</v>
          </cell>
        </row>
        <row r="221">
          <cell r="A221" t="str">
            <v>111.03-0007-01/####</v>
          </cell>
          <cell r="B221">
            <v>0</v>
          </cell>
          <cell r="C221">
            <v>0</v>
          </cell>
          <cell r="D221">
            <v>0</v>
          </cell>
          <cell r="E221">
            <v>0</v>
          </cell>
          <cell r="F221">
            <v>0</v>
          </cell>
          <cell r="G221">
            <v>0</v>
          </cell>
          <cell r="H221">
            <v>0</v>
          </cell>
        </row>
        <row r="222">
          <cell r="A222" t="str">
            <v>112.##-####-##/####</v>
          </cell>
          <cell r="B222">
            <v>0</v>
          </cell>
          <cell r="C222">
            <v>13700</v>
          </cell>
          <cell r="D222">
            <v>2973270</v>
          </cell>
          <cell r="E222">
            <v>9963000</v>
          </cell>
          <cell r="F222">
            <v>-6989730</v>
          </cell>
          <cell r="G222">
            <v>7492499.1799999997</v>
          </cell>
          <cell r="H222">
            <v>10364540</v>
          </cell>
        </row>
        <row r="223">
          <cell r="A223" t="str">
            <v>120.01-####-##/####</v>
          </cell>
          <cell r="B223">
            <v>0</v>
          </cell>
          <cell r="C223">
            <v>-216632.49</v>
          </cell>
          <cell r="D223">
            <v>619267.19999999995</v>
          </cell>
          <cell r="E223">
            <v>2227751.17</v>
          </cell>
          <cell r="F223">
            <v>-1608483.97</v>
          </cell>
          <cell r="G223">
            <v>-1011825.27</v>
          </cell>
          <cell r="H223">
            <v>-946806.21</v>
          </cell>
        </row>
        <row r="224">
          <cell r="A224" t="str">
            <v>120.02-####-##/####</v>
          </cell>
          <cell r="B224">
            <v>0</v>
          </cell>
          <cell r="C224">
            <v>358.5</v>
          </cell>
          <cell r="D224">
            <v>937.8</v>
          </cell>
          <cell r="E224">
            <v>1258.5</v>
          </cell>
          <cell r="F224">
            <v>-320.7</v>
          </cell>
          <cell r="G224">
            <v>-3381.5</v>
          </cell>
          <cell r="H224">
            <v>916.22</v>
          </cell>
        </row>
        <row r="225">
          <cell r="A225" t="str">
            <v>124.##-####-##/####</v>
          </cell>
          <cell r="B225">
            <v>0</v>
          </cell>
          <cell r="C225">
            <v>0</v>
          </cell>
          <cell r="D225">
            <v>0</v>
          </cell>
          <cell r="E225">
            <v>0</v>
          </cell>
          <cell r="F225">
            <v>0</v>
          </cell>
          <cell r="G225">
            <v>0</v>
          </cell>
          <cell r="H225">
            <v>0</v>
          </cell>
        </row>
        <row r="226">
          <cell r="A226" t="str">
            <v>125.##-####-##/####</v>
          </cell>
          <cell r="B226">
            <v>0</v>
          </cell>
          <cell r="C226">
            <v>-428600.86</v>
          </cell>
          <cell r="D226">
            <v>3411335.84</v>
          </cell>
          <cell r="E226">
            <v>3452323.62</v>
          </cell>
          <cell r="F226">
            <v>-40987.78</v>
          </cell>
          <cell r="G226">
            <v>-141987.60999999999</v>
          </cell>
          <cell r="H226">
            <v>2748676.08</v>
          </cell>
        </row>
        <row r="227">
          <cell r="A227" t="str">
            <v>125.01-####-##/####</v>
          </cell>
          <cell r="B227">
            <v>0</v>
          </cell>
          <cell r="C227">
            <v>-384046.21</v>
          </cell>
          <cell r="D227">
            <v>2342052.0699999998</v>
          </cell>
          <cell r="E227">
            <v>2333473.62</v>
          </cell>
          <cell r="F227">
            <v>8578.4500000000007</v>
          </cell>
          <cell r="G227">
            <v>-557612.96</v>
          </cell>
          <cell r="H227">
            <v>1680034.98</v>
          </cell>
        </row>
        <row r="228">
          <cell r="A228" t="str">
            <v>125.02-####-##/####</v>
          </cell>
          <cell r="B228">
            <v>0</v>
          </cell>
          <cell r="C228">
            <v>0</v>
          </cell>
          <cell r="D228">
            <v>944246.37</v>
          </cell>
          <cell r="E228">
            <v>972150.93</v>
          </cell>
          <cell r="F228">
            <v>-27904.560000000001</v>
          </cell>
          <cell r="G228">
            <v>211315.88</v>
          </cell>
          <cell r="H228">
            <v>944246.37</v>
          </cell>
        </row>
        <row r="229">
          <cell r="A229" t="str">
            <v>125.23-####-##/####</v>
          </cell>
          <cell r="B229">
            <v>0</v>
          </cell>
          <cell r="C229">
            <v>-47472.32</v>
          </cell>
          <cell r="D229">
            <v>122833.83</v>
          </cell>
          <cell r="E229">
            <v>134655.91</v>
          </cell>
          <cell r="F229">
            <v>-11822.08</v>
          </cell>
          <cell r="G229">
            <v>173437.77</v>
          </cell>
          <cell r="H229">
            <v>122191.16</v>
          </cell>
        </row>
        <row r="230">
          <cell r="A230" t="str">
            <v>125.25-####-##/####</v>
          </cell>
          <cell r="B230">
            <v>0</v>
          </cell>
          <cell r="C230">
            <v>2917.67</v>
          </cell>
          <cell r="D230">
            <v>2203.5700000000002</v>
          </cell>
          <cell r="E230">
            <v>12043.16</v>
          </cell>
          <cell r="F230">
            <v>-9839.59</v>
          </cell>
          <cell r="G230">
            <v>30871.7</v>
          </cell>
          <cell r="H230">
            <v>2203.5700000000002</v>
          </cell>
        </row>
        <row r="231">
          <cell r="A231" t="str">
            <v>126.##-####-##/####</v>
          </cell>
          <cell r="B231">
            <v>0</v>
          </cell>
          <cell r="C231">
            <v>496922.37</v>
          </cell>
          <cell r="D231">
            <v>1063750.42</v>
          </cell>
          <cell r="E231">
            <v>1841094.96</v>
          </cell>
          <cell r="F231">
            <v>-777344.54</v>
          </cell>
          <cell r="G231">
            <v>1636696.66</v>
          </cell>
          <cell r="H231">
            <v>1194395.6499999999</v>
          </cell>
        </row>
        <row r="232">
          <cell r="A232" t="str">
            <v>126.00-####-##/####</v>
          </cell>
          <cell r="B232">
            <v>0</v>
          </cell>
          <cell r="C232">
            <v>496922.37</v>
          </cell>
          <cell r="D232">
            <v>1063750.42</v>
          </cell>
          <cell r="E232">
            <v>1841094.96</v>
          </cell>
          <cell r="F232">
            <v>-777344.54</v>
          </cell>
          <cell r="G232">
            <v>1636696.66</v>
          </cell>
          <cell r="H232">
            <v>1194395.6499999999</v>
          </cell>
        </row>
        <row r="233">
          <cell r="A233" t="str">
            <v>126.00-0001-##/####</v>
          </cell>
          <cell r="B233">
            <v>0</v>
          </cell>
          <cell r="C233">
            <v>330174.90999999997</v>
          </cell>
          <cell r="D233">
            <v>77505.990000000005</v>
          </cell>
          <cell r="E233">
            <v>747896.04</v>
          </cell>
          <cell r="F233">
            <v>-670390.05000000005</v>
          </cell>
          <cell r="G233">
            <v>1162744.04</v>
          </cell>
          <cell r="H233">
            <v>241428.02</v>
          </cell>
        </row>
        <row r="234">
          <cell r="A234" t="str">
            <v>126.00-0002-##/####</v>
          </cell>
          <cell r="B234">
            <v>0</v>
          </cell>
          <cell r="C234">
            <v>0</v>
          </cell>
          <cell r="D234">
            <v>0</v>
          </cell>
          <cell r="E234">
            <v>0</v>
          </cell>
          <cell r="F234">
            <v>0</v>
          </cell>
          <cell r="G234">
            <v>0</v>
          </cell>
          <cell r="H234">
            <v>0</v>
          </cell>
        </row>
        <row r="235">
          <cell r="A235" t="str">
            <v>126.00-0003-##/####</v>
          </cell>
          <cell r="B235">
            <v>0</v>
          </cell>
          <cell r="C235">
            <v>0</v>
          </cell>
          <cell r="D235">
            <v>41639.4</v>
          </cell>
          <cell r="E235">
            <v>10000</v>
          </cell>
          <cell r="F235">
            <v>31639.4</v>
          </cell>
          <cell r="G235">
            <v>-51186.99</v>
          </cell>
          <cell r="H235">
            <v>41639.4</v>
          </cell>
        </row>
        <row r="236">
          <cell r="A236" t="str">
            <v>126.00-0004-##/####</v>
          </cell>
          <cell r="B236">
            <v>0</v>
          </cell>
          <cell r="C236">
            <v>0</v>
          </cell>
          <cell r="D236">
            <v>0</v>
          </cell>
          <cell r="E236">
            <v>0</v>
          </cell>
          <cell r="F236">
            <v>0</v>
          </cell>
          <cell r="G236">
            <v>0</v>
          </cell>
          <cell r="H236">
            <v>0</v>
          </cell>
        </row>
        <row r="237">
          <cell r="A237" t="str">
            <v>126.00-0005-##/####</v>
          </cell>
          <cell r="B237">
            <v>0</v>
          </cell>
          <cell r="C237">
            <v>0</v>
          </cell>
          <cell r="D237">
            <v>175000</v>
          </cell>
          <cell r="E237">
            <v>175000</v>
          </cell>
          <cell r="F237">
            <v>0</v>
          </cell>
          <cell r="G237">
            <v>-500000</v>
          </cell>
          <cell r="H237">
            <v>175000</v>
          </cell>
        </row>
        <row r="238">
          <cell r="A238" t="str">
            <v>126.00-9001-##/####</v>
          </cell>
          <cell r="B238">
            <v>0</v>
          </cell>
          <cell r="C238">
            <v>161750.69</v>
          </cell>
          <cell r="D238">
            <v>39326.54</v>
          </cell>
          <cell r="E238">
            <v>341788.49</v>
          </cell>
          <cell r="F238">
            <v>-302461.95</v>
          </cell>
          <cell r="G238">
            <v>534985.59</v>
          </cell>
          <cell r="H238">
            <v>128753.56</v>
          </cell>
        </row>
        <row r="239">
          <cell r="A239" t="str">
            <v>127.00-####-##/####</v>
          </cell>
          <cell r="B239">
            <v>0</v>
          </cell>
          <cell r="C239">
            <v>0</v>
          </cell>
          <cell r="D239">
            <v>0</v>
          </cell>
          <cell r="E239">
            <v>0</v>
          </cell>
          <cell r="F239">
            <v>0</v>
          </cell>
          <cell r="G239">
            <v>0</v>
          </cell>
          <cell r="H239">
            <v>0</v>
          </cell>
        </row>
        <row r="240">
          <cell r="A240" t="str">
            <v>129.##-####-##/####</v>
          </cell>
          <cell r="B240">
            <v>0</v>
          </cell>
          <cell r="C240">
            <v>-9839.83</v>
          </cell>
          <cell r="D240">
            <v>88060.07</v>
          </cell>
          <cell r="E240">
            <v>39839.629999999997</v>
          </cell>
          <cell r="F240">
            <v>48220.44</v>
          </cell>
          <cell r="G240">
            <v>9228.5499999999993</v>
          </cell>
          <cell r="H240">
            <v>84310.07</v>
          </cell>
        </row>
        <row r="241">
          <cell r="A241" t="str">
            <v>131.01-####-##/####</v>
          </cell>
          <cell r="B241">
            <v>0</v>
          </cell>
          <cell r="C241">
            <v>-21701.84</v>
          </cell>
          <cell r="D241">
            <v>955381.29</v>
          </cell>
          <cell r="E241">
            <v>1011358.5</v>
          </cell>
          <cell r="F241">
            <v>-55977.21</v>
          </cell>
          <cell r="G241">
            <v>249945.28</v>
          </cell>
          <cell r="H241">
            <v>964300.1</v>
          </cell>
        </row>
        <row r="242">
          <cell r="A242" t="str">
            <v>132.20-####-##/####</v>
          </cell>
          <cell r="B242">
            <v>0</v>
          </cell>
          <cell r="C242">
            <v>-1290.57</v>
          </cell>
          <cell r="D242">
            <v>34830.32</v>
          </cell>
          <cell r="E242">
            <v>172.5</v>
          </cell>
          <cell r="F242">
            <v>34657.82</v>
          </cell>
          <cell r="G242">
            <v>-159453.99</v>
          </cell>
          <cell r="H242">
            <v>39805.99</v>
          </cell>
        </row>
        <row r="243">
          <cell r="A243" t="str">
            <v>133.00-0004-##/####</v>
          </cell>
          <cell r="B243">
            <v>0</v>
          </cell>
          <cell r="C243">
            <v>7598</v>
          </cell>
          <cell r="D243">
            <v>53930.66</v>
          </cell>
          <cell r="E243">
            <v>0</v>
          </cell>
          <cell r="F243">
            <v>19366.66</v>
          </cell>
          <cell r="G243">
            <v>0</v>
          </cell>
          <cell r="H243">
            <v>61528.66</v>
          </cell>
        </row>
        <row r="244">
          <cell r="A244" t="str">
            <v>133.00-0005-##/####</v>
          </cell>
          <cell r="B244">
            <v>0</v>
          </cell>
          <cell r="C244">
            <v>-2389.4899999999998</v>
          </cell>
          <cell r="D244">
            <v>-98.63</v>
          </cell>
          <cell r="E244">
            <v>17670</v>
          </cell>
          <cell r="F244">
            <v>-17768.63</v>
          </cell>
          <cell r="G244">
            <v>-30948</v>
          </cell>
          <cell r="H244">
            <v>13504</v>
          </cell>
        </row>
        <row r="245">
          <cell r="A245" t="str">
            <v>133.00-0006-##/####</v>
          </cell>
          <cell r="B245">
            <v>0</v>
          </cell>
          <cell r="C245">
            <v>3221.91</v>
          </cell>
          <cell r="D245">
            <v>0.01</v>
          </cell>
          <cell r="E245">
            <v>3643.84</v>
          </cell>
          <cell r="F245">
            <v>-3643.83</v>
          </cell>
          <cell r="G245">
            <v>-11507.17</v>
          </cell>
          <cell r="H245">
            <v>2630.14</v>
          </cell>
        </row>
        <row r="246">
          <cell r="A246" t="str">
            <v>133.00-0007-##/####</v>
          </cell>
          <cell r="B246">
            <v>0</v>
          </cell>
          <cell r="C246">
            <v>-145360.26999999999</v>
          </cell>
          <cell r="D246">
            <v>210135.22</v>
          </cell>
          <cell r="E246">
            <v>-49717.41</v>
          </cell>
          <cell r="F246">
            <v>259852.63</v>
          </cell>
          <cell r="G246">
            <v>-30578.17</v>
          </cell>
          <cell r="H246">
            <v>316160</v>
          </cell>
        </row>
        <row r="247">
          <cell r="A247" t="str">
            <v>133.00-0008-##/####</v>
          </cell>
          <cell r="B247">
            <v>0</v>
          </cell>
          <cell r="C247">
            <v>-23780.85</v>
          </cell>
          <cell r="D247">
            <v>46816.46</v>
          </cell>
          <cell r="E247">
            <v>23013.69</v>
          </cell>
          <cell r="F247">
            <v>23802.77</v>
          </cell>
          <cell r="G247">
            <v>19945.21</v>
          </cell>
          <cell r="H247">
            <v>63123.3</v>
          </cell>
        </row>
        <row r="248">
          <cell r="A248" t="str">
            <v>142.10-####-##/####</v>
          </cell>
          <cell r="B248">
            <v>0</v>
          </cell>
          <cell r="C248">
            <v>-1250</v>
          </cell>
          <cell r="D248">
            <v>115312.5</v>
          </cell>
          <cell r="E248">
            <v>125000</v>
          </cell>
          <cell r="F248">
            <v>-9687.5</v>
          </cell>
          <cell r="G248">
            <v>-30000</v>
          </cell>
          <cell r="H248">
            <v>116250</v>
          </cell>
        </row>
        <row r="249">
          <cell r="A249" t="str">
            <v>143.01-####-##/####</v>
          </cell>
          <cell r="B249">
            <v>0</v>
          </cell>
          <cell r="C249">
            <v>0</v>
          </cell>
          <cell r="D249">
            <v>1508.72</v>
          </cell>
          <cell r="E249">
            <v>0</v>
          </cell>
          <cell r="F249">
            <v>1508.72</v>
          </cell>
          <cell r="G249">
            <v>0</v>
          </cell>
          <cell r="H249">
            <v>-31.11</v>
          </cell>
        </row>
        <row r="250">
          <cell r="A250" t="str">
            <v>143.02-!!!!-13/####</v>
          </cell>
          <cell r="B250">
            <v>0</v>
          </cell>
          <cell r="C250">
            <v>11114.69</v>
          </cell>
          <cell r="D250">
            <v>7083.7</v>
          </cell>
          <cell r="E250">
            <v>55573.45</v>
          </cell>
          <cell r="F250">
            <v>83216.78</v>
          </cell>
          <cell r="G250">
            <v>139313.26</v>
          </cell>
          <cell r="H250">
            <v>131706.53</v>
          </cell>
        </row>
        <row r="251">
          <cell r="A251" t="str">
            <v>143.02-####-##/####</v>
          </cell>
          <cell r="B251">
            <v>0</v>
          </cell>
          <cell r="C251">
            <v>-781.81</v>
          </cell>
          <cell r="D251">
            <v>16038.4</v>
          </cell>
          <cell r="E251">
            <v>3644.51</v>
          </cell>
          <cell r="F251">
            <v>12393.89</v>
          </cell>
          <cell r="G251">
            <v>-1856.13</v>
          </cell>
          <cell r="H251">
            <v>0</v>
          </cell>
        </row>
        <row r="252">
          <cell r="A252" t="str">
            <v>143.02-####-13/####</v>
          </cell>
          <cell r="B252">
            <v>0</v>
          </cell>
          <cell r="C252">
            <v>0</v>
          </cell>
          <cell r="D252">
            <v>7083.7</v>
          </cell>
          <cell r="E252">
            <v>7083.7</v>
          </cell>
          <cell r="F252">
            <v>83216.78</v>
          </cell>
          <cell r="G252">
            <v>0</v>
          </cell>
          <cell r="H252">
            <v>131706.53</v>
          </cell>
        </row>
        <row r="253">
          <cell r="A253" t="str">
            <v>144.10-####-##/####</v>
          </cell>
          <cell r="B253">
            <v>0</v>
          </cell>
          <cell r="C253">
            <v>-124.27</v>
          </cell>
          <cell r="D253">
            <v>23134.97</v>
          </cell>
          <cell r="E253">
            <v>-5464.01</v>
          </cell>
          <cell r="F253">
            <v>28598.98</v>
          </cell>
          <cell r="G253">
            <v>-5109.0200000000004</v>
          </cell>
          <cell r="H253">
            <v>0</v>
          </cell>
        </row>
        <row r="254">
          <cell r="A254" t="str">
            <v>144.10-4455-##/####</v>
          </cell>
          <cell r="B254">
            <v>0</v>
          </cell>
          <cell r="C254">
            <v>0</v>
          </cell>
          <cell r="D254">
            <v>22653.74</v>
          </cell>
          <cell r="E254">
            <v>1938.9</v>
          </cell>
          <cell r="F254">
            <v>20714.84</v>
          </cell>
          <cell r="G254">
            <v>-3439.74</v>
          </cell>
          <cell r="H254">
            <v>0</v>
          </cell>
        </row>
        <row r="255">
          <cell r="A255" t="str">
            <v>145.##-####-##/####</v>
          </cell>
          <cell r="B255">
            <v>0</v>
          </cell>
          <cell r="C255">
            <v>7304.26</v>
          </cell>
          <cell r="D255">
            <v>43975.64</v>
          </cell>
          <cell r="E255">
            <v>56950.29</v>
          </cell>
          <cell r="F255">
            <v>-12974.65</v>
          </cell>
          <cell r="G255">
            <v>30115.79</v>
          </cell>
          <cell r="H255">
            <v>42244.66</v>
          </cell>
        </row>
        <row r="256">
          <cell r="A256" t="str">
            <v>146.##-####-##/####</v>
          </cell>
          <cell r="B256">
            <v>0</v>
          </cell>
          <cell r="C256">
            <v>-5590</v>
          </cell>
          <cell r="D256">
            <v>2921992.75</v>
          </cell>
          <cell r="E256">
            <v>2989205</v>
          </cell>
          <cell r="F256">
            <v>-67212.25</v>
          </cell>
          <cell r="G256">
            <v>433494</v>
          </cell>
          <cell r="H256">
            <v>2933305</v>
          </cell>
        </row>
        <row r="257">
          <cell r="A257" t="str">
            <v>146.00-####-##/####</v>
          </cell>
          <cell r="B257">
            <v>0</v>
          </cell>
          <cell r="C257">
            <v>-5590</v>
          </cell>
          <cell r="D257">
            <v>2921992.75</v>
          </cell>
          <cell r="E257">
            <v>2989205</v>
          </cell>
          <cell r="F257">
            <v>-67212.25</v>
          </cell>
          <cell r="G257">
            <v>433494</v>
          </cell>
          <cell r="H257">
            <v>2933305</v>
          </cell>
        </row>
        <row r="258">
          <cell r="A258" t="str">
            <v>147.##-####-##/####</v>
          </cell>
          <cell r="B258">
            <v>0</v>
          </cell>
          <cell r="C258">
            <v>0</v>
          </cell>
          <cell r="D258">
            <v>0</v>
          </cell>
          <cell r="E258">
            <v>0</v>
          </cell>
          <cell r="F258">
            <v>0</v>
          </cell>
          <cell r="G258">
            <v>0</v>
          </cell>
          <cell r="H258">
            <v>0</v>
          </cell>
        </row>
        <row r="259">
          <cell r="A259" t="str">
            <v>147.00-####-##/####</v>
          </cell>
          <cell r="B259">
            <v>0</v>
          </cell>
          <cell r="C259">
            <v>0</v>
          </cell>
          <cell r="D259">
            <v>0</v>
          </cell>
          <cell r="E259">
            <v>0</v>
          </cell>
          <cell r="F259">
            <v>0</v>
          </cell>
          <cell r="G259">
            <v>0</v>
          </cell>
          <cell r="H259">
            <v>0</v>
          </cell>
        </row>
        <row r="260">
          <cell r="A260" t="str">
            <v>200.00-####-##/####</v>
          </cell>
          <cell r="B260">
            <v>0</v>
          </cell>
          <cell r="C260">
            <v>0</v>
          </cell>
          <cell r="D260">
            <v>2</v>
          </cell>
          <cell r="E260">
            <v>2</v>
          </cell>
          <cell r="F260">
            <v>0</v>
          </cell>
          <cell r="G260">
            <v>0</v>
          </cell>
          <cell r="H260">
            <v>2</v>
          </cell>
        </row>
        <row r="261">
          <cell r="A261" t="str">
            <v>220.##-####-##/####</v>
          </cell>
          <cell r="B261">
            <v>0</v>
          </cell>
          <cell r="C261">
            <v>0</v>
          </cell>
          <cell r="D261">
            <v>22374666.960000001</v>
          </cell>
          <cell r="E261">
            <v>32000000</v>
          </cell>
          <cell r="F261">
            <v>-9625333.0399999991</v>
          </cell>
          <cell r="G261">
            <v>-6000000</v>
          </cell>
          <cell r="H261">
            <v>28000000</v>
          </cell>
        </row>
        <row r="262">
          <cell r="A262" t="str">
            <v>220.00-####-##/####</v>
          </cell>
          <cell r="B262">
            <v>0</v>
          </cell>
          <cell r="C262">
            <v>0</v>
          </cell>
          <cell r="D262">
            <v>22400000</v>
          </cell>
          <cell r="E262">
            <v>32000000</v>
          </cell>
          <cell r="F262">
            <v>-9600000</v>
          </cell>
          <cell r="G262">
            <v>-6000000</v>
          </cell>
          <cell r="H262">
            <v>28000000</v>
          </cell>
        </row>
        <row r="263">
          <cell r="A263" t="str">
            <v>221.##-####-##/####</v>
          </cell>
          <cell r="B263">
            <v>0</v>
          </cell>
          <cell r="C263">
            <v>0</v>
          </cell>
          <cell r="D263">
            <v>3200000</v>
          </cell>
          <cell r="E263">
            <v>3000000</v>
          </cell>
          <cell r="F263">
            <v>200000</v>
          </cell>
          <cell r="G263">
            <v>6000000</v>
          </cell>
          <cell r="H263">
            <v>4000000</v>
          </cell>
        </row>
        <row r="264">
          <cell r="A264" t="str">
            <v>221.00-0000-##/####</v>
          </cell>
          <cell r="B264">
            <v>0</v>
          </cell>
          <cell r="C264">
            <v>0</v>
          </cell>
          <cell r="D264">
            <v>0</v>
          </cell>
          <cell r="E264">
            <v>0</v>
          </cell>
          <cell r="F264">
            <v>0</v>
          </cell>
          <cell r="G264">
            <v>0</v>
          </cell>
          <cell r="H264">
            <v>0</v>
          </cell>
        </row>
        <row r="265">
          <cell r="A265" t="str">
            <v>221.00-0002-##/####</v>
          </cell>
          <cell r="B265">
            <v>0</v>
          </cell>
          <cell r="C265">
            <v>0</v>
          </cell>
          <cell r="D265">
            <v>0</v>
          </cell>
          <cell r="E265">
            <v>0</v>
          </cell>
          <cell r="F265">
            <v>0</v>
          </cell>
          <cell r="G265">
            <v>0</v>
          </cell>
          <cell r="H265">
            <v>0</v>
          </cell>
        </row>
        <row r="266">
          <cell r="A266" t="str">
            <v>221.00-0003-##/####</v>
          </cell>
          <cell r="B266">
            <v>0</v>
          </cell>
          <cell r="C266">
            <v>0</v>
          </cell>
          <cell r="D266">
            <v>3200000</v>
          </cell>
          <cell r="E266">
            <v>3000000</v>
          </cell>
          <cell r="F266">
            <v>200000</v>
          </cell>
          <cell r="G266">
            <v>6000000</v>
          </cell>
          <cell r="H266">
            <v>4000000</v>
          </cell>
        </row>
        <row r="267">
          <cell r="A267" t="str">
            <v>222.12-####-##/####</v>
          </cell>
          <cell r="B267">
            <v>0</v>
          </cell>
          <cell r="C267">
            <v>-55694.48</v>
          </cell>
          <cell r="D267">
            <v>1623693.13</v>
          </cell>
          <cell r="E267">
            <v>1590593.14</v>
          </cell>
          <cell r="F267">
            <v>33099.99</v>
          </cell>
          <cell r="G267">
            <v>376123.04</v>
          </cell>
          <cell r="H267">
            <v>1916860.49</v>
          </cell>
        </row>
        <row r="268">
          <cell r="A268" t="str">
            <v>222.13-!###-##/####</v>
          </cell>
          <cell r="B268">
            <v>0</v>
          </cell>
          <cell r="C268">
            <v>529285</v>
          </cell>
          <cell r="D268">
            <v>-110772.44</v>
          </cell>
          <cell r="E268">
            <v>418512.56</v>
          </cell>
          <cell r="F268">
            <v>-110772.44</v>
          </cell>
          <cell r="G268">
            <v>0</v>
          </cell>
          <cell r="H268">
            <v>0</v>
          </cell>
        </row>
        <row r="269">
          <cell r="A269" t="str">
            <v>222.13-####-##/####</v>
          </cell>
          <cell r="B269">
            <v>0</v>
          </cell>
          <cell r="C269">
            <v>-2032.58</v>
          </cell>
          <cell r="D269">
            <v>110772.44</v>
          </cell>
          <cell r="E269">
            <v>0</v>
          </cell>
          <cell r="F269">
            <v>110772.44</v>
          </cell>
          <cell r="G269">
            <v>-1189.8599999999999</v>
          </cell>
          <cell r="H269">
            <v>0</v>
          </cell>
        </row>
        <row r="270">
          <cell r="A270" t="str">
            <v>222.13-0001-!#/####</v>
          </cell>
          <cell r="B270">
            <v>0</v>
          </cell>
          <cell r="C270">
            <v>0</v>
          </cell>
          <cell r="D270">
            <v>0</v>
          </cell>
          <cell r="E270">
            <v>0</v>
          </cell>
          <cell r="F270">
            <v>0</v>
          </cell>
          <cell r="G270">
            <v>0</v>
          </cell>
          <cell r="H270">
            <v>0</v>
          </cell>
        </row>
        <row r="271">
          <cell r="A271" t="str">
            <v>222.13-0001-##/####</v>
          </cell>
          <cell r="B271">
            <v>0</v>
          </cell>
          <cell r="C271">
            <v>0</v>
          </cell>
          <cell r="D271">
            <v>0</v>
          </cell>
          <cell r="E271">
            <v>0</v>
          </cell>
          <cell r="F271">
            <v>0</v>
          </cell>
          <cell r="G271">
            <v>0</v>
          </cell>
          <cell r="H271">
            <v>0</v>
          </cell>
        </row>
        <row r="272">
          <cell r="A272" t="str">
            <v>223.20-####-##/####</v>
          </cell>
          <cell r="B272">
            <v>0</v>
          </cell>
          <cell r="C272">
            <v>0</v>
          </cell>
          <cell r="D272">
            <v>0</v>
          </cell>
          <cell r="E272">
            <v>0</v>
          </cell>
          <cell r="F272">
            <v>0</v>
          </cell>
          <cell r="G272">
            <v>0</v>
          </cell>
          <cell r="H272">
            <v>0</v>
          </cell>
        </row>
        <row r="273">
          <cell r="A273" t="str">
            <v>223.20-0001-##/####</v>
          </cell>
          <cell r="B273">
            <v>0</v>
          </cell>
          <cell r="C273">
            <v>0</v>
          </cell>
          <cell r="D273">
            <v>0</v>
          </cell>
          <cell r="E273">
            <v>0</v>
          </cell>
          <cell r="F273">
            <v>0</v>
          </cell>
          <cell r="G273">
            <v>0</v>
          </cell>
          <cell r="H273">
            <v>0</v>
          </cell>
        </row>
        <row r="274">
          <cell r="A274" t="str">
            <v>224.##-####-##/####</v>
          </cell>
          <cell r="B274">
            <v>0</v>
          </cell>
          <cell r="C274">
            <v>0</v>
          </cell>
          <cell r="D274">
            <v>0</v>
          </cell>
          <cell r="E274">
            <v>0</v>
          </cell>
          <cell r="F274">
            <v>0</v>
          </cell>
          <cell r="G274">
            <v>0</v>
          </cell>
          <cell r="H274">
            <v>0</v>
          </cell>
        </row>
        <row r="275">
          <cell r="A275" t="str">
            <v>227.##-####-##/####</v>
          </cell>
          <cell r="B275">
            <v>0</v>
          </cell>
          <cell r="C275">
            <v>8820</v>
          </cell>
          <cell r="D275">
            <v>289056.75</v>
          </cell>
          <cell r="E275">
            <v>292049.69</v>
          </cell>
          <cell r="F275">
            <v>-2992.94</v>
          </cell>
          <cell r="G275">
            <v>40849.75</v>
          </cell>
          <cell r="H275">
            <v>292071.99</v>
          </cell>
        </row>
        <row r="276">
          <cell r="A276" t="str">
            <v>227.00-####-##/####</v>
          </cell>
          <cell r="B276">
            <v>0</v>
          </cell>
          <cell r="C276">
            <v>8820</v>
          </cell>
          <cell r="D276">
            <v>289056.75</v>
          </cell>
          <cell r="E276">
            <v>292049.69</v>
          </cell>
          <cell r="F276">
            <v>-2992.94</v>
          </cell>
          <cell r="G276">
            <v>40849.75</v>
          </cell>
          <cell r="H276">
            <v>292071.99</v>
          </cell>
        </row>
        <row r="277">
          <cell r="A277" t="str">
            <v>228.##-####-##/####</v>
          </cell>
          <cell r="B277">
            <v>0</v>
          </cell>
          <cell r="C277">
            <v>151142.1</v>
          </cell>
          <cell r="D277">
            <v>1204743.55</v>
          </cell>
          <cell r="E277">
            <v>308051.07</v>
          </cell>
          <cell r="F277">
            <v>896692.48</v>
          </cell>
          <cell r="G277">
            <v>-1609004.82</v>
          </cell>
          <cell r="H277">
            <v>1080859.8</v>
          </cell>
        </row>
        <row r="278">
          <cell r="A278" t="str">
            <v>228.00-####-##/####</v>
          </cell>
          <cell r="B278">
            <v>0</v>
          </cell>
          <cell r="C278">
            <v>151142.1</v>
          </cell>
          <cell r="D278">
            <v>1204743.55</v>
          </cell>
          <cell r="E278">
            <v>308051.07</v>
          </cell>
          <cell r="F278">
            <v>896692.48</v>
          </cell>
          <cell r="G278">
            <v>-1609004.82</v>
          </cell>
          <cell r="H278">
            <v>1080859.8</v>
          </cell>
        </row>
        <row r="279">
          <cell r="A279" t="str">
            <v>228.00-0016-##/####</v>
          </cell>
          <cell r="B279">
            <v>0</v>
          </cell>
          <cell r="C279">
            <v>14548</v>
          </cell>
          <cell r="D279">
            <v>122254</v>
          </cell>
          <cell r="E279">
            <v>-50377</v>
          </cell>
          <cell r="F279">
            <v>172631</v>
          </cell>
          <cell r="G279">
            <v>-192682</v>
          </cell>
          <cell r="H279">
            <v>115203</v>
          </cell>
        </row>
        <row r="280">
          <cell r="A280" t="str">
            <v>228.00-0016-##/0000</v>
          </cell>
          <cell r="B280">
            <v>0</v>
          </cell>
          <cell r="C280">
            <v>-14149</v>
          </cell>
          <cell r="D280">
            <v>122254</v>
          </cell>
          <cell r="E280">
            <v>-7098</v>
          </cell>
          <cell r="F280">
            <v>71299</v>
          </cell>
          <cell r="G280">
            <v>0</v>
          </cell>
          <cell r="H280">
            <v>13871</v>
          </cell>
        </row>
        <row r="281">
          <cell r="A281" t="str">
            <v>228.00-0016-##/9999</v>
          </cell>
          <cell r="B281">
            <v>0</v>
          </cell>
          <cell r="C281">
            <v>0</v>
          </cell>
          <cell r="D281">
            <v>0</v>
          </cell>
          <cell r="E281">
            <v>0</v>
          </cell>
          <cell r="F281">
            <v>101332</v>
          </cell>
          <cell r="G281">
            <v>0</v>
          </cell>
          <cell r="H281">
            <v>101332</v>
          </cell>
        </row>
        <row r="282">
          <cell r="A282" t="str">
            <v>228.00-0017-##/####</v>
          </cell>
          <cell r="B282">
            <v>0</v>
          </cell>
          <cell r="C282">
            <v>0</v>
          </cell>
          <cell r="D282">
            <v>432705.21</v>
          </cell>
          <cell r="E282">
            <v>414855.39</v>
          </cell>
          <cell r="F282">
            <v>17849.82</v>
          </cell>
          <cell r="G282">
            <v>-885793.22</v>
          </cell>
          <cell r="H282">
            <v>432705.21</v>
          </cell>
        </row>
        <row r="283">
          <cell r="A283" t="str">
            <v>228.00-0017-##/0000</v>
          </cell>
          <cell r="B283">
            <v>0</v>
          </cell>
          <cell r="C283">
            <v>0</v>
          </cell>
          <cell r="D283">
            <v>432705.21</v>
          </cell>
          <cell r="E283">
            <v>0</v>
          </cell>
          <cell r="F283">
            <v>17849.82</v>
          </cell>
          <cell r="G283">
            <v>0</v>
          </cell>
          <cell r="H283">
            <v>432705.21</v>
          </cell>
        </row>
        <row r="284">
          <cell r="A284" t="str">
            <v>228.00-0017-##/9999</v>
          </cell>
          <cell r="B284">
            <v>0</v>
          </cell>
          <cell r="C284">
            <v>0</v>
          </cell>
          <cell r="D284">
            <v>0</v>
          </cell>
          <cell r="E284">
            <v>0</v>
          </cell>
          <cell r="F284">
            <v>0</v>
          </cell>
          <cell r="G284">
            <v>0</v>
          </cell>
          <cell r="H284">
            <v>0</v>
          </cell>
        </row>
        <row r="285">
          <cell r="A285" t="str">
            <v>228.00-0018-##/####</v>
          </cell>
          <cell r="B285">
            <v>0</v>
          </cell>
          <cell r="C285">
            <v>0</v>
          </cell>
          <cell r="D285">
            <v>0</v>
          </cell>
          <cell r="E285">
            <v>0</v>
          </cell>
          <cell r="F285">
            <v>0</v>
          </cell>
          <cell r="G285">
            <v>0</v>
          </cell>
          <cell r="H285">
            <v>0</v>
          </cell>
        </row>
        <row r="286">
          <cell r="A286" t="str">
            <v>228.00-0018-##/0000</v>
          </cell>
          <cell r="B286">
            <v>0</v>
          </cell>
          <cell r="C286">
            <v>0</v>
          </cell>
          <cell r="D286">
            <v>0</v>
          </cell>
          <cell r="E286">
            <v>0</v>
          </cell>
          <cell r="F286">
            <v>0</v>
          </cell>
          <cell r="G286">
            <v>0</v>
          </cell>
          <cell r="H286">
            <v>0</v>
          </cell>
        </row>
        <row r="287">
          <cell r="A287" t="str">
            <v>228.00-0018-##/9999</v>
          </cell>
          <cell r="B287">
            <v>0</v>
          </cell>
          <cell r="C287">
            <v>0</v>
          </cell>
          <cell r="D287">
            <v>0</v>
          </cell>
          <cell r="E287">
            <v>0</v>
          </cell>
          <cell r="F287">
            <v>0</v>
          </cell>
          <cell r="G287">
            <v>0</v>
          </cell>
          <cell r="H287">
            <v>0</v>
          </cell>
        </row>
        <row r="288">
          <cell r="A288" t="str">
            <v>228.00-0019-##/####</v>
          </cell>
          <cell r="B288">
            <v>0</v>
          </cell>
          <cell r="C288">
            <v>-33343</v>
          </cell>
          <cell r="D288">
            <v>261456</v>
          </cell>
          <cell r="E288">
            <v>21390</v>
          </cell>
          <cell r="F288">
            <v>240066</v>
          </cell>
          <cell r="G288">
            <v>-652411.31999999995</v>
          </cell>
          <cell r="H288">
            <v>296598</v>
          </cell>
        </row>
        <row r="289">
          <cell r="A289" t="str">
            <v>228.00-0019-##/0000</v>
          </cell>
          <cell r="B289">
            <v>0</v>
          </cell>
          <cell r="C289">
            <v>-332276</v>
          </cell>
          <cell r="D289">
            <v>261456</v>
          </cell>
          <cell r="E289">
            <v>-367418</v>
          </cell>
          <cell r="F289">
            <v>217338.18</v>
          </cell>
          <cell r="G289">
            <v>0</v>
          </cell>
          <cell r="H289">
            <v>443870.18</v>
          </cell>
        </row>
        <row r="290">
          <cell r="A290" t="str">
            <v>228.00-0019-##/9999</v>
          </cell>
          <cell r="B290">
            <v>0</v>
          </cell>
          <cell r="C290">
            <v>0</v>
          </cell>
          <cell r="D290">
            <v>0</v>
          </cell>
          <cell r="E290">
            <v>0</v>
          </cell>
          <cell r="F290">
            <v>22727.82</v>
          </cell>
          <cell r="G290">
            <v>0</v>
          </cell>
          <cell r="H290">
            <v>-147272.18</v>
          </cell>
        </row>
        <row r="291">
          <cell r="A291" t="str">
            <v>228.00-0020-##/####</v>
          </cell>
          <cell r="B291">
            <v>0</v>
          </cell>
          <cell r="C291">
            <v>-38691</v>
          </cell>
          <cell r="D291">
            <v>-145126</v>
          </cell>
          <cell r="E291">
            <v>-192082</v>
          </cell>
          <cell r="F291">
            <v>46956</v>
          </cell>
          <cell r="G291">
            <v>1552.24</v>
          </cell>
          <cell r="H291">
            <v>-106903</v>
          </cell>
        </row>
        <row r="292">
          <cell r="A292" t="str">
            <v>228.00-0020-##/0000</v>
          </cell>
          <cell r="B292">
            <v>0</v>
          </cell>
          <cell r="C292">
            <v>-162715</v>
          </cell>
          <cell r="D292">
            <v>-145126</v>
          </cell>
          <cell r="E292">
            <v>-200938</v>
          </cell>
          <cell r="F292">
            <v>43204</v>
          </cell>
          <cell r="G292">
            <v>0</v>
          </cell>
          <cell r="H292">
            <v>99345</v>
          </cell>
        </row>
        <row r="293">
          <cell r="A293" t="str">
            <v>228.00-0020-##/9999</v>
          </cell>
          <cell r="B293">
            <v>0</v>
          </cell>
          <cell r="C293">
            <v>0</v>
          </cell>
          <cell r="D293">
            <v>0</v>
          </cell>
          <cell r="E293">
            <v>0</v>
          </cell>
          <cell r="F293">
            <v>3752</v>
          </cell>
          <cell r="G293">
            <v>0</v>
          </cell>
          <cell r="H293">
            <v>-206248</v>
          </cell>
        </row>
        <row r="294">
          <cell r="A294" t="str">
            <v>228.00-0021-##/####</v>
          </cell>
          <cell r="B294">
            <v>0</v>
          </cell>
          <cell r="C294">
            <v>10746.5</v>
          </cell>
          <cell r="D294">
            <v>137017.88</v>
          </cell>
          <cell r="E294">
            <v>182690.5</v>
          </cell>
          <cell r="F294">
            <v>-45672.62</v>
          </cell>
          <cell r="G294">
            <v>104376.5</v>
          </cell>
          <cell r="H294">
            <v>128958</v>
          </cell>
        </row>
        <row r="295">
          <cell r="A295" t="str">
            <v>228.00-0021-##/0000</v>
          </cell>
          <cell r="B295">
            <v>0</v>
          </cell>
          <cell r="C295">
            <v>-8059.88</v>
          </cell>
          <cell r="D295">
            <v>137017.88</v>
          </cell>
          <cell r="E295">
            <v>0</v>
          </cell>
          <cell r="F295">
            <v>-45672.62</v>
          </cell>
          <cell r="G295">
            <v>0</v>
          </cell>
          <cell r="H295">
            <v>128958</v>
          </cell>
        </row>
        <row r="296">
          <cell r="A296" t="str">
            <v>228.00-0021-##/9999</v>
          </cell>
          <cell r="B296">
            <v>0</v>
          </cell>
          <cell r="C296">
            <v>0</v>
          </cell>
          <cell r="D296">
            <v>0</v>
          </cell>
          <cell r="E296">
            <v>0</v>
          </cell>
          <cell r="F296">
            <v>0</v>
          </cell>
          <cell r="G296">
            <v>0</v>
          </cell>
          <cell r="H296">
            <v>0</v>
          </cell>
        </row>
        <row r="297">
          <cell r="A297" t="str">
            <v>229.##-####-##/####</v>
          </cell>
          <cell r="B297">
            <v>0</v>
          </cell>
          <cell r="C297">
            <v>741.46</v>
          </cell>
          <cell r="D297">
            <v>54379.37</v>
          </cell>
          <cell r="E297">
            <v>52110.68</v>
          </cell>
          <cell r="F297">
            <v>2268.69</v>
          </cell>
          <cell r="G297">
            <v>45679.68</v>
          </cell>
          <cell r="H297">
            <v>53930.51</v>
          </cell>
        </row>
        <row r="298">
          <cell r="A298" t="str">
            <v>229.22-####-##/####</v>
          </cell>
          <cell r="B298">
            <v>0</v>
          </cell>
          <cell r="C298">
            <v>741.46</v>
          </cell>
          <cell r="D298">
            <v>54379.37</v>
          </cell>
          <cell r="E298">
            <v>52110.68</v>
          </cell>
          <cell r="F298">
            <v>2268.69</v>
          </cell>
          <cell r="G298">
            <v>45679.68</v>
          </cell>
          <cell r="H298">
            <v>53930.51</v>
          </cell>
        </row>
        <row r="299">
          <cell r="A299" t="str">
            <v>230.##-####-##/####</v>
          </cell>
          <cell r="B299">
            <v>0</v>
          </cell>
          <cell r="C299">
            <v>-909613.99</v>
          </cell>
          <cell r="D299">
            <v>511437.9</v>
          </cell>
          <cell r="E299">
            <v>159500.17000000001</v>
          </cell>
          <cell r="F299">
            <v>351937.73</v>
          </cell>
          <cell r="G299">
            <v>-10247.459999999999</v>
          </cell>
          <cell r="H299">
            <v>374824.4</v>
          </cell>
        </row>
        <row r="300">
          <cell r="A300" t="str">
            <v>230.00-0001-##/####</v>
          </cell>
          <cell r="B300">
            <v>0</v>
          </cell>
          <cell r="C300">
            <v>-255.85</v>
          </cell>
          <cell r="D300">
            <v>-12928.87</v>
          </cell>
          <cell r="E300">
            <v>-10838.01</v>
          </cell>
          <cell r="F300">
            <v>-2090.86</v>
          </cell>
          <cell r="G300">
            <v>-18051.61</v>
          </cell>
          <cell r="H300">
            <v>-12637.34</v>
          </cell>
        </row>
        <row r="301">
          <cell r="A301" t="str">
            <v>230.00-0003-##/####</v>
          </cell>
          <cell r="B301">
            <v>0</v>
          </cell>
          <cell r="C301">
            <v>-909869.84</v>
          </cell>
          <cell r="D301">
            <v>498509.03</v>
          </cell>
          <cell r="E301">
            <v>148662.16</v>
          </cell>
          <cell r="F301">
            <v>349846.87</v>
          </cell>
          <cell r="G301">
            <v>-28299.07</v>
          </cell>
          <cell r="H301">
            <v>362187.06</v>
          </cell>
        </row>
        <row r="302">
          <cell r="A302" t="str">
            <v>242.##-####-##/####</v>
          </cell>
          <cell r="B302">
            <v>0</v>
          </cell>
          <cell r="C302">
            <v>9411.9599999999991</v>
          </cell>
          <cell r="D302">
            <v>5258107.07</v>
          </cell>
          <cell r="E302">
            <v>5033397.04</v>
          </cell>
          <cell r="F302">
            <v>224710.03</v>
          </cell>
          <cell r="G302">
            <v>-15942168.939999999</v>
          </cell>
          <cell r="H302">
            <v>5066456.5</v>
          </cell>
        </row>
        <row r="303">
          <cell r="A303" t="str">
            <v>242.01-####-##/####</v>
          </cell>
          <cell r="B303">
            <v>0</v>
          </cell>
          <cell r="C303">
            <v>9411.9599999999991</v>
          </cell>
          <cell r="D303">
            <v>5094011.5</v>
          </cell>
          <cell r="E303">
            <v>5033397.04</v>
          </cell>
          <cell r="F303">
            <v>60614.46</v>
          </cell>
          <cell r="G303">
            <v>-15942168.939999999</v>
          </cell>
          <cell r="H303">
            <v>5066456.5</v>
          </cell>
        </row>
        <row r="304">
          <cell r="A304" t="str">
            <v>242.01-0000-##/####</v>
          </cell>
          <cell r="B304">
            <v>0</v>
          </cell>
          <cell r="C304">
            <v>19227</v>
          </cell>
          <cell r="D304">
            <v>1033349.17</v>
          </cell>
          <cell r="E304">
            <v>905000.17</v>
          </cell>
          <cell r="F304">
            <v>128349</v>
          </cell>
          <cell r="G304">
            <v>-15705176</v>
          </cell>
          <cell r="H304">
            <v>1005794.17</v>
          </cell>
        </row>
        <row r="305">
          <cell r="A305" t="str">
            <v>242.01-0001-##/####</v>
          </cell>
          <cell r="B305">
            <v>0</v>
          </cell>
          <cell r="C305">
            <v>-9815.0400000000009</v>
          </cell>
          <cell r="D305">
            <v>4060662.33</v>
          </cell>
          <cell r="E305">
            <v>4128396.87</v>
          </cell>
          <cell r="F305">
            <v>-67734.539999999994</v>
          </cell>
          <cell r="G305">
            <v>-236992.94</v>
          </cell>
          <cell r="H305">
            <v>4060662.33</v>
          </cell>
        </row>
        <row r="306">
          <cell r="A306" t="str">
            <v>242.50-0000-00/0000</v>
          </cell>
          <cell r="B306">
            <v>0</v>
          </cell>
          <cell r="C306">
            <v>0</v>
          </cell>
          <cell r="D306">
            <v>-164095.57</v>
          </cell>
          <cell r="E306">
            <v>0</v>
          </cell>
          <cell r="F306">
            <v>-164095.57</v>
          </cell>
          <cell r="G306">
            <v>0</v>
          </cell>
          <cell r="H306">
            <v>0</v>
          </cell>
        </row>
        <row r="307">
          <cell r="A307" t="str">
            <v>242.50-9000-00/0000</v>
          </cell>
          <cell r="B307">
            <v>0</v>
          </cell>
          <cell r="C307">
            <v>0</v>
          </cell>
          <cell r="D307">
            <v>0</v>
          </cell>
          <cell r="E307">
            <v>0</v>
          </cell>
          <cell r="F307">
            <v>0</v>
          </cell>
          <cell r="G307">
            <v>0</v>
          </cell>
          <cell r="H307">
            <v>0</v>
          </cell>
        </row>
        <row r="308">
          <cell r="A308" t="str">
            <v>250.01-####-##/####</v>
          </cell>
          <cell r="B308">
            <v>0</v>
          </cell>
          <cell r="C308">
            <v>90049.98</v>
          </cell>
          <cell r="D308">
            <v>23978555.57</v>
          </cell>
          <cell r="E308">
            <v>23683730.859999999</v>
          </cell>
          <cell r="F308">
            <v>294824.71000000002</v>
          </cell>
          <cell r="G308">
            <v>1788878.75</v>
          </cell>
          <cell r="H308">
            <v>23912270.399999999</v>
          </cell>
        </row>
        <row r="309">
          <cell r="A309" t="str">
            <v>250.01-0001-##/####</v>
          </cell>
          <cell r="B309">
            <v>0</v>
          </cell>
          <cell r="C309">
            <v>0</v>
          </cell>
          <cell r="D309">
            <v>-22662753.489999998</v>
          </cell>
          <cell r="E309">
            <v>-23054421.809999999</v>
          </cell>
          <cell r="F309">
            <v>391668.32</v>
          </cell>
          <cell r="G309">
            <v>-23273609.579999998</v>
          </cell>
          <cell r="H309">
            <v>-22662753.489999998</v>
          </cell>
        </row>
        <row r="310">
          <cell r="A310" t="str">
            <v>271.00-####-##/####</v>
          </cell>
          <cell r="B310">
            <v>0</v>
          </cell>
          <cell r="C310">
            <v>0</v>
          </cell>
          <cell r="D310">
            <v>21375832.48</v>
          </cell>
          <cell r="E310">
            <v>17142840.32</v>
          </cell>
          <cell r="F310">
            <v>4232992.16</v>
          </cell>
          <cell r="G310">
            <v>18415995.460000001</v>
          </cell>
          <cell r="H310">
            <v>21375832.48</v>
          </cell>
        </row>
        <row r="311">
          <cell r="A311" t="str">
            <v>271.00-####-##/9999</v>
          </cell>
          <cell r="B311">
            <v>0</v>
          </cell>
          <cell r="C311">
            <v>0</v>
          </cell>
          <cell r="D311">
            <v>0</v>
          </cell>
          <cell r="E311">
            <v>0</v>
          </cell>
          <cell r="F311">
            <v>0</v>
          </cell>
          <cell r="G311">
            <v>0</v>
          </cell>
          <cell r="H311">
            <v>0</v>
          </cell>
        </row>
        <row r="312">
          <cell r="A312" t="str">
            <v>271.00-0001-##/####</v>
          </cell>
          <cell r="B312">
            <v>0</v>
          </cell>
          <cell r="C312">
            <v>0</v>
          </cell>
          <cell r="D312">
            <v>6082795.8300000001</v>
          </cell>
          <cell r="E312">
            <v>6082795.8300000001</v>
          </cell>
          <cell r="F312">
            <v>0</v>
          </cell>
          <cell r="G312">
            <v>0</v>
          </cell>
          <cell r="H312">
            <v>6082795.8300000001</v>
          </cell>
        </row>
        <row r="313">
          <cell r="A313" t="str">
            <v>271.00-0002-##/####</v>
          </cell>
          <cell r="B313">
            <v>0</v>
          </cell>
          <cell r="C313">
            <v>0</v>
          </cell>
          <cell r="D313">
            <v>0</v>
          </cell>
          <cell r="E313">
            <v>0</v>
          </cell>
          <cell r="F313">
            <v>0</v>
          </cell>
          <cell r="G313">
            <v>0</v>
          </cell>
          <cell r="H313">
            <v>0</v>
          </cell>
        </row>
        <row r="314">
          <cell r="A314" t="str">
            <v>272.##-####-##/####</v>
          </cell>
          <cell r="B314">
            <v>0</v>
          </cell>
          <cell r="C314">
            <v>0</v>
          </cell>
          <cell r="D314">
            <v>0</v>
          </cell>
          <cell r="E314">
            <v>0</v>
          </cell>
          <cell r="F314">
            <v>0</v>
          </cell>
          <cell r="G314">
            <v>0</v>
          </cell>
          <cell r="H314">
            <v>0</v>
          </cell>
        </row>
        <row r="315">
          <cell r="A315" t="str">
            <v>3##.##-####-##/####</v>
          </cell>
          <cell r="B315">
            <v>0</v>
          </cell>
          <cell r="C315">
            <v>300711.31</v>
          </cell>
          <cell r="D315">
            <v>7468318.9000000004</v>
          </cell>
          <cell r="E315">
            <v>1381354.41</v>
          </cell>
          <cell r="F315">
            <v>6086964.4900000002</v>
          </cell>
          <cell r="G315">
            <v>661319.14</v>
          </cell>
          <cell r="H315">
            <v>7525433.1500000004</v>
          </cell>
        </row>
        <row r="316">
          <cell r="A316" t="str">
            <v>3##.##-4455-##/####</v>
          </cell>
          <cell r="B316">
            <v>0</v>
          </cell>
          <cell r="C316">
            <v>74702.960000000006</v>
          </cell>
          <cell r="D316">
            <v>-8491.2099999999991</v>
          </cell>
          <cell r="E316">
            <v>264989.88</v>
          </cell>
          <cell r="F316">
            <v>-273481.09000000003</v>
          </cell>
          <cell r="G316">
            <v>-2742.27</v>
          </cell>
          <cell r="H316">
            <v>0.01</v>
          </cell>
        </row>
        <row r="317">
          <cell r="A317" t="str">
            <v>6##.##-####-##/####</v>
          </cell>
          <cell r="B317">
            <v>0</v>
          </cell>
          <cell r="C317">
            <v>-2617406.37</v>
          </cell>
          <cell r="D317">
            <v>-2298326.52</v>
          </cell>
          <cell r="E317">
            <v>-13953293.619999999</v>
          </cell>
          <cell r="F317">
            <v>11654967.1</v>
          </cell>
          <cell r="G317">
            <v>-33098533.739999998</v>
          </cell>
          <cell r="H317">
            <v>0</v>
          </cell>
        </row>
        <row r="318">
          <cell r="A318" t="str">
            <v>6##.##b####-##/####</v>
          </cell>
          <cell r="B318">
            <v>0</v>
          </cell>
          <cell r="C318">
            <v>0</v>
          </cell>
          <cell r="D318">
            <v>0</v>
          </cell>
          <cell r="E318">
            <v>0</v>
          </cell>
          <cell r="F318">
            <v>0</v>
          </cell>
          <cell r="G318">
            <v>0</v>
          </cell>
          <cell r="H318">
            <v>0</v>
          </cell>
        </row>
        <row r="319">
          <cell r="A319" t="str">
            <v>600.00-0001-##/####</v>
          </cell>
          <cell r="B319">
            <v>0</v>
          </cell>
          <cell r="C319">
            <v>0</v>
          </cell>
          <cell r="D319">
            <v>0</v>
          </cell>
          <cell r="E319">
            <v>0</v>
          </cell>
          <cell r="F319">
            <v>0</v>
          </cell>
          <cell r="G319">
            <v>105657.94</v>
          </cell>
          <cell r="H319">
            <v>0</v>
          </cell>
        </row>
        <row r="320">
          <cell r="A320" t="str">
            <v>601.01-####-##/####</v>
          </cell>
          <cell r="B320">
            <v>0</v>
          </cell>
          <cell r="C320">
            <v>0</v>
          </cell>
          <cell r="D320">
            <v>0</v>
          </cell>
          <cell r="E320">
            <v>0</v>
          </cell>
          <cell r="F320">
            <v>0</v>
          </cell>
          <cell r="G320">
            <v>0</v>
          </cell>
          <cell r="H320">
            <v>0</v>
          </cell>
        </row>
        <row r="321">
          <cell r="A321" t="str">
            <v>601.01E####-##/####</v>
          </cell>
          <cell r="B321">
            <v>0</v>
          </cell>
          <cell r="C321">
            <v>0</v>
          </cell>
          <cell r="D321">
            <v>0</v>
          </cell>
          <cell r="E321">
            <v>0</v>
          </cell>
          <cell r="F321">
            <v>0</v>
          </cell>
          <cell r="G321">
            <v>0</v>
          </cell>
          <cell r="H321">
            <v>0</v>
          </cell>
        </row>
        <row r="322">
          <cell r="A322" t="str">
            <v>601.01M####-##/####</v>
          </cell>
          <cell r="B322">
            <v>0</v>
          </cell>
          <cell r="C322">
            <v>0</v>
          </cell>
          <cell r="D322">
            <v>0</v>
          </cell>
          <cell r="E322">
            <v>0</v>
          </cell>
          <cell r="F322">
            <v>0</v>
          </cell>
          <cell r="G322">
            <v>0</v>
          </cell>
          <cell r="H322">
            <v>0</v>
          </cell>
        </row>
        <row r="323">
          <cell r="A323" t="str">
            <v>601.01Y####-##/####</v>
          </cell>
          <cell r="B323">
            <v>0</v>
          </cell>
          <cell r="C323">
            <v>0</v>
          </cell>
          <cell r="D323">
            <v>0</v>
          </cell>
          <cell r="E323">
            <v>0</v>
          </cell>
          <cell r="F323">
            <v>0</v>
          </cell>
          <cell r="G323">
            <v>0</v>
          </cell>
          <cell r="H323">
            <v>0</v>
          </cell>
        </row>
        <row r="324">
          <cell r="A324" t="str">
            <v>601.02-####-##/####</v>
          </cell>
          <cell r="B324">
            <v>0</v>
          </cell>
          <cell r="C324">
            <v>478712.1</v>
          </cell>
          <cell r="D324">
            <v>364621.21</v>
          </cell>
          <cell r="E324">
            <v>2708486.45</v>
          </cell>
          <cell r="F324">
            <v>-2343865.2400000002</v>
          </cell>
          <cell r="G324">
            <v>6537280.4800000004</v>
          </cell>
          <cell r="H324">
            <v>0</v>
          </cell>
        </row>
        <row r="325">
          <cell r="A325" t="str">
            <v>601.02E####-##/####</v>
          </cell>
          <cell r="B325">
            <v>6889</v>
          </cell>
          <cell r="C325">
            <v>51518229</v>
          </cell>
          <cell r="D325">
            <v>10236</v>
          </cell>
          <cell r="E325">
            <v>76138238</v>
          </cell>
          <cell r="F325">
            <v>0</v>
          </cell>
          <cell r="G325">
            <v>0</v>
          </cell>
          <cell r="H325">
            <v>0</v>
          </cell>
        </row>
        <row r="326">
          <cell r="A326" t="str">
            <v>601.02M####-##/####</v>
          </cell>
          <cell r="B326">
            <v>0</v>
          </cell>
          <cell r="C326">
            <v>0</v>
          </cell>
          <cell r="D326">
            <v>10302</v>
          </cell>
          <cell r="E326">
            <v>5966083</v>
          </cell>
          <cell r="F326">
            <v>0</v>
          </cell>
          <cell r="G326">
            <v>0</v>
          </cell>
          <cell r="H326">
            <v>0</v>
          </cell>
        </row>
        <row r="327">
          <cell r="A327" t="str">
            <v>601.02Y####-##/####</v>
          </cell>
          <cell r="B327">
            <v>2078.1999999999998</v>
          </cell>
          <cell r="C327">
            <v>5044304</v>
          </cell>
          <cell r="D327">
            <v>10289</v>
          </cell>
          <cell r="E327">
            <v>32512683</v>
          </cell>
          <cell r="F327">
            <v>0</v>
          </cell>
          <cell r="G327">
            <v>0</v>
          </cell>
          <cell r="H327">
            <v>0</v>
          </cell>
        </row>
        <row r="328">
          <cell r="A328" t="str">
            <v>601.03-####-##/####</v>
          </cell>
          <cell r="B328">
            <v>0</v>
          </cell>
          <cell r="C328">
            <v>88911</v>
          </cell>
          <cell r="D328">
            <v>92456.61</v>
          </cell>
          <cell r="E328">
            <v>616150.89</v>
          </cell>
          <cell r="F328">
            <v>-523694.28</v>
          </cell>
          <cell r="G328">
            <v>1205397.3400000001</v>
          </cell>
          <cell r="H328">
            <v>0</v>
          </cell>
        </row>
        <row r="329">
          <cell r="A329" t="str">
            <v>601.03E####-##/####</v>
          </cell>
          <cell r="B329">
            <v>666.08</v>
          </cell>
          <cell r="C329">
            <v>7661308</v>
          </cell>
          <cell r="D329">
            <v>1011</v>
          </cell>
          <cell r="E329">
            <v>15342109</v>
          </cell>
          <cell r="F329">
            <v>0</v>
          </cell>
          <cell r="G329">
            <v>0</v>
          </cell>
          <cell r="H329">
            <v>0</v>
          </cell>
        </row>
        <row r="330">
          <cell r="A330" t="str">
            <v>601.03M####-##/####</v>
          </cell>
          <cell r="B330">
            <v>0</v>
          </cell>
          <cell r="C330">
            <v>0</v>
          </cell>
          <cell r="D330">
            <v>1000</v>
          </cell>
          <cell r="E330">
            <v>1428122</v>
          </cell>
          <cell r="F330">
            <v>0</v>
          </cell>
          <cell r="G330">
            <v>0</v>
          </cell>
          <cell r="H330">
            <v>0</v>
          </cell>
        </row>
        <row r="331">
          <cell r="A331" t="str">
            <v>601.03Y####-##/####</v>
          </cell>
          <cell r="B331">
            <v>201.4</v>
          </cell>
          <cell r="C331">
            <v>1346964</v>
          </cell>
          <cell r="D331">
            <v>1010.6</v>
          </cell>
          <cell r="E331">
            <v>8458082</v>
          </cell>
          <cell r="F331">
            <v>0</v>
          </cell>
          <cell r="G331">
            <v>0</v>
          </cell>
          <cell r="H331">
            <v>0</v>
          </cell>
        </row>
        <row r="332">
          <cell r="A332" t="str">
            <v>601.04-####-##/####</v>
          </cell>
          <cell r="B332">
            <v>0</v>
          </cell>
          <cell r="C332">
            <v>415671.41</v>
          </cell>
          <cell r="D332">
            <v>429921.3</v>
          </cell>
          <cell r="E332">
            <v>2042637.87</v>
          </cell>
          <cell r="F332">
            <v>-1612716.57</v>
          </cell>
          <cell r="G332">
            <v>4851620.2</v>
          </cell>
          <cell r="H332">
            <v>0</v>
          </cell>
        </row>
        <row r="333">
          <cell r="A333" t="str">
            <v>601.04E####-##/####</v>
          </cell>
          <cell r="B333">
            <v>26.08</v>
          </cell>
          <cell r="C333">
            <v>53455574</v>
          </cell>
          <cell r="D333">
            <v>40.33</v>
          </cell>
          <cell r="E333">
            <v>76319445</v>
          </cell>
          <cell r="F333">
            <v>0</v>
          </cell>
          <cell r="G333">
            <v>0</v>
          </cell>
          <cell r="H333">
            <v>0</v>
          </cell>
        </row>
        <row r="334">
          <cell r="A334" t="str">
            <v>601.04M####-##/####</v>
          </cell>
          <cell r="B334">
            <v>0</v>
          </cell>
          <cell r="C334">
            <v>0</v>
          </cell>
          <cell r="D334">
            <v>40</v>
          </cell>
          <cell r="E334">
            <v>6596859</v>
          </cell>
          <cell r="F334">
            <v>0</v>
          </cell>
          <cell r="G334">
            <v>0</v>
          </cell>
          <cell r="H334">
            <v>0</v>
          </cell>
        </row>
        <row r="335">
          <cell r="A335" t="str">
            <v>601.04Y####-##/####</v>
          </cell>
          <cell r="B335">
            <v>7.8</v>
          </cell>
          <cell r="C335">
            <v>6731437</v>
          </cell>
          <cell r="D335">
            <v>40</v>
          </cell>
          <cell r="E335">
            <v>31902356</v>
          </cell>
          <cell r="F335">
            <v>0</v>
          </cell>
          <cell r="G335">
            <v>0</v>
          </cell>
          <cell r="H335">
            <v>0</v>
          </cell>
        </row>
        <row r="336">
          <cell r="A336" t="str">
            <v>601.05-####-##/####</v>
          </cell>
          <cell r="B336">
            <v>0</v>
          </cell>
          <cell r="C336">
            <v>0</v>
          </cell>
          <cell r="D336">
            <v>0</v>
          </cell>
          <cell r="E336">
            <v>0</v>
          </cell>
          <cell r="F336">
            <v>0</v>
          </cell>
          <cell r="G336">
            <v>0</v>
          </cell>
          <cell r="H336">
            <v>0</v>
          </cell>
        </row>
        <row r="337">
          <cell r="A337" t="str">
            <v>601.05E####-##/####</v>
          </cell>
          <cell r="B337">
            <v>0</v>
          </cell>
          <cell r="C337">
            <v>0</v>
          </cell>
          <cell r="D337">
            <v>0</v>
          </cell>
          <cell r="E337">
            <v>0</v>
          </cell>
          <cell r="F337">
            <v>0</v>
          </cell>
          <cell r="G337">
            <v>0</v>
          </cell>
          <cell r="H337">
            <v>0</v>
          </cell>
        </row>
        <row r="338">
          <cell r="A338" t="str">
            <v>601.05M####-##/####</v>
          </cell>
          <cell r="B338">
            <v>0</v>
          </cell>
          <cell r="C338">
            <v>0</v>
          </cell>
          <cell r="D338">
            <v>0</v>
          </cell>
          <cell r="E338">
            <v>0</v>
          </cell>
          <cell r="F338">
            <v>0</v>
          </cell>
          <cell r="G338">
            <v>0</v>
          </cell>
          <cell r="H338">
            <v>0</v>
          </cell>
        </row>
        <row r="339">
          <cell r="A339" t="str">
            <v>601.05Y####-##/####</v>
          </cell>
          <cell r="B339">
            <v>0</v>
          </cell>
          <cell r="C339">
            <v>0</v>
          </cell>
          <cell r="D339">
            <v>0</v>
          </cell>
          <cell r="E339">
            <v>0</v>
          </cell>
          <cell r="F339">
            <v>0</v>
          </cell>
          <cell r="G339">
            <v>0</v>
          </cell>
          <cell r="H339">
            <v>0</v>
          </cell>
        </row>
        <row r="340">
          <cell r="A340" t="str">
            <v>601.06-####-##/####</v>
          </cell>
          <cell r="B340">
            <v>0</v>
          </cell>
          <cell r="C340">
            <v>0</v>
          </cell>
          <cell r="D340">
            <v>0</v>
          </cell>
          <cell r="E340">
            <v>0</v>
          </cell>
          <cell r="F340">
            <v>0</v>
          </cell>
          <cell r="G340">
            <v>0</v>
          </cell>
          <cell r="H340">
            <v>0</v>
          </cell>
        </row>
        <row r="341">
          <cell r="A341" t="str">
            <v>601.06E####-##/####</v>
          </cell>
          <cell r="B341">
            <v>0</v>
          </cell>
          <cell r="C341">
            <v>0</v>
          </cell>
          <cell r="D341">
            <v>0</v>
          </cell>
          <cell r="E341">
            <v>0</v>
          </cell>
          <cell r="F341">
            <v>0</v>
          </cell>
          <cell r="G341">
            <v>0</v>
          </cell>
          <cell r="H341">
            <v>0</v>
          </cell>
        </row>
        <row r="342">
          <cell r="A342" t="str">
            <v>601.06M####-##/####</v>
          </cell>
          <cell r="B342">
            <v>0</v>
          </cell>
          <cell r="C342">
            <v>0</v>
          </cell>
          <cell r="D342">
            <v>0</v>
          </cell>
          <cell r="E342">
            <v>0</v>
          </cell>
          <cell r="F342">
            <v>0</v>
          </cell>
          <cell r="G342">
            <v>0</v>
          </cell>
          <cell r="H342">
            <v>0</v>
          </cell>
        </row>
        <row r="343">
          <cell r="A343" t="str">
            <v>601.06Y####-##/####</v>
          </cell>
          <cell r="B343">
            <v>0</v>
          </cell>
          <cell r="C343">
            <v>0</v>
          </cell>
          <cell r="D343">
            <v>0</v>
          </cell>
          <cell r="E343">
            <v>0</v>
          </cell>
          <cell r="F343">
            <v>0</v>
          </cell>
          <cell r="G343">
            <v>0</v>
          </cell>
          <cell r="H343">
            <v>0</v>
          </cell>
        </row>
        <row r="344">
          <cell r="A344" t="str">
            <v>601.07-####-##/####</v>
          </cell>
          <cell r="B344">
            <v>0</v>
          </cell>
          <cell r="C344">
            <v>27638.080000000002</v>
          </cell>
          <cell r="D344">
            <v>25344.37</v>
          </cell>
          <cell r="E344">
            <v>145067.37</v>
          </cell>
          <cell r="F344">
            <v>-119723</v>
          </cell>
          <cell r="G344">
            <v>470105.36</v>
          </cell>
          <cell r="H344">
            <v>0</v>
          </cell>
        </row>
        <row r="345">
          <cell r="A345" t="str">
            <v>601.07E####-##/####</v>
          </cell>
          <cell r="B345">
            <v>822.91</v>
          </cell>
          <cell r="C345">
            <v>2489194</v>
          </cell>
          <cell r="D345">
            <v>1218.9100000000001</v>
          </cell>
          <cell r="E345">
            <v>2934436</v>
          </cell>
          <cell r="F345">
            <v>0</v>
          </cell>
          <cell r="G345">
            <v>0</v>
          </cell>
          <cell r="H345">
            <v>0</v>
          </cell>
        </row>
        <row r="346">
          <cell r="A346" t="str">
            <v>601.07M####-##/####</v>
          </cell>
          <cell r="B346">
            <v>0</v>
          </cell>
          <cell r="C346">
            <v>0</v>
          </cell>
          <cell r="D346">
            <v>1221</v>
          </cell>
          <cell r="E346">
            <v>104616</v>
          </cell>
          <cell r="F346">
            <v>0</v>
          </cell>
          <cell r="G346">
            <v>0</v>
          </cell>
          <cell r="H346">
            <v>0</v>
          </cell>
        </row>
        <row r="347">
          <cell r="A347" t="str">
            <v>601.07Y####-##/####</v>
          </cell>
          <cell r="B347">
            <v>247.8</v>
          </cell>
          <cell r="C347">
            <v>124840</v>
          </cell>
          <cell r="D347">
            <v>1218</v>
          </cell>
          <cell r="E347">
            <v>637437</v>
          </cell>
          <cell r="F347">
            <v>0</v>
          </cell>
          <cell r="G347">
            <v>0</v>
          </cell>
          <cell r="H347">
            <v>0</v>
          </cell>
        </row>
        <row r="348">
          <cell r="A348" t="str">
            <v>601.09-####-##/####</v>
          </cell>
          <cell r="B348">
            <v>0</v>
          </cell>
          <cell r="C348">
            <v>2225.2800000000002</v>
          </cell>
          <cell r="D348">
            <v>2116.16</v>
          </cell>
          <cell r="E348">
            <v>-5780.37</v>
          </cell>
          <cell r="F348">
            <v>7896.53</v>
          </cell>
          <cell r="G348">
            <v>12924.29</v>
          </cell>
          <cell r="H348">
            <v>0</v>
          </cell>
        </row>
        <row r="349">
          <cell r="A349" t="str">
            <v>601.09E####-##/####</v>
          </cell>
          <cell r="B349">
            <v>0.66</v>
          </cell>
          <cell r="C349">
            <v>297720</v>
          </cell>
          <cell r="D349">
            <v>1</v>
          </cell>
          <cell r="E349">
            <v>387720</v>
          </cell>
          <cell r="F349">
            <v>0</v>
          </cell>
          <cell r="G349">
            <v>0</v>
          </cell>
          <cell r="H349">
            <v>0</v>
          </cell>
        </row>
        <row r="350">
          <cell r="A350" t="str">
            <v>601.09M####-##/####</v>
          </cell>
          <cell r="B350">
            <v>0</v>
          </cell>
          <cell r="C350">
            <v>0</v>
          </cell>
          <cell r="D350">
            <v>1</v>
          </cell>
          <cell r="E350">
            <v>27000</v>
          </cell>
          <cell r="F350">
            <v>0</v>
          </cell>
          <cell r="G350">
            <v>0</v>
          </cell>
          <cell r="H350">
            <v>0</v>
          </cell>
        </row>
        <row r="351">
          <cell r="A351" t="str">
            <v>601.09Y####-##/####</v>
          </cell>
          <cell r="B351">
            <v>0.2</v>
          </cell>
          <cell r="C351">
            <v>29880</v>
          </cell>
          <cell r="D351">
            <v>1</v>
          </cell>
          <cell r="E351">
            <v>138240</v>
          </cell>
          <cell r="F351">
            <v>0</v>
          </cell>
          <cell r="G351">
            <v>0</v>
          </cell>
          <cell r="H351">
            <v>0</v>
          </cell>
        </row>
        <row r="352">
          <cell r="A352" t="str">
            <v>601.10-####-##/####</v>
          </cell>
          <cell r="B352">
            <v>0</v>
          </cell>
          <cell r="C352">
            <v>19348.38</v>
          </cell>
          <cell r="D352">
            <v>18607.939999999999</v>
          </cell>
          <cell r="E352">
            <v>109195.22</v>
          </cell>
          <cell r="F352">
            <v>-90587.28</v>
          </cell>
          <cell r="G352">
            <v>251667.08</v>
          </cell>
          <cell r="H352">
            <v>0</v>
          </cell>
        </row>
        <row r="353">
          <cell r="A353" t="str">
            <v>601.10E####-##/####</v>
          </cell>
          <cell r="B353">
            <v>2.66</v>
          </cell>
          <cell r="C353">
            <v>1817148</v>
          </cell>
          <cell r="D353">
            <v>4</v>
          </cell>
          <cell r="E353">
            <v>2664485</v>
          </cell>
          <cell r="F353">
            <v>0</v>
          </cell>
          <cell r="G353">
            <v>0</v>
          </cell>
          <cell r="H353">
            <v>0</v>
          </cell>
        </row>
        <row r="354">
          <cell r="A354" t="str">
            <v>601.10M####-##/####</v>
          </cell>
          <cell r="B354">
            <v>0</v>
          </cell>
          <cell r="C354">
            <v>0</v>
          </cell>
          <cell r="D354">
            <v>4</v>
          </cell>
          <cell r="E354">
            <v>204941</v>
          </cell>
          <cell r="F354">
            <v>0</v>
          </cell>
          <cell r="G354">
            <v>0</v>
          </cell>
          <cell r="H354">
            <v>0</v>
          </cell>
        </row>
        <row r="355">
          <cell r="A355" t="str">
            <v>601.10Y####-##/####</v>
          </cell>
          <cell r="B355">
            <v>0.8</v>
          </cell>
          <cell r="C355">
            <v>240825</v>
          </cell>
          <cell r="D355">
            <v>4</v>
          </cell>
          <cell r="E355">
            <v>1106553</v>
          </cell>
          <cell r="F355">
            <v>0</v>
          </cell>
          <cell r="G355">
            <v>0</v>
          </cell>
          <cell r="H355">
            <v>0</v>
          </cell>
        </row>
        <row r="356">
          <cell r="A356" t="str">
            <v>601.11-####-##/####</v>
          </cell>
          <cell r="B356">
            <v>0</v>
          </cell>
          <cell r="C356">
            <v>288996</v>
          </cell>
          <cell r="D356">
            <v>0</v>
          </cell>
          <cell r="E356">
            <v>3239001.9</v>
          </cell>
          <cell r="F356">
            <v>-3239001.9</v>
          </cell>
          <cell r="G356">
            <v>6925038.5999999996</v>
          </cell>
          <cell r="H356">
            <v>0</v>
          </cell>
        </row>
        <row r="357">
          <cell r="A357" t="str">
            <v>601.11E####-##/####</v>
          </cell>
          <cell r="B357">
            <v>0.5</v>
          </cell>
          <cell r="C357">
            <v>44669000</v>
          </cell>
          <cell r="D357">
            <v>1</v>
          </cell>
          <cell r="E357">
            <v>115282000</v>
          </cell>
          <cell r="F357">
            <v>0</v>
          </cell>
          <cell r="G357">
            <v>0</v>
          </cell>
          <cell r="H357">
            <v>0</v>
          </cell>
        </row>
        <row r="358">
          <cell r="A358" t="str">
            <v>601.11M####-##/####</v>
          </cell>
          <cell r="B358">
            <v>0</v>
          </cell>
          <cell r="C358">
            <v>0</v>
          </cell>
          <cell r="D358">
            <v>1</v>
          </cell>
          <cell r="E358">
            <v>5237000</v>
          </cell>
          <cell r="F358">
            <v>0</v>
          </cell>
          <cell r="G358">
            <v>0</v>
          </cell>
          <cell r="H358">
            <v>0</v>
          </cell>
        </row>
        <row r="359">
          <cell r="A359" t="str">
            <v>601.11Y####-##/####</v>
          </cell>
          <cell r="B359">
            <v>0</v>
          </cell>
          <cell r="C359">
            <v>0</v>
          </cell>
          <cell r="D359">
            <v>1</v>
          </cell>
          <cell r="E359">
            <v>53802000</v>
          </cell>
          <cell r="F359">
            <v>0</v>
          </cell>
          <cell r="G359">
            <v>0</v>
          </cell>
          <cell r="H359">
            <v>0</v>
          </cell>
        </row>
        <row r="360">
          <cell r="A360" t="str">
            <v>601.12-####-##/####</v>
          </cell>
          <cell r="B360">
            <v>0</v>
          </cell>
          <cell r="C360">
            <v>517282.45</v>
          </cell>
          <cell r="D360">
            <v>246467.43</v>
          </cell>
          <cell r="E360">
            <v>2166970.1800000002</v>
          </cell>
          <cell r="F360">
            <v>-1920502.75</v>
          </cell>
          <cell r="G360">
            <v>4191510.18</v>
          </cell>
          <cell r="H360">
            <v>0</v>
          </cell>
        </row>
        <row r="361">
          <cell r="A361" t="str">
            <v>601.12E####-##/####</v>
          </cell>
          <cell r="B361">
            <v>0.66</v>
          </cell>
          <cell r="C361">
            <v>100499000</v>
          </cell>
          <cell r="D361">
            <v>0.91</v>
          </cell>
          <cell r="E361">
            <v>178112000</v>
          </cell>
          <cell r="F361">
            <v>0</v>
          </cell>
          <cell r="G361">
            <v>0</v>
          </cell>
          <cell r="H361">
            <v>0</v>
          </cell>
        </row>
        <row r="362">
          <cell r="A362" t="str">
            <v>601.12M####-##/####</v>
          </cell>
          <cell r="B362">
            <v>0</v>
          </cell>
          <cell r="C362">
            <v>0</v>
          </cell>
          <cell r="D362">
            <v>1</v>
          </cell>
          <cell r="E362">
            <v>19783000</v>
          </cell>
          <cell r="F362">
            <v>0</v>
          </cell>
          <cell r="G362">
            <v>0</v>
          </cell>
          <cell r="H362">
            <v>0</v>
          </cell>
        </row>
        <row r="363">
          <cell r="A363" t="str">
            <v>601.12Y####-##/####</v>
          </cell>
          <cell r="B363">
            <v>0.2</v>
          </cell>
          <cell r="C363">
            <v>10127000</v>
          </cell>
          <cell r="D363">
            <v>1</v>
          </cell>
          <cell r="E363">
            <v>94471000</v>
          </cell>
          <cell r="F363">
            <v>0</v>
          </cell>
          <cell r="G363">
            <v>0</v>
          </cell>
          <cell r="H363">
            <v>0</v>
          </cell>
        </row>
        <row r="364">
          <cell r="A364" t="str">
            <v>601.13-####-##/####</v>
          </cell>
          <cell r="B364">
            <v>0</v>
          </cell>
          <cell r="C364">
            <v>294010.06</v>
          </cell>
          <cell r="D364">
            <v>526036.81999999995</v>
          </cell>
          <cell r="E364">
            <v>446300.86</v>
          </cell>
          <cell r="F364">
            <v>79735.960000000006</v>
          </cell>
          <cell r="G364">
            <v>1618339.81</v>
          </cell>
          <cell r="H364">
            <v>0</v>
          </cell>
        </row>
        <row r="365">
          <cell r="A365" t="str">
            <v>601.13E####-##/####</v>
          </cell>
          <cell r="B365">
            <v>2.41</v>
          </cell>
          <cell r="C365">
            <v>139123000</v>
          </cell>
          <cell r="D365">
            <v>0.57999999999999996</v>
          </cell>
          <cell r="E365">
            <v>62630000</v>
          </cell>
          <cell r="F365">
            <v>0</v>
          </cell>
          <cell r="G365">
            <v>0</v>
          </cell>
          <cell r="H365">
            <v>0</v>
          </cell>
        </row>
        <row r="366">
          <cell r="A366" t="str">
            <v>601.13M####-##/####</v>
          </cell>
          <cell r="B366">
            <v>0</v>
          </cell>
          <cell r="C366">
            <v>0</v>
          </cell>
          <cell r="D366">
            <v>2</v>
          </cell>
          <cell r="E366">
            <v>9240000</v>
          </cell>
          <cell r="F366">
            <v>0</v>
          </cell>
          <cell r="G366">
            <v>0</v>
          </cell>
          <cell r="H366">
            <v>0</v>
          </cell>
        </row>
        <row r="367">
          <cell r="A367" t="str">
            <v>601.13Y####-##/####</v>
          </cell>
          <cell r="B367">
            <v>1.2</v>
          </cell>
          <cell r="C367">
            <v>14723000</v>
          </cell>
          <cell r="D367">
            <v>0.6</v>
          </cell>
          <cell r="E367">
            <v>16440000</v>
          </cell>
          <cell r="F367">
            <v>0</v>
          </cell>
          <cell r="G367">
            <v>0</v>
          </cell>
          <cell r="H367">
            <v>0</v>
          </cell>
        </row>
        <row r="368">
          <cell r="A368" t="str">
            <v>601.14-####-##/####</v>
          </cell>
          <cell r="B368">
            <v>0</v>
          </cell>
          <cell r="C368">
            <v>35120</v>
          </cell>
          <cell r="D368">
            <v>0</v>
          </cell>
          <cell r="E368">
            <v>61254.5</v>
          </cell>
          <cell r="F368">
            <v>-61254.5</v>
          </cell>
          <cell r="G368">
            <v>1123162.5</v>
          </cell>
          <cell r="H368">
            <v>0</v>
          </cell>
        </row>
        <row r="369">
          <cell r="A369" t="str">
            <v>601.14E####-##/####</v>
          </cell>
          <cell r="B369">
            <v>0.08</v>
          </cell>
          <cell r="C369">
            <v>3230000</v>
          </cell>
          <cell r="D369">
            <v>0.33</v>
          </cell>
          <cell r="E369">
            <v>46812000</v>
          </cell>
          <cell r="F369">
            <v>0</v>
          </cell>
          <cell r="G369">
            <v>0</v>
          </cell>
          <cell r="H369">
            <v>0</v>
          </cell>
        </row>
        <row r="370">
          <cell r="A370" t="str">
            <v>601.14M####-##/####</v>
          </cell>
          <cell r="B370">
            <v>0</v>
          </cell>
          <cell r="C370">
            <v>0</v>
          </cell>
          <cell r="D370">
            <v>1</v>
          </cell>
          <cell r="E370">
            <v>1150000</v>
          </cell>
          <cell r="F370">
            <v>0</v>
          </cell>
          <cell r="G370">
            <v>0</v>
          </cell>
          <cell r="H370">
            <v>0</v>
          </cell>
        </row>
        <row r="371">
          <cell r="A371" t="str">
            <v>601.14Y####-##/####</v>
          </cell>
          <cell r="B371">
            <v>0</v>
          </cell>
          <cell r="C371">
            <v>0</v>
          </cell>
          <cell r="D371">
            <v>0.4</v>
          </cell>
          <cell r="E371">
            <v>2306000</v>
          </cell>
          <cell r="F371">
            <v>0</v>
          </cell>
          <cell r="G371">
            <v>0</v>
          </cell>
          <cell r="H371">
            <v>0</v>
          </cell>
        </row>
        <row r="372">
          <cell r="A372" t="str">
            <v>601.30-####-##/####</v>
          </cell>
          <cell r="B372">
            <v>0</v>
          </cell>
          <cell r="C372">
            <v>419515.67</v>
          </cell>
          <cell r="D372">
            <v>489501.8</v>
          </cell>
          <cell r="E372">
            <v>2201543.71</v>
          </cell>
          <cell r="F372">
            <v>-1712041.91</v>
          </cell>
          <cell r="G372">
            <v>5282225.4000000004</v>
          </cell>
          <cell r="H372">
            <v>0</v>
          </cell>
        </row>
        <row r="373">
          <cell r="A373" t="str">
            <v>601.30E####-##/####</v>
          </cell>
          <cell r="B373">
            <v>821.25</v>
          </cell>
          <cell r="C373">
            <v>52537431</v>
          </cell>
          <cell r="D373">
            <v>1230.75</v>
          </cell>
          <cell r="E373">
            <v>72817335</v>
          </cell>
          <cell r="F373">
            <v>0</v>
          </cell>
          <cell r="G373">
            <v>0</v>
          </cell>
          <cell r="H373">
            <v>0</v>
          </cell>
        </row>
        <row r="374">
          <cell r="A374" t="str">
            <v>601.30M####-##/####</v>
          </cell>
          <cell r="B374">
            <v>0</v>
          </cell>
          <cell r="C374">
            <v>0</v>
          </cell>
          <cell r="D374">
            <v>1236</v>
          </cell>
          <cell r="E374">
            <v>5775417</v>
          </cell>
          <cell r="F374">
            <v>0</v>
          </cell>
          <cell r="G374">
            <v>0</v>
          </cell>
          <cell r="H374">
            <v>0</v>
          </cell>
        </row>
        <row r="375">
          <cell r="A375" t="str">
            <v>601.30Y####-##/####</v>
          </cell>
          <cell r="B375">
            <v>247.4</v>
          </cell>
          <cell r="C375">
            <v>6994694</v>
          </cell>
          <cell r="D375">
            <v>1239.4000000000001</v>
          </cell>
          <cell r="E375">
            <v>30297552</v>
          </cell>
          <cell r="F375">
            <v>0</v>
          </cell>
          <cell r="G375">
            <v>0</v>
          </cell>
          <cell r="H375">
            <v>0</v>
          </cell>
        </row>
        <row r="376">
          <cell r="A376" t="str">
            <v>601.31E####-##/####</v>
          </cell>
          <cell r="B376">
            <v>0</v>
          </cell>
          <cell r="C376">
            <v>0</v>
          </cell>
          <cell r="D376">
            <v>0</v>
          </cell>
          <cell r="E376">
            <v>0</v>
          </cell>
          <cell r="F376">
            <v>0</v>
          </cell>
          <cell r="G376">
            <v>0</v>
          </cell>
          <cell r="H376">
            <v>0</v>
          </cell>
        </row>
        <row r="377">
          <cell r="A377" t="str">
            <v>601.31M####-##/####</v>
          </cell>
          <cell r="B377">
            <v>0</v>
          </cell>
          <cell r="C377">
            <v>0</v>
          </cell>
          <cell r="D377">
            <v>0</v>
          </cell>
          <cell r="E377">
            <v>0</v>
          </cell>
          <cell r="F377">
            <v>0</v>
          </cell>
          <cell r="G377">
            <v>0</v>
          </cell>
          <cell r="H377">
            <v>0</v>
          </cell>
        </row>
        <row r="378">
          <cell r="A378" t="str">
            <v>601.31Y####-##/####</v>
          </cell>
          <cell r="B378">
            <v>0</v>
          </cell>
          <cell r="C378">
            <v>0</v>
          </cell>
          <cell r="D378">
            <v>0</v>
          </cell>
          <cell r="E378">
            <v>0</v>
          </cell>
          <cell r="F378">
            <v>0</v>
          </cell>
          <cell r="G378">
            <v>0</v>
          </cell>
          <cell r="H378">
            <v>0</v>
          </cell>
        </row>
        <row r="379">
          <cell r="A379" t="str">
            <v>601.32-####-##/####</v>
          </cell>
          <cell r="B379">
            <v>0</v>
          </cell>
          <cell r="C379">
            <v>10066.44</v>
          </cell>
          <cell r="D379">
            <v>7650.54</v>
          </cell>
          <cell r="E379">
            <v>43101.69</v>
          </cell>
          <cell r="F379">
            <v>-35451.15</v>
          </cell>
          <cell r="G379">
            <v>102922.59</v>
          </cell>
          <cell r="H379">
            <v>0</v>
          </cell>
        </row>
        <row r="380">
          <cell r="A380" t="str">
            <v>601.32E####-##/####</v>
          </cell>
          <cell r="B380">
            <v>242.91</v>
          </cell>
          <cell r="C380">
            <v>522390</v>
          </cell>
          <cell r="D380">
            <v>342.41</v>
          </cell>
          <cell r="E380">
            <v>792820</v>
          </cell>
          <cell r="F380">
            <v>0</v>
          </cell>
          <cell r="G380">
            <v>0</v>
          </cell>
          <cell r="H380">
            <v>0</v>
          </cell>
        </row>
        <row r="381">
          <cell r="A381" t="str">
            <v>601.32M####-##/####</v>
          </cell>
          <cell r="B381">
            <v>0</v>
          </cell>
          <cell r="C381">
            <v>0</v>
          </cell>
          <cell r="D381">
            <v>362</v>
          </cell>
          <cell r="E381">
            <v>71530</v>
          </cell>
          <cell r="F381">
            <v>0</v>
          </cell>
          <cell r="G381">
            <v>0</v>
          </cell>
          <cell r="H381">
            <v>0</v>
          </cell>
        </row>
        <row r="382">
          <cell r="A382" t="str">
            <v>601.32Y####-##/####</v>
          </cell>
          <cell r="B382">
            <v>73.8</v>
          </cell>
          <cell r="C382">
            <v>56770</v>
          </cell>
          <cell r="D382">
            <v>359</v>
          </cell>
          <cell r="E382">
            <v>333230</v>
          </cell>
          <cell r="F382">
            <v>0</v>
          </cell>
          <cell r="G382">
            <v>0</v>
          </cell>
          <cell r="H382">
            <v>0</v>
          </cell>
        </row>
        <row r="383">
          <cell r="A383" t="str">
            <v>601.50-0000-00/0000</v>
          </cell>
          <cell r="B383">
            <v>0</v>
          </cell>
          <cell r="C383">
            <v>0</v>
          </cell>
          <cell r="D383">
            <v>-78656.13</v>
          </cell>
          <cell r="E383">
            <v>0</v>
          </cell>
          <cell r="F383">
            <v>-78656.13</v>
          </cell>
          <cell r="G383">
            <v>0</v>
          </cell>
          <cell r="H383">
            <v>0</v>
          </cell>
        </row>
        <row r="384">
          <cell r="A384" t="str">
            <v>602.01E####-##/####</v>
          </cell>
          <cell r="B384">
            <v>0</v>
          </cell>
          <cell r="C384">
            <v>6458647</v>
          </cell>
          <cell r="D384">
            <v>0</v>
          </cell>
          <cell r="E384">
            <v>9264116</v>
          </cell>
          <cell r="F384">
            <v>0</v>
          </cell>
          <cell r="G384">
            <v>0</v>
          </cell>
          <cell r="H384">
            <v>0</v>
          </cell>
        </row>
        <row r="385">
          <cell r="A385" t="str">
            <v>602.01M####-##/####</v>
          </cell>
          <cell r="B385">
            <v>0</v>
          </cell>
          <cell r="C385">
            <v>0</v>
          </cell>
          <cell r="D385">
            <v>0</v>
          </cell>
          <cell r="E385">
            <v>-486564</v>
          </cell>
          <cell r="F385">
            <v>0</v>
          </cell>
          <cell r="G385">
            <v>0</v>
          </cell>
          <cell r="H385">
            <v>0</v>
          </cell>
        </row>
        <row r="386">
          <cell r="A386" t="str">
            <v>602.01Y####-##/####</v>
          </cell>
          <cell r="B386">
            <v>0</v>
          </cell>
          <cell r="C386">
            <v>-3319887</v>
          </cell>
          <cell r="D386">
            <v>0</v>
          </cell>
          <cell r="E386">
            <v>-795408</v>
          </cell>
          <cell r="F386">
            <v>0</v>
          </cell>
          <cell r="G386">
            <v>0</v>
          </cell>
          <cell r="H386">
            <v>0</v>
          </cell>
        </row>
        <row r="387">
          <cell r="A387" t="str">
            <v>602.02E####-##/####</v>
          </cell>
          <cell r="B387">
            <v>0</v>
          </cell>
          <cell r="C387">
            <v>0</v>
          </cell>
          <cell r="D387">
            <v>0</v>
          </cell>
          <cell r="E387">
            <v>0</v>
          </cell>
          <cell r="F387">
            <v>0</v>
          </cell>
          <cell r="G387">
            <v>0</v>
          </cell>
          <cell r="H387">
            <v>0</v>
          </cell>
        </row>
        <row r="388">
          <cell r="A388" t="str">
            <v>602.02M####-##/####</v>
          </cell>
          <cell r="B388">
            <v>0</v>
          </cell>
          <cell r="C388">
            <v>0</v>
          </cell>
          <cell r="D388">
            <v>0</v>
          </cell>
          <cell r="E388">
            <v>0</v>
          </cell>
          <cell r="F388">
            <v>0</v>
          </cell>
          <cell r="G388">
            <v>0</v>
          </cell>
          <cell r="H388">
            <v>0</v>
          </cell>
        </row>
        <row r="389">
          <cell r="A389" t="str">
            <v>602.02Y####-##/####</v>
          </cell>
          <cell r="B389">
            <v>0</v>
          </cell>
          <cell r="C389">
            <v>0</v>
          </cell>
          <cell r="D389">
            <v>0</v>
          </cell>
          <cell r="E389">
            <v>0</v>
          </cell>
          <cell r="F389">
            <v>0</v>
          </cell>
          <cell r="G389">
            <v>0</v>
          </cell>
          <cell r="H389">
            <v>0</v>
          </cell>
        </row>
        <row r="390">
          <cell r="A390" t="str">
            <v>602.03E####-##/####</v>
          </cell>
          <cell r="B390">
            <v>0</v>
          </cell>
          <cell r="C390">
            <v>11100186</v>
          </cell>
          <cell r="D390">
            <v>0</v>
          </cell>
          <cell r="E390">
            <v>25720296</v>
          </cell>
          <cell r="F390">
            <v>0</v>
          </cell>
          <cell r="G390">
            <v>0</v>
          </cell>
          <cell r="H390">
            <v>0</v>
          </cell>
        </row>
        <row r="391">
          <cell r="A391" t="str">
            <v>602.03E0010-##/####</v>
          </cell>
          <cell r="B391">
            <v>0</v>
          </cell>
          <cell r="C391">
            <v>666626</v>
          </cell>
          <cell r="D391">
            <v>0</v>
          </cell>
          <cell r="E391">
            <v>1243666</v>
          </cell>
          <cell r="F391">
            <v>0</v>
          </cell>
          <cell r="G391">
            <v>0</v>
          </cell>
          <cell r="H391">
            <v>0</v>
          </cell>
        </row>
        <row r="392">
          <cell r="A392" t="str">
            <v>602.03E0020-##/####</v>
          </cell>
          <cell r="B392">
            <v>0</v>
          </cell>
          <cell r="C392">
            <v>1099560</v>
          </cell>
          <cell r="D392">
            <v>0</v>
          </cell>
          <cell r="E392">
            <v>1775290</v>
          </cell>
          <cell r="F392">
            <v>0</v>
          </cell>
          <cell r="G392">
            <v>0</v>
          </cell>
          <cell r="H392">
            <v>0</v>
          </cell>
        </row>
        <row r="393">
          <cell r="A393" t="str">
            <v>602.03E0021-##/####</v>
          </cell>
          <cell r="B393">
            <v>0</v>
          </cell>
          <cell r="C393">
            <v>7616000</v>
          </cell>
          <cell r="D393">
            <v>0</v>
          </cell>
          <cell r="E393">
            <v>11273000</v>
          </cell>
          <cell r="F393">
            <v>0</v>
          </cell>
          <cell r="G393">
            <v>0</v>
          </cell>
          <cell r="H393">
            <v>0</v>
          </cell>
        </row>
        <row r="394">
          <cell r="A394" t="str">
            <v>602.03E0022-##/####</v>
          </cell>
          <cell r="B394">
            <v>0</v>
          </cell>
          <cell r="C394">
            <v>1718000</v>
          </cell>
          <cell r="D394">
            <v>0</v>
          </cell>
          <cell r="E394">
            <v>11428340</v>
          </cell>
          <cell r="F394">
            <v>0</v>
          </cell>
          <cell r="G394">
            <v>0</v>
          </cell>
          <cell r="H394">
            <v>0</v>
          </cell>
        </row>
        <row r="395">
          <cell r="A395" t="str">
            <v>602.03M####-##/####</v>
          </cell>
          <cell r="B395">
            <v>0</v>
          </cell>
          <cell r="C395">
            <v>0</v>
          </cell>
          <cell r="D395">
            <v>0</v>
          </cell>
          <cell r="E395">
            <v>2665996</v>
          </cell>
          <cell r="F395">
            <v>0</v>
          </cell>
          <cell r="G395">
            <v>0</v>
          </cell>
          <cell r="H395">
            <v>0</v>
          </cell>
        </row>
        <row r="396">
          <cell r="A396" t="str">
            <v>602.03M0010-##/####</v>
          </cell>
          <cell r="B396">
            <v>0</v>
          </cell>
          <cell r="C396">
            <v>0</v>
          </cell>
          <cell r="D396">
            <v>0</v>
          </cell>
          <cell r="E396">
            <v>96686</v>
          </cell>
          <cell r="F396">
            <v>0</v>
          </cell>
          <cell r="G396">
            <v>0</v>
          </cell>
          <cell r="H396">
            <v>0</v>
          </cell>
        </row>
        <row r="397">
          <cell r="A397" t="str">
            <v>602.03M0020-##/####</v>
          </cell>
          <cell r="B397">
            <v>0</v>
          </cell>
          <cell r="C397">
            <v>0</v>
          </cell>
          <cell r="D397">
            <v>0</v>
          </cell>
          <cell r="E397">
            <v>152790</v>
          </cell>
          <cell r="F397">
            <v>0</v>
          </cell>
          <cell r="G397">
            <v>0</v>
          </cell>
          <cell r="H397">
            <v>0</v>
          </cell>
        </row>
        <row r="398">
          <cell r="A398" t="str">
            <v>602.03M0021-##/####</v>
          </cell>
          <cell r="B398">
            <v>0</v>
          </cell>
          <cell r="C398">
            <v>0</v>
          </cell>
          <cell r="D398">
            <v>0</v>
          </cell>
          <cell r="E398">
            <v>1212000</v>
          </cell>
          <cell r="F398">
            <v>0</v>
          </cell>
          <cell r="G398">
            <v>0</v>
          </cell>
          <cell r="H398">
            <v>0</v>
          </cell>
        </row>
        <row r="399">
          <cell r="A399" t="str">
            <v>602.03M0022-##/####</v>
          </cell>
          <cell r="B399">
            <v>0</v>
          </cell>
          <cell r="C399">
            <v>0</v>
          </cell>
          <cell r="D399">
            <v>0</v>
          </cell>
          <cell r="E399">
            <v>1204520</v>
          </cell>
          <cell r="F399">
            <v>0</v>
          </cell>
          <cell r="G399">
            <v>0</v>
          </cell>
          <cell r="H399">
            <v>0</v>
          </cell>
        </row>
        <row r="400">
          <cell r="A400" t="str">
            <v>602.03Y####-##/####</v>
          </cell>
          <cell r="B400">
            <v>0</v>
          </cell>
          <cell r="C400">
            <v>0</v>
          </cell>
          <cell r="D400">
            <v>0</v>
          </cell>
          <cell r="E400">
            <v>13851275</v>
          </cell>
          <cell r="F400">
            <v>0</v>
          </cell>
          <cell r="G400">
            <v>0</v>
          </cell>
          <cell r="H400">
            <v>0</v>
          </cell>
        </row>
        <row r="401">
          <cell r="A401" t="str">
            <v>602.03Y0010-##/####</v>
          </cell>
          <cell r="B401">
            <v>0</v>
          </cell>
          <cell r="C401">
            <v>0</v>
          </cell>
          <cell r="D401">
            <v>0</v>
          </cell>
          <cell r="E401">
            <v>575390</v>
          </cell>
          <cell r="F401">
            <v>0</v>
          </cell>
          <cell r="G401">
            <v>0</v>
          </cell>
          <cell r="H401">
            <v>0</v>
          </cell>
        </row>
        <row r="402">
          <cell r="A402" t="str">
            <v>602.03Y0020-##/####</v>
          </cell>
          <cell r="B402">
            <v>0</v>
          </cell>
          <cell r="C402">
            <v>0</v>
          </cell>
          <cell r="D402">
            <v>0</v>
          </cell>
          <cell r="E402">
            <v>729685</v>
          </cell>
          <cell r="F402">
            <v>0</v>
          </cell>
          <cell r="G402">
            <v>0</v>
          </cell>
          <cell r="H402">
            <v>0</v>
          </cell>
        </row>
        <row r="403">
          <cell r="A403" t="str">
            <v>602.03Y0021-##/####</v>
          </cell>
          <cell r="B403">
            <v>0</v>
          </cell>
          <cell r="C403">
            <v>0</v>
          </cell>
          <cell r="D403">
            <v>0</v>
          </cell>
          <cell r="E403">
            <v>5042000</v>
          </cell>
          <cell r="F403">
            <v>0</v>
          </cell>
          <cell r="G403">
            <v>0</v>
          </cell>
          <cell r="H403">
            <v>0</v>
          </cell>
        </row>
        <row r="404">
          <cell r="A404" t="str">
            <v>602.03Y0022-##/####</v>
          </cell>
          <cell r="B404">
            <v>0</v>
          </cell>
          <cell r="C404">
            <v>0</v>
          </cell>
          <cell r="D404">
            <v>0</v>
          </cell>
          <cell r="E404">
            <v>7504200</v>
          </cell>
          <cell r="F404">
            <v>0</v>
          </cell>
          <cell r="G404">
            <v>0</v>
          </cell>
          <cell r="H404">
            <v>0</v>
          </cell>
        </row>
        <row r="405">
          <cell r="A405" t="str">
            <v>602.04E####-##/####</v>
          </cell>
          <cell r="B405">
            <v>0</v>
          </cell>
          <cell r="C405">
            <v>37992000</v>
          </cell>
          <cell r="D405">
            <v>0</v>
          </cell>
          <cell r="E405">
            <v>91259000</v>
          </cell>
          <cell r="F405">
            <v>0</v>
          </cell>
          <cell r="G405">
            <v>0</v>
          </cell>
          <cell r="H405">
            <v>0</v>
          </cell>
        </row>
        <row r="406">
          <cell r="A406" t="str">
            <v>602.04M####-##/####</v>
          </cell>
          <cell r="B406">
            <v>0</v>
          </cell>
          <cell r="C406">
            <v>0</v>
          </cell>
          <cell r="D406">
            <v>0</v>
          </cell>
          <cell r="E406">
            <v>8073000</v>
          </cell>
          <cell r="F406">
            <v>0</v>
          </cell>
          <cell r="G406">
            <v>0</v>
          </cell>
          <cell r="H406">
            <v>0</v>
          </cell>
        </row>
        <row r="407">
          <cell r="A407" t="str">
            <v>602.04Y####-##/####</v>
          </cell>
          <cell r="B407">
            <v>0</v>
          </cell>
          <cell r="C407">
            <v>0</v>
          </cell>
          <cell r="D407">
            <v>0</v>
          </cell>
          <cell r="E407">
            <v>36171000</v>
          </cell>
          <cell r="F407">
            <v>0</v>
          </cell>
          <cell r="G407">
            <v>0</v>
          </cell>
          <cell r="H407">
            <v>0</v>
          </cell>
        </row>
        <row r="408">
          <cell r="A408" t="str">
            <v>602.05E####-##/####</v>
          </cell>
          <cell r="B408">
            <v>0</v>
          </cell>
          <cell r="C408">
            <v>353486000</v>
          </cell>
          <cell r="D408">
            <v>0</v>
          </cell>
          <cell r="E408">
            <v>574606000</v>
          </cell>
          <cell r="F408">
            <v>0</v>
          </cell>
          <cell r="G408">
            <v>0</v>
          </cell>
          <cell r="H408">
            <v>0</v>
          </cell>
        </row>
        <row r="409">
          <cell r="A409" t="str">
            <v>602.05E####-##/####</v>
          </cell>
          <cell r="B409">
            <v>0</v>
          </cell>
          <cell r="C409">
            <v>353486000</v>
          </cell>
          <cell r="D409">
            <v>0</v>
          </cell>
          <cell r="E409">
            <v>574606000</v>
          </cell>
          <cell r="F409">
            <v>0</v>
          </cell>
          <cell r="G409">
            <v>0</v>
          </cell>
          <cell r="H409">
            <v>0</v>
          </cell>
        </row>
        <row r="410">
          <cell r="A410" t="str">
            <v>602.05M####-##/####</v>
          </cell>
          <cell r="B410">
            <v>0</v>
          </cell>
          <cell r="C410">
            <v>0</v>
          </cell>
          <cell r="D410">
            <v>0</v>
          </cell>
          <cell r="E410">
            <v>48734000</v>
          </cell>
          <cell r="F410">
            <v>0</v>
          </cell>
          <cell r="G410">
            <v>0</v>
          </cell>
          <cell r="H410">
            <v>0</v>
          </cell>
        </row>
        <row r="411">
          <cell r="A411" t="str">
            <v>602.05M####-##/####</v>
          </cell>
          <cell r="B411">
            <v>0</v>
          </cell>
          <cell r="C411">
            <v>0</v>
          </cell>
          <cell r="D411">
            <v>0</v>
          </cell>
          <cell r="E411">
            <v>48734000</v>
          </cell>
          <cell r="F411">
            <v>0</v>
          </cell>
          <cell r="G411">
            <v>0</v>
          </cell>
          <cell r="H411">
            <v>0</v>
          </cell>
        </row>
        <row r="412">
          <cell r="A412" t="str">
            <v>602.05Y####-##/####</v>
          </cell>
          <cell r="B412">
            <v>0</v>
          </cell>
          <cell r="C412">
            <v>0</v>
          </cell>
          <cell r="D412">
            <v>0</v>
          </cell>
          <cell r="E412">
            <v>239600000</v>
          </cell>
          <cell r="F412">
            <v>0</v>
          </cell>
          <cell r="G412">
            <v>0</v>
          </cell>
          <cell r="H412">
            <v>0</v>
          </cell>
        </row>
        <row r="413">
          <cell r="A413" t="str">
            <v>602.05Y####-##/####</v>
          </cell>
          <cell r="B413">
            <v>0</v>
          </cell>
          <cell r="C413">
            <v>0</v>
          </cell>
          <cell r="D413">
            <v>0</v>
          </cell>
          <cell r="E413">
            <v>239600000</v>
          </cell>
          <cell r="F413">
            <v>0</v>
          </cell>
          <cell r="G413">
            <v>0</v>
          </cell>
          <cell r="H413">
            <v>0</v>
          </cell>
        </row>
        <row r="414">
          <cell r="A414" t="str">
            <v>602.06E####-##/####</v>
          </cell>
          <cell r="B414">
            <v>0</v>
          </cell>
          <cell r="C414">
            <v>0</v>
          </cell>
          <cell r="D414">
            <v>0</v>
          </cell>
          <cell r="E414">
            <v>0</v>
          </cell>
          <cell r="F414">
            <v>0</v>
          </cell>
          <cell r="G414">
            <v>0</v>
          </cell>
          <cell r="H414">
            <v>0</v>
          </cell>
        </row>
        <row r="415">
          <cell r="A415" t="str">
            <v>602.06M####-##/####</v>
          </cell>
          <cell r="B415">
            <v>0</v>
          </cell>
          <cell r="C415">
            <v>0</v>
          </cell>
          <cell r="D415">
            <v>0</v>
          </cell>
          <cell r="E415">
            <v>0</v>
          </cell>
          <cell r="F415">
            <v>0</v>
          </cell>
          <cell r="G415">
            <v>0</v>
          </cell>
          <cell r="H415">
            <v>0</v>
          </cell>
        </row>
        <row r="416">
          <cell r="A416" t="str">
            <v>602.06Y####-##/####</v>
          </cell>
          <cell r="B416">
            <v>0</v>
          </cell>
          <cell r="C416">
            <v>0</v>
          </cell>
          <cell r="D416">
            <v>0</v>
          </cell>
          <cell r="E416">
            <v>0</v>
          </cell>
          <cell r="F416">
            <v>0</v>
          </cell>
          <cell r="G416">
            <v>0</v>
          </cell>
          <cell r="H416">
            <v>0</v>
          </cell>
        </row>
        <row r="417">
          <cell r="A417" t="str">
            <v>602.07E####-##/####</v>
          </cell>
          <cell r="B417">
            <v>0</v>
          </cell>
          <cell r="C417">
            <v>41801000</v>
          </cell>
          <cell r="D417">
            <v>0</v>
          </cell>
          <cell r="E417">
            <v>19352000</v>
          </cell>
          <cell r="F417">
            <v>0</v>
          </cell>
          <cell r="G417">
            <v>0</v>
          </cell>
          <cell r="H417">
            <v>0</v>
          </cell>
        </row>
        <row r="418">
          <cell r="A418" t="str">
            <v>602.07M####-##/####</v>
          </cell>
          <cell r="B418">
            <v>0</v>
          </cell>
          <cell r="C418">
            <v>0</v>
          </cell>
          <cell r="D418">
            <v>0</v>
          </cell>
          <cell r="E418">
            <v>957000</v>
          </cell>
          <cell r="F418">
            <v>0</v>
          </cell>
          <cell r="G418">
            <v>0</v>
          </cell>
          <cell r="H418">
            <v>0</v>
          </cell>
        </row>
        <row r="419">
          <cell r="A419" t="str">
            <v>602.07Y####-##/####</v>
          </cell>
          <cell r="B419">
            <v>0</v>
          </cell>
          <cell r="C419">
            <v>0</v>
          </cell>
          <cell r="D419">
            <v>0</v>
          </cell>
          <cell r="E419">
            <v>9690000</v>
          </cell>
          <cell r="F419">
            <v>0</v>
          </cell>
          <cell r="G419">
            <v>0</v>
          </cell>
          <cell r="H419">
            <v>0</v>
          </cell>
        </row>
        <row r="420">
          <cell r="A420" t="str">
            <v>602.20E####-##/####</v>
          </cell>
          <cell r="B420">
            <v>0</v>
          </cell>
          <cell r="C420">
            <v>161301000</v>
          </cell>
          <cell r="D420">
            <v>0</v>
          </cell>
          <cell r="E420">
            <v>263227000</v>
          </cell>
          <cell r="F420">
            <v>0</v>
          </cell>
          <cell r="G420">
            <v>0</v>
          </cell>
          <cell r="H420">
            <v>0</v>
          </cell>
        </row>
        <row r="421">
          <cell r="A421" t="str">
            <v>602.20M####-##/####</v>
          </cell>
          <cell r="B421">
            <v>0</v>
          </cell>
          <cell r="C421">
            <v>0</v>
          </cell>
          <cell r="D421">
            <v>0</v>
          </cell>
          <cell r="E421">
            <v>20886000</v>
          </cell>
          <cell r="F421">
            <v>0</v>
          </cell>
          <cell r="G421">
            <v>0</v>
          </cell>
          <cell r="H421">
            <v>0</v>
          </cell>
        </row>
        <row r="422">
          <cell r="A422" t="str">
            <v>602.20Y####-##/####</v>
          </cell>
          <cell r="B422">
            <v>0</v>
          </cell>
          <cell r="C422">
            <v>0</v>
          </cell>
          <cell r="D422">
            <v>0</v>
          </cell>
          <cell r="E422">
            <v>110324000</v>
          </cell>
          <cell r="F422">
            <v>0</v>
          </cell>
          <cell r="G422">
            <v>0</v>
          </cell>
          <cell r="H422">
            <v>0</v>
          </cell>
        </row>
        <row r="423">
          <cell r="A423" t="str">
            <v>602.21E####-##/####</v>
          </cell>
          <cell r="B423">
            <v>0</v>
          </cell>
          <cell r="C423">
            <v>0</v>
          </cell>
          <cell r="D423">
            <v>0</v>
          </cell>
          <cell r="E423">
            <v>0</v>
          </cell>
          <cell r="F423">
            <v>0</v>
          </cell>
          <cell r="G423">
            <v>0</v>
          </cell>
          <cell r="H423">
            <v>0</v>
          </cell>
        </row>
        <row r="424">
          <cell r="A424" t="str">
            <v>602.21M####-##/####</v>
          </cell>
          <cell r="B424">
            <v>0</v>
          </cell>
          <cell r="C424">
            <v>0</v>
          </cell>
          <cell r="D424">
            <v>0</v>
          </cell>
          <cell r="E424">
            <v>0</v>
          </cell>
          <cell r="F424">
            <v>0</v>
          </cell>
          <cell r="G424">
            <v>0</v>
          </cell>
          <cell r="H424">
            <v>0</v>
          </cell>
        </row>
        <row r="425">
          <cell r="A425" t="str">
            <v>602.21Y####-##/####</v>
          </cell>
          <cell r="B425">
            <v>0</v>
          </cell>
          <cell r="C425">
            <v>0</v>
          </cell>
          <cell r="D425">
            <v>0</v>
          </cell>
          <cell r="E425">
            <v>0</v>
          </cell>
          <cell r="F425">
            <v>0</v>
          </cell>
          <cell r="G425">
            <v>0</v>
          </cell>
          <cell r="H425">
            <v>0</v>
          </cell>
        </row>
        <row r="426">
          <cell r="A426" t="str">
            <v>610.##-####-##/####</v>
          </cell>
          <cell r="B426">
            <v>0</v>
          </cell>
          <cell r="C426">
            <v>5000</v>
          </cell>
          <cell r="D426">
            <v>3750</v>
          </cell>
          <cell r="E426">
            <v>39245.480000000003</v>
          </cell>
          <cell r="F426">
            <v>-35495.480000000003</v>
          </cell>
          <cell r="G426">
            <v>117008.82</v>
          </cell>
          <cell r="H426">
            <v>0</v>
          </cell>
        </row>
        <row r="427">
          <cell r="A427" t="str">
            <v>612.##-####-##/####</v>
          </cell>
          <cell r="B427">
            <v>0</v>
          </cell>
          <cell r="C427">
            <v>11542.88</v>
          </cell>
          <cell r="D427">
            <v>8303.59</v>
          </cell>
          <cell r="E427">
            <v>62087.74</v>
          </cell>
          <cell r="F427">
            <v>-53784.15</v>
          </cell>
          <cell r="G427">
            <v>137379.04999999999</v>
          </cell>
          <cell r="H427">
            <v>0</v>
          </cell>
        </row>
        <row r="428">
          <cell r="A428" t="str">
            <v>615.01-####-##/####</v>
          </cell>
          <cell r="B428">
            <v>0</v>
          </cell>
          <cell r="C428">
            <v>0</v>
          </cell>
          <cell r="D428">
            <v>0</v>
          </cell>
          <cell r="E428">
            <v>2000</v>
          </cell>
          <cell r="F428">
            <v>-2000</v>
          </cell>
          <cell r="G428">
            <v>5279.54</v>
          </cell>
          <cell r="H428">
            <v>0</v>
          </cell>
        </row>
        <row r="429">
          <cell r="A429" t="str">
            <v>615.02-####-##/####</v>
          </cell>
          <cell r="B429">
            <v>0</v>
          </cell>
          <cell r="C429">
            <v>3366.62</v>
          </cell>
          <cell r="D429">
            <v>4892.62</v>
          </cell>
          <cell r="E429">
            <v>76030.13</v>
          </cell>
          <cell r="F429">
            <v>-71137.509999999995</v>
          </cell>
          <cell r="G429">
            <v>161014.56</v>
          </cell>
          <cell r="H429">
            <v>0</v>
          </cell>
        </row>
        <row r="430">
          <cell r="A430" t="str">
            <v>7##.##-4618-##/####</v>
          </cell>
          <cell r="B430">
            <v>0</v>
          </cell>
          <cell r="C430">
            <v>0</v>
          </cell>
          <cell r="D430">
            <v>0</v>
          </cell>
          <cell r="E430">
            <v>0</v>
          </cell>
          <cell r="F430">
            <v>0</v>
          </cell>
          <cell r="G430">
            <v>0</v>
          </cell>
          <cell r="H430">
            <v>0</v>
          </cell>
        </row>
        <row r="431">
          <cell r="A431" t="str">
            <v>71#.##-####-##/####</v>
          </cell>
          <cell r="B431">
            <v>0</v>
          </cell>
          <cell r="C431">
            <v>290849.87</v>
          </cell>
          <cell r="D431">
            <v>220191.84</v>
          </cell>
          <cell r="E431">
            <v>1509928.53</v>
          </cell>
          <cell r="F431">
            <v>-1289736.69</v>
          </cell>
          <cell r="G431">
            <v>3837795.1</v>
          </cell>
          <cell r="H431">
            <v>0</v>
          </cell>
        </row>
        <row r="432">
          <cell r="A432" t="str">
            <v>710.##-####-##/####</v>
          </cell>
          <cell r="B432">
            <v>0</v>
          </cell>
          <cell r="C432">
            <v>226273.78</v>
          </cell>
          <cell r="D432">
            <v>188298.99</v>
          </cell>
          <cell r="E432">
            <v>1149921.27</v>
          </cell>
          <cell r="F432">
            <v>-961622.28</v>
          </cell>
          <cell r="G432">
            <v>2818838.53</v>
          </cell>
          <cell r="H432">
            <v>0</v>
          </cell>
        </row>
        <row r="433">
          <cell r="A433" t="str">
            <v>710.##b####-##/####</v>
          </cell>
          <cell r="B433">
            <v>0</v>
          </cell>
          <cell r="C433">
            <v>0</v>
          </cell>
          <cell r="D433">
            <v>0</v>
          </cell>
          <cell r="E433">
            <v>0</v>
          </cell>
          <cell r="F433">
            <v>0</v>
          </cell>
          <cell r="G433">
            <v>0</v>
          </cell>
          <cell r="H433">
            <v>0</v>
          </cell>
        </row>
        <row r="434">
          <cell r="A434" t="str">
            <v>710.10-####-##/####</v>
          </cell>
          <cell r="B434">
            <v>0</v>
          </cell>
          <cell r="C434">
            <v>6473.02</v>
          </cell>
          <cell r="D434">
            <v>5452.6</v>
          </cell>
          <cell r="E434">
            <v>35685.360000000001</v>
          </cell>
          <cell r="F434">
            <v>-30232.76</v>
          </cell>
          <cell r="G434">
            <v>78971.19</v>
          </cell>
          <cell r="H434">
            <v>0</v>
          </cell>
        </row>
        <row r="435">
          <cell r="A435" t="str">
            <v>710.20-####-##/####</v>
          </cell>
          <cell r="B435">
            <v>0</v>
          </cell>
          <cell r="C435">
            <v>34381.07</v>
          </cell>
          <cell r="D435">
            <v>41443.11</v>
          </cell>
          <cell r="E435">
            <v>188045.54</v>
          </cell>
          <cell r="F435">
            <v>-146602.43</v>
          </cell>
          <cell r="G435">
            <v>474374.27</v>
          </cell>
          <cell r="H435">
            <v>0</v>
          </cell>
        </row>
        <row r="436">
          <cell r="A436" t="str">
            <v>710.30-####-##/####</v>
          </cell>
          <cell r="B436">
            <v>0</v>
          </cell>
          <cell r="C436">
            <v>8992.69</v>
          </cell>
          <cell r="D436">
            <v>5081.3100000000004</v>
          </cell>
          <cell r="E436">
            <v>44055.37</v>
          </cell>
          <cell r="F436">
            <v>-38974.06</v>
          </cell>
          <cell r="G436">
            <v>153846.82999999999</v>
          </cell>
          <cell r="H436">
            <v>0</v>
          </cell>
        </row>
        <row r="437">
          <cell r="A437" t="str">
            <v>710.40-####-##/####</v>
          </cell>
          <cell r="B437">
            <v>0</v>
          </cell>
          <cell r="C437">
            <v>0</v>
          </cell>
          <cell r="D437">
            <v>0</v>
          </cell>
          <cell r="E437">
            <v>0</v>
          </cell>
          <cell r="F437">
            <v>0</v>
          </cell>
          <cell r="G437">
            <v>0</v>
          </cell>
          <cell r="H437">
            <v>0</v>
          </cell>
        </row>
        <row r="438">
          <cell r="A438" t="str">
            <v>710.50-####-##/####</v>
          </cell>
          <cell r="B438">
            <v>0</v>
          </cell>
          <cell r="C438">
            <v>0</v>
          </cell>
          <cell r="D438">
            <v>0</v>
          </cell>
          <cell r="E438">
            <v>0</v>
          </cell>
          <cell r="F438">
            <v>0</v>
          </cell>
          <cell r="G438">
            <v>0</v>
          </cell>
          <cell r="H438">
            <v>0</v>
          </cell>
        </row>
        <row r="439">
          <cell r="A439" t="str">
            <v>710.60-####-##/####</v>
          </cell>
          <cell r="B439">
            <v>0</v>
          </cell>
          <cell r="C439">
            <v>176427</v>
          </cell>
          <cell r="D439">
            <v>136321.97</v>
          </cell>
          <cell r="E439">
            <v>882135</v>
          </cell>
          <cell r="F439">
            <v>-745813.03</v>
          </cell>
          <cell r="G439">
            <v>2111646.2400000002</v>
          </cell>
          <cell r="H439">
            <v>0</v>
          </cell>
        </row>
        <row r="440">
          <cell r="A440" t="str">
            <v>710.70-####-##/####</v>
          </cell>
          <cell r="B440">
            <v>0</v>
          </cell>
          <cell r="C440">
            <v>0</v>
          </cell>
          <cell r="D440">
            <v>0</v>
          </cell>
          <cell r="E440">
            <v>0</v>
          </cell>
          <cell r="F440">
            <v>0</v>
          </cell>
          <cell r="G440">
            <v>0</v>
          </cell>
          <cell r="H440">
            <v>0</v>
          </cell>
        </row>
        <row r="441">
          <cell r="A441" t="str">
            <v>710.80-####-##/####</v>
          </cell>
          <cell r="B441">
            <v>0</v>
          </cell>
          <cell r="C441">
            <v>0</v>
          </cell>
          <cell r="D441">
            <v>0</v>
          </cell>
          <cell r="E441">
            <v>0</v>
          </cell>
          <cell r="F441">
            <v>0</v>
          </cell>
          <cell r="G441">
            <v>0</v>
          </cell>
          <cell r="H441">
            <v>0</v>
          </cell>
        </row>
        <row r="442">
          <cell r="A442" t="str">
            <v>710.95-####-##/####</v>
          </cell>
          <cell r="B442">
            <v>0</v>
          </cell>
          <cell r="C442">
            <v>0</v>
          </cell>
          <cell r="D442">
            <v>0</v>
          </cell>
          <cell r="E442">
            <v>0</v>
          </cell>
          <cell r="F442">
            <v>0</v>
          </cell>
          <cell r="G442">
            <v>0</v>
          </cell>
          <cell r="H442">
            <v>0</v>
          </cell>
        </row>
        <row r="443">
          <cell r="A443" t="str">
            <v>710.98-####-##/####</v>
          </cell>
          <cell r="B443">
            <v>0</v>
          </cell>
          <cell r="C443">
            <v>0</v>
          </cell>
          <cell r="D443">
            <v>0</v>
          </cell>
          <cell r="E443">
            <v>0</v>
          </cell>
          <cell r="F443">
            <v>0</v>
          </cell>
          <cell r="G443">
            <v>0</v>
          </cell>
          <cell r="H443">
            <v>0</v>
          </cell>
        </row>
        <row r="444">
          <cell r="A444" t="str">
            <v>711.##-####-##/####</v>
          </cell>
          <cell r="B444">
            <v>0</v>
          </cell>
          <cell r="C444">
            <v>64576.09</v>
          </cell>
          <cell r="D444">
            <v>31892.85</v>
          </cell>
          <cell r="E444">
            <v>360007.26</v>
          </cell>
          <cell r="F444">
            <v>-328114.40999999997</v>
          </cell>
          <cell r="G444">
            <v>1018956.57</v>
          </cell>
          <cell r="H444">
            <v>0</v>
          </cell>
        </row>
        <row r="445">
          <cell r="A445" t="str">
            <v>711.##b####-##/####</v>
          </cell>
          <cell r="B445">
            <v>0</v>
          </cell>
          <cell r="C445">
            <v>0</v>
          </cell>
          <cell r="D445">
            <v>0</v>
          </cell>
          <cell r="E445">
            <v>0</v>
          </cell>
          <cell r="F445">
            <v>0</v>
          </cell>
          <cell r="G445">
            <v>0</v>
          </cell>
          <cell r="H445">
            <v>0</v>
          </cell>
        </row>
        <row r="446">
          <cell r="A446" t="str">
            <v>711.10-####-##/####</v>
          </cell>
          <cell r="B446">
            <v>0</v>
          </cell>
          <cell r="C446">
            <v>8031.23</v>
          </cell>
          <cell r="D446">
            <v>1560.37</v>
          </cell>
          <cell r="E446">
            <v>35771.910000000003</v>
          </cell>
          <cell r="F446">
            <v>-34211.54</v>
          </cell>
          <cell r="G446">
            <v>82599.850000000006</v>
          </cell>
          <cell r="H446">
            <v>0</v>
          </cell>
        </row>
        <row r="447">
          <cell r="A447" t="str">
            <v>711.20-####-##/####</v>
          </cell>
          <cell r="B447">
            <v>0</v>
          </cell>
          <cell r="C447">
            <v>43645.62</v>
          </cell>
          <cell r="D447">
            <v>25549.95</v>
          </cell>
          <cell r="E447">
            <v>265230.55</v>
          </cell>
          <cell r="F447">
            <v>-239680.6</v>
          </cell>
          <cell r="G447">
            <v>690451.45</v>
          </cell>
          <cell r="H447">
            <v>0</v>
          </cell>
        </row>
        <row r="448">
          <cell r="A448" t="str">
            <v>711.30-####-##/####</v>
          </cell>
          <cell r="B448">
            <v>0</v>
          </cell>
          <cell r="C448">
            <v>12899.24</v>
          </cell>
          <cell r="D448">
            <v>4782.53</v>
          </cell>
          <cell r="E448">
            <v>59004.800000000003</v>
          </cell>
          <cell r="F448">
            <v>-54222.27</v>
          </cell>
          <cell r="G448">
            <v>245905.27</v>
          </cell>
          <cell r="H448">
            <v>0</v>
          </cell>
        </row>
        <row r="449">
          <cell r="A449" t="str">
            <v>711.40-####-##/####</v>
          </cell>
          <cell r="B449">
            <v>0</v>
          </cell>
          <cell r="C449">
            <v>0</v>
          </cell>
          <cell r="D449">
            <v>0</v>
          </cell>
          <cell r="E449">
            <v>0</v>
          </cell>
          <cell r="F449">
            <v>0</v>
          </cell>
          <cell r="G449">
            <v>0</v>
          </cell>
          <cell r="H449">
            <v>0</v>
          </cell>
        </row>
        <row r="450">
          <cell r="A450" t="str">
            <v>711.50-####-##/####</v>
          </cell>
          <cell r="B450">
            <v>0</v>
          </cell>
          <cell r="C450">
            <v>0</v>
          </cell>
          <cell r="D450">
            <v>0</v>
          </cell>
          <cell r="E450">
            <v>0</v>
          </cell>
          <cell r="F450">
            <v>0</v>
          </cell>
          <cell r="G450">
            <v>0</v>
          </cell>
          <cell r="H450">
            <v>0</v>
          </cell>
        </row>
        <row r="451">
          <cell r="A451" t="str">
            <v>711.60-####-##/####</v>
          </cell>
          <cell r="B451">
            <v>0</v>
          </cell>
          <cell r="C451">
            <v>0</v>
          </cell>
          <cell r="D451">
            <v>0</v>
          </cell>
          <cell r="E451">
            <v>0</v>
          </cell>
          <cell r="F451">
            <v>0</v>
          </cell>
          <cell r="G451">
            <v>0</v>
          </cell>
          <cell r="H451">
            <v>0</v>
          </cell>
        </row>
        <row r="452">
          <cell r="A452" t="str">
            <v>711.70-####-##/####</v>
          </cell>
          <cell r="B452">
            <v>0</v>
          </cell>
          <cell r="C452">
            <v>0</v>
          </cell>
          <cell r="D452">
            <v>0</v>
          </cell>
          <cell r="E452">
            <v>0</v>
          </cell>
          <cell r="F452">
            <v>0</v>
          </cell>
          <cell r="G452">
            <v>0</v>
          </cell>
          <cell r="H452">
            <v>0</v>
          </cell>
        </row>
        <row r="453">
          <cell r="A453" t="str">
            <v>729.10-####-##/####</v>
          </cell>
          <cell r="B453">
            <v>0</v>
          </cell>
          <cell r="C453">
            <v>40057.15</v>
          </cell>
          <cell r="D453">
            <v>128720.31</v>
          </cell>
          <cell r="E453">
            <v>76438.75</v>
          </cell>
          <cell r="F453">
            <v>52281.56</v>
          </cell>
          <cell r="G453">
            <v>147624.84</v>
          </cell>
          <cell r="H453">
            <v>0</v>
          </cell>
        </row>
        <row r="454">
          <cell r="A454" t="str">
            <v>729.11-####-##/####</v>
          </cell>
          <cell r="B454">
            <v>0</v>
          </cell>
          <cell r="C454">
            <v>0</v>
          </cell>
          <cell r="D454">
            <v>0</v>
          </cell>
          <cell r="E454">
            <v>249580.22</v>
          </cell>
          <cell r="F454">
            <v>-249580.22</v>
          </cell>
          <cell r="G454">
            <v>561572.76</v>
          </cell>
          <cell r="H454">
            <v>0</v>
          </cell>
        </row>
        <row r="455">
          <cell r="A455" t="str">
            <v>730.##-####-##/####</v>
          </cell>
          <cell r="B455">
            <v>0</v>
          </cell>
          <cell r="C455">
            <v>117541.77</v>
          </cell>
          <cell r="D455">
            <v>73712.539999999994</v>
          </cell>
          <cell r="E455">
            <v>691637.39</v>
          </cell>
          <cell r="F455">
            <v>-617924.85</v>
          </cell>
          <cell r="G455">
            <v>1662404.94</v>
          </cell>
          <cell r="H455">
            <v>0</v>
          </cell>
        </row>
        <row r="456">
          <cell r="A456" t="str">
            <v>730.##b####-##/####</v>
          </cell>
          <cell r="B456">
            <v>0</v>
          </cell>
          <cell r="C456">
            <v>0</v>
          </cell>
          <cell r="D456">
            <v>0</v>
          </cell>
          <cell r="E456">
            <v>0</v>
          </cell>
          <cell r="F456">
            <v>0</v>
          </cell>
          <cell r="G456">
            <v>0</v>
          </cell>
          <cell r="H456">
            <v>0</v>
          </cell>
        </row>
        <row r="457">
          <cell r="A457" t="str">
            <v>730.10-####-##/####</v>
          </cell>
          <cell r="B457">
            <v>0</v>
          </cell>
          <cell r="C457">
            <v>4142.67</v>
          </cell>
          <cell r="D457">
            <v>1352.29</v>
          </cell>
          <cell r="E457">
            <v>20911.79</v>
          </cell>
          <cell r="F457">
            <v>-19559.5</v>
          </cell>
          <cell r="G457">
            <v>47393.77</v>
          </cell>
          <cell r="H457">
            <v>0</v>
          </cell>
        </row>
        <row r="458">
          <cell r="A458" t="str">
            <v>730.20-####-##/####</v>
          </cell>
          <cell r="B458">
            <v>0</v>
          </cell>
          <cell r="C458">
            <v>2344.8000000000002</v>
          </cell>
          <cell r="D458">
            <v>1351.14</v>
          </cell>
          <cell r="E458">
            <v>15113.06</v>
          </cell>
          <cell r="F458">
            <v>-13761.92</v>
          </cell>
          <cell r="G458">
            <v>40151.82</v>
          </cell>
          <cell r="H458">
            <v>0</v>
          </cell>
        </row>
        <row r="459">
          <cell r="A459" t="str">
            <v>730.30-####-##/####</v>
          </cell>
          <cell r="B459">
            <v>0</v>
          </cell>
          <cell r="C459">
            <v>515.33000000000004</v>
          </cell>
          <cell r="D459">
            <v>559.12</v>
          </cell>
          <cell r="E459">
            <v>3555</v>
          </cell>
          <cell r="F459">
            <v>-2995.88</v>
          </cell>
          <cell r="G459">
            <v>9093.94</v>
          </cell>
          <cell r="H459">
            <v>0</v>
          </cell>
        </row>
        <row r="460">
          <cell r="A460" t="str">
            <v>730.40-####-##/####</v>
          </cell>
          <cell r="B460">
            <v>0</v>
          </cell>
          <cell r="C460">
            <v>0</v>
          </cell>
          <cell r="D460">
            <v>0</v>
          </cell>
          <cell r="E460">
            <v>0</v>
          </cell>
          <cell r="F460">
            <v>0</v>
          </cell>
          <cell r="G460">
            <v>0</v>
          </cell>
          <cell r="H460">
            <v>0</v>
          </cell>
        </row>
        <row r="461">
          <cell r="A461" t="str">
            <v>730.50-####-##/####</v>
          </cell>
          <cell r="B461">
            <v>0</v>
          </cell>
          <cell r="C461">
            <v>0</v>
          </cell>
          <cell r="D461">
            <v>0</v>
          </cell>
          <cell r="E461">
            <v>0</v>
          </cell>
          <cell r="F461">
            <v>0</v>
          </cell>
          <cell r="G461">
            <v>0</v>
          </cell>
          <cell r="H461">
            <v>0</v>
          </cell>
        </row>
        <row r="462">
          <cell r="A462" t="str">
            <v>730.60-####-##/####</v>
          </cell>
          <cell r="B462">
            <v>0</v>
          </cell>
          <cell r="C462">
            <v>0</v>
          </cell>
          <cell r="D462">
            <v>0</v>
          </cell>
          <cell r="E462">
            <v>0</v>
          </cell>
          <cell r="F462">
            <v>0</v>
          </cell>
          <cell r="G462">
            <v>0</v>
          </cell>
          <cell r="H462">
            <v>0</v>
          </cell>
        </row>
        <row r="463">
          <cell r="A463" t="str">
            <v>730.70-####-##/####</v>
          </cell>
          <cell r="B463">
            <v>0</v>
          </cell>
          <cell r="C463">
            <v>0</v>
          </cell>
          <cell r="D463">
            <v>0</v>
          </cell>
          <cell r="E463">
            <v>0</v>
          </cell>
          <cell r="F463">
            <v>0</v>
          </cell>
          <cell r="G463">
            <v>0</v>
          </cell>
          <cell r="H463">
            <v>0</v>
          </cell>
        </row>
        <row r="464">
          <cell r="A464" t="str">
            <v>730.80-####-##/####</v>
          </cell>
          <cell r="B464">
            <v>0</v>
          </cell>
          <cell r="C464">
            <v>110538.97</v>
          </cell>
          <cell r="D464">
            <v>70449.990000000005</v>
          </cell>
          <cell r="E464">
            <v>652057.54</v>
          </cell>
          <cell r="F464">
            <v>-581607.55000000005</v>
          </cell>
          <cell r="G464">
            <v>1565765.41</v>
          </cell>
          <cell r="H464">
            <v>0</v>
          </cell>
        </row>
        <row r="465">
          <cell r="A465" t="str">
            <v>731.##-####-##/####</v>
          </cell>
          <cell r="B465">
            <v>0</v>
          </cell>
          <cell r="C465">
            <v>39900.89</v>
          </cell>
          <cell r="D465">
            <v>4843.2</v>
          </cell>
          <cell r="E465">
            <v>194281</v>
          </cell>
          <cell r="F465">
            <v>-189437.8</v>
          </cell>
          <cell r="G465">
            <v>369487.23</v>
          </cell>
          <cell r="H465">
            <v>0</v>
          </cell>
        </row>
        <row r="466">
          <cell r="A466" t="str">
            <v>731.##b####-##/####</v>
          </cell>
          <cell r="B466">
            <v>0</v>
          </cell>
          <cell r="C466">
            <v>0</v>
          </cell>
          <cell r="D466">
            <v>0</v>
          </cell>
          <cell r="E466">
            <v>0</v>
          </cell>
          <cell r="F466">
            <v>0</v>
          </cell>
          <cell r="G466">
            <v>0</v>
          </cell>
          <cell r="H466">
            <v>0</v>
          </cell>
        </row>
        <row r="467">
          <cell r="A467" t="str">
            <v>731.10-####-##/####</v>
          </cell>
          <cell r="B467">
            <v>0</v>
          </cell>
          <cell r="C467">
            <v>2935.04</v>
          </cell>
          <cell r="D467">
            <v>1386.98</v>
          </cell>
          <cell r="E467">
            <v>14477.3</v>
          </cell>
          <cell r="F467">
            <v>-13090.32</v>
          </cell>
          <cell r="G467">
            <v>32704.07</v>
          </cell>
          <cell r="H467">
            <v>0</v>
          </cell>
        </row>
        <row r="468">
          <cell r="A468" t="str">
            <v>731.20-####-##/####</v>
          </cell>
          <cell r="B468">
            <v>0</v>
          </cell>
          <cell r="C468">
            <v>5142.1400000000003</v>
          </cell>
          <cell r="D468">
            <v>2262.08</v>
          </cell>
          <cell r="E468">
            <v>47943.839999999997</v>
          </cell>
          <cell r="F468">
            <v>-45681.760000000002</v>
          </cell>
          <cell r="G468">
            <v>143148.81</v>
          </cell>
          <cell r="H468">
            <v>0</v>
          </cell>
        </row>
        <row r="469">
          <cell r="A469" t="str">
            <v>731.30-####-##/####</v>
          </cell>
          <cell r="B469">
            <v>0</v>
          </cell>
          <cell r="C469">
            <v>31823.71</v>
          </cell>
          <cell r="D469">
            <v>1194.1400000000001</v>
          </cell>
          <cell r="E469">
            <v>131859.85999999999</v>
          </cell>
          <cell r="F469">
            <v>-130665.72</v>
          </cell>
          <cell r="G469">
            <v>193634.35</v>
          </cell>
          <cell r="H469">
            <v>0</v>
          </cell>
        </row>
        <row r="470">
          <cell r="A470" t="str">
            <v>731.40-####-##/####</v>
          </cell>
          <cell r="B470">
            <v>0</v>
          </cell>
          <cell r="C470">
            <v>0</v>
          </cell>
          <cell r="D470">
            <v>0</v>
          </cell>
          <cell r="E470">
            <v>0</v>
          </cell>
          <cell r="F470">
            <v>0</v>
          </cell>
          <cell r="G470">
            <v>0</v>
          </cell>
          <cell r="H470">
            <v>0</v>
          </cell>
        </row>
        <row r="471">
          <cell r="A471" t="str">
            <v>731.50-####-##/####</v>
          </cell>
          <cell r="B471">
            <v>0</v>
          </cell>
          <cell r="C471">
            <v>0</v>
          </cell>
          <cell r="D471">
            <v>0</v>
          </cell>
          <cell r="E471">
            <v>0</v>
          </cell>
          <cell r="F471">
            <v>0</v>
          </cell>
          <cell r="G471">
            <v>0</v>
          </cell>
          <cell r="H471">
            <v>0</v>
          </cell>
        </row>
        <row r="472">
          <cell r="A472" t="str">
            <v>731.60-####-##/####</v>
          </cell>
          <cell r="B472">
            <v>0</v>
          </cell>
          <cell r="C472">
            <v>0</v>
          </cell>
          <cell r="D472">
            <v>0</v>
          </cell>
          <cell r="E472">
            <v>0</v>
          </cell>
          <cell r="F472">
            <v>0</v>
          </cell>
          <cell r="G472">
            <v>0</v>
          </cell>
          <cell r="H472">
            <v>0</v>
          </cell>
        </row>
        <row r="473">
          <cell r="A473" t="str">
            <v>731.70-####-##/####</v>
          </cell>
          <cell r="B473">
            <v>0</v>
          </cell>
          <cell r="C473">
            <v>0</v>
          </cell>
          <cell r="D473">
            <v>0</v>
          </cell>
          <cell r="E473">
            <v>0</v>
          </cell>
          <cell r="F473">
            <v>0</v>
          </cell>
          <cell r="G473">
            <v>0</v>
          </cell>
          <cell r="H473">
            <v>0</v>
          </cell>
        </row>
        <row r="474">
          <cell r="A474" t="str">
            <v>731.80-####-##/####</v>
          </cell>
          <cell r="B474">
            <v>0</v>
          </cell>
          <cell r="C474">
            <v>0</v>
          </cell>
          <cell r="D474">
            <v>0</v>
          </cell>
          <cell r="E474">
            <v>0</v>
          </cell>
          <cell r="F474">
            <v>0</v>
          </cell>
          <cell r="G474">
            <v>0</v>
          </cell>
          <cell r="H474">
            <v>0</v>
          </cell>
        </row>
        <row r="475">
          <cell r="A475" t="str">
            <v>731.90-####-##/####</v>
          </cell>
          <cell r="B475">
            <v>0</v>
          </cell>
          <cell r="C475">
            <v>0</v>
          </cell>
          <cell r="D475">
            <v>0</v>
          </cell>
          <cell r="E475">
            <v>0</v>
          </cell>
          <cell r="F475">
            <v>0</v>
          </cell>
          <cell r="G475">
            <v>0</v>
          </cell>
          <cell r="H475">
            <v>0</v>
          </cell>
        </row>
        <row r="476">
          <cell r="A476" t="str">
            <v>740.##-####-##/####</v>
          </cell>
          <cell r="B476">
            <v>0</v>
          </cell>
          <cell r="C476">
            <v>35037.71</v>
          </cell>
          <cell r="D476">
            <v>16233.47</v>
          </cell>
          <cell r="E476">
            <v>170825.18</v>
          </cell>
          <cell r="F476">
            <v>-154591.71</v>
          </cell>
          <cell r="G476">
            <v>513962.39</v>
          </cell>
          <cell r="H476">
            <v>0</v>
          </cell>
        </row>
        <row r="477">
          <cell r="A477" t="str">
            <v>740.##b####-##/####</v>
          </cell>
          <cell r="B477">
            <v>0</v>
          </cell>
          <cell r="C477">
            <v>0</v>
          </cell>
          <cell r="D477">
            <v>0</v>
          </cell>
          <cell r="E477">
            <v>0</v>
          </cell>
          <cell r="F477">
            <v>0</v>
          </cell>
          <cell r="G477">
            <v>0</v>
          </cell>
          <cell r="H477">
            <v>0</v>
          </cell>
        </row>
        <row r="478">
          <cell r="A478" t="str">
            <v>740.10-####-##/####</v>
          </cell>
          <cell r="B478">
            <v>0</v>
          </cell>
          <cell r="C478">
            <v>7939.73</v>
          </cell>
          <cell r="D478">
            <v>996.89</v>
          </cell>
          <cell r="E478">
            <v>44928.99</v>
          </cell>
          <cell r="F478">
            <v>-43932.1</v>
          </cell>
          <cell r="G478">
            <v>102789.05</v>
          </cell>
          <cell r="H478">
            <v>0</v>
          </cell>
        </row>
        <row r="479">
          <cell r="A479" t="str">
            <v>740.20-####-##/####</v>
          </cell>
          <cell r="B479">
            <v>0</v>
          </cell>
          <cell r="C479">
            <v>13217.36</v>
          </cell>
          <cell r="D479">
            <v>2026.35</v>
          </cell>
          <cell r="E479">
            <v>60495.89</v>
          </cell>
          <cell r="F479">
            <v>-58469.54</v>
          </cell>
          <cell r="G479">
            <v>158019.20000000001</v>
          </cell>
          <cell r="H479">
            <v>0</v>
          </cell>
        </row>
        <row r="480">
          <cell r="A480" t="str">
            <v>740.24-####-##/####</v>
          </cell>
          <cell r="B480">
            <v>0</v>
          </cell>
          <cell r="C480">
            <v>0</v>
          </cell>
          <cell r="D480">
            <v>0</v>
          </cell>
          <cell r="E480">
            <v>0</v>
          </cell>
          <cell r="F480">
            <v>0</v>
          </cell>
          <cell r="G480">
            <v>0</v>
          </cell>
          <cell r="H480">
            <v>0</v>
          </cell>
        </row>
        <row r="481">
          <cell r="A481" t="str">
            <v>740.30-####-##/####</v>
          </cell>
          <cell r="B481">
            <v>0</v>
          </cell>
          <cell r="C481">
            <v>12280.62</v>
          </cell>
          <cell r="D481">
            <v>12010.23</v>
          </cell>
          <cell r="E481">
            <v>57862.7</v>
          </cell>
          <cell r="F481">
            <v>-45852.47</v>
          </cell>
          <cell r="G481">
            <v>234226.04</v>
          </cell>
          <cell r="H481">
            <v>0</v>
          </cell>
        </row>
        <row r="482">
          <cell r="A482" t="str">
            <v>740.31-####-##/####</v>
          </cell>
          <cell r="B482">
            <v>0</v>
          </cell>
          <cell r="C482">
            <v>0</v>
          </cell>
          <cell r="D482">
            <v>0</v>
          </cell>
          <cell r="E482">
            <v>212</v>
          </cell>
          <cell r="F482">
            <v>-212</v>
          </cell>
          <cell r="G482">
            <v>227.5</v>
          </cell>
          <cell r="H482">
            <v>0</v>
          </cell>
        </row>
        <row r="483">
          <cell r="A483" t="str">
            <v>740.40-####-##/####</v>
          </cell>
          <cell r="B483">
            <v>0</v>
          </cell>
          <cell r="C483">
            <v>0</v>
          </cell>
          <cell r="D483">
            <v>0</v>
          </cell>
          <cell r="E483">
            <v>0</v>
          </cell>
          <cell r="F483">
            <v>0</v>
          </cell>
          <cell r="G483">
            <v>0</v>
          </cell>
          <cell r="H483">
            <v>0</v>
          </cell>
        </row>
        <row r="484">
          <cell r="A484" t="str">
            <v>740.42-####-##/####</v>
          </cell>
          <cell r="B484">
            <v>0</v>
          </cell>
          <cell r="C484">
            <v>0</v>
          </cell>
          <cell r="D484">
            <v>0</v>
          </cell>
          <cell r="E484">
            <v>0</v>
          </cell>
          <cell r="F484">
            <v>0</v>
          </cell>
          <cell r="G484">
            <v>0</v>
          </cell>
          <cell r="H484">
            <v>0</v>
          </cell>
        </row>
        <row r="485">
          <cell r="A485" t="str">
            <v>740.43-####-##/####</v>
          </cell>
          <cell r="B485">
            <v>0</v>
          </cell>
          <cell r="C485">
            <v>0</v>
          </cell>
          <cell r="D485">
            <v>0</v>
          </cell>
          <cell r="E485">
            <v>0</v>
          </cell>
          <cell r="F485">
            <v>0</v>
          </cell>
          <cell r="G485">
            <v>0</v>
          </cell>
          <cell r="H485">
            <v>0</v>
          </cell>
        </row>
        <row r="486">
          <cell r="A486" t="str">
            <v>740.50-####-##/####</v>
          </cell>
          <cell r="B486">
            <v>0</v>
          </cell>
          <cell r="C486">
            <v>0</v>
          </cell>
          <cell r="D486">
            <v>0</v>
          </cell>
          <cell r="E486">
            <v>0</v>
          </cell>
          <cell r="F486">
            <v>0</v>
          </cell>
          <cell r="G486">
            <v>0</v>
          </cell>
          <cell r="H486">
            <v>0</v>
          </cell>
        </row>
        <row r="487">
          <cell r="A487" t="str">
            <v>740.50-0001-##/####</v>
          </cell>
          <cell r="B487">
            <v>0</v>
          </cell>
          <cell r="C487">
            <v>0</v>
          </cell>
          <cell r="D487">
            <v>0</v>
          </cell>
          <cell r="E487">
            <v>0</v>
          </cell>
          <cell r="F487">
            <v>0</v>
          </cell>
          <cell r="G487">
            <v>0</v>
          </cell>
          <cell r="H487">
            <v>0</v>
          </cell>
        </row>
        <row r="488">
          <cell r="A488" t="str">
            <v>740.60-####-##/####</v>
          </cell>
          <cell r="B488">
            <v>0</v>
          </cell>
          <cell r="C488">
            <v>0</v>
          </cell>
          <cell r="D488">
            <v>0</v>
          </cell>
          <cell r="E488">
            <v>0</v>
          </cell>
          <cell r="F488">
            <v>0</v>
          </cell>
          <cell r="G488">
            <v>0</v>
          </cell>
          <cell r="H488">
            <v>0</v>
          </cell>
        </row>
        <row r="489">
          <cell r="A489" t="str">
            <v>740.60-0001-##/####</v>
          </cell>
          <cell r="B489">
            <v>0</v>
          </cell>
          <cell r="C489">
            <v>0</v>
          </cell>
          <cell r="D489">
            <v>0</v>
          </cell>
          <cell r="E489">
            <v>0</v>
          </cell>
          <cell r="F489">
            <v>0</v>
          </cell>
          <cell r="G489">
            <v>0</v>
          </cell>
          <cell r="H489">
            <v>0</v>
          </cell>
        </row>
        <row r="490">
          <cell r="A490" t="str">
            <v>740.70-####-##/####</v>
          </cell>
          <cell r="B490">
            <v>0</v>
          </cell>
          <cell r="C490">
            <v>0</v>
          </cell>
          <cell r="D490">
            <v>0</v>
          </cell>
          <cell r="E490">
            <v>0</v>
          </cell>
          <cell r="F490">
            <v>0</v>
          </cell>
          <cell r="G490">
            <v>0</v>
          </cell>
          <cell r="H490">
            <v>0</v>
          </cell>
        </row>
        <row r="491">
          <cell r="A491" t="str">
            <v>740.75-####-##/####</v>
          </cell>
          <cell r="B491">
            <v>0</v>
          </cell>
          <cell r="C491">
            <v>0</v>
          </cell>
          <cell r="D491">
            <v>0</v>
          </cell>
          <cell r="E491">
            <v>0</v>
          </cell>
          <cell r="F491">
            <v>0</v>
          </cell>
          <cell r="G491">
            <v>0</v>
          </cell>
          <cell r="H491">
            <v>0</v>
          </cell>
        </row>
        <row r="492">
          <cell r="A492" t="str">
            <v>740.80-####-##/####</v>
          </cell>
          <cell r="B492">
            <v>0</v>
          </cell>
          <cell r="C492">
            <v>0</v>
          </cell>
          <cell r="D492">
            <v>0</v>
          </cell>
          <cell r="E492">
            <v>0</v>
          </cell>
          <cell r="F492">
            <v>0</v>
          </cell>
          <cell r="G492">
            <v>0</v>
          </cell>
          <cell r="H492">
            <v>0</v>
          </cell>
        </row>
        <row r="493">
          <cell r="A493" t="str">
            <v>740.80-0001-##/####</v>
          </cell>
          <cell r="B493">
            <v>0</v>
          </cell>
          <cell r="C493">
            <v>0</v>
          </cell>
          <cell r="D493">
            <v>0</v>
          </cell>
          <cell r="E493">
            <v>0</v>
          </cell>
          <cell r="F493">
            <v>0</v>
          </cell>
          <cell r="G493">
            <v>0</v>
          </cell>
          <cell r="H493">
            <v>0</v>
          </cell>
        </row>
        <row r="494">
          <cell r="A494" t="str">
            <v>740.90-####-##/####</v>
          </cell>
          <cell r="B494">
            <v>0</v>
          </cell>
          <cell r="C494">
            <v>1600</v>
          </cell>
          <cell r="D494">
            <v>1200</v>
          </cell>
          <cell r="E494">
            <v>7325.6</v>
          </cell>
          <cell r="F494">
            <v>-6125.6</v>
          </cell>
          <cell r="G494">
            <v>18700.599999999999</v>
          </cell>
          <cell r="H494">
            <v>0</v>
          </cell>
        </row>
        <row r="495">
          <cell r="A495" t="str">
            <v>740.90-0008-##/####</v>
          </cell>
          <cell r="B495">
            <v>0</v>
          </cell>
          <cell r="C495">
            <v>0</v>
          </cell>
          <cell r="D495">
            <v>0</v>
          </cell>
          <cell r="E495">
            <v>0</v>
          </cell>
          <cell r="F495">
            <v>0</v>
          </cell>
          <cell r="G495">
            <v>0</v>
          </cell>
          <cell r="H495">
            <v>0</v>
          </cell>
        </row>
        <row r="496">
          <cell r="A496" t="str">
            <v>741.##-####-##/####</v>
          </cell>
          <cell r="B496">
            <v>0</v>
          </cell>
          <cell r="C496">
            <v>110384.75</v>
          </cell>
          <cell r="D496">
            <v>79082.27</v>
          </cell>
          <cell r="E496">
            <v>582869.86</v>
          </cell>
          <cell r="F496">
            <v>-503787.59</v>
          </cell>
          <cell r="G496">
            <v>1522556.35</v>
          </cell>
          <cell r="H496">
            <v>0</v>
          </cell>
        </row>
        <row r="497">
          <cell r="A497" t="str">
            <v>741.##b####-##/####</v>
          </cell>
          <cell r="B497">
            <v>0</v>
          </cell>
          <cell r="C497">
            <v>0</v>
          </cell>
          <cell r="D497">
            <v>0</v>
          </cell>
          <cell r="E497">
            <v>0</v>
          </cell>
          <cell r="F497">
            <v>0</v>
          </cell>
          <cell r="G497">
            <v>0</v>
          </cell>
          <cell r="H497">
            <v>0</v>
          </cell>
        </row>
        <row r="498">
          <cell r="A498" t="str">
            <v>741.10-####-##/####</v>
          </cell>
          <cell r="B498">
            <v>0</v>
          </cell>
          <cell r="C498">
            <v>15282.01</v>
          </cell>
          <cell r="D498">
            <v>6623.77</v>
          </cell>
          <cell r="E498">
            <v>78482.06</v>
          </cell>
          <cell r="F498">
            <v>-71858.289999999994</v>
          </cell>
          <cell r="G498">
            <v>111389.54</v>
          </cell>
          <cell r="H498">
            <v>0</v>
          </cell>
        </row>
        <row r="499">
          <cell r="A499" t="str">
            <v>741.20-####-##/####</v>
          </cell>
          <cell r="B499">
            <v>0</v>
          </cell>
          <cell r="C499">
            <v>60887.18</v>
          </cell>
          <cell r="D499">
            <v>61846.45</v>
          </cell>
          <cell r="E499">
            <v>281217.67</v>
          </cell>
          <cell r="F499">
            <v>-219371.22</v>
          </cell>
          <cell r="G499">
            <v>717414.29</v>
          </cell>
          <cell r="H499">
            <v>0</v>
          </cell>
        </row>
        <row r="500">
          <cell r="A500" t="str">
            <v>741.30-####-##/####</v>
          </cell>
          <cell r="B500">
            <v>0</v>
          </cell>
          <cell r="C500">
            <v>34215.56</v>
          </cell>
          <cell r="D500">
            <v>10612.05</v>
          </cell>
          <cell r="E500">
            <v>223170.13</v>
          </cell>
          <cell r="F500">
            <v>-212558.07999999999</v>
          </cell>
          <cell r="G500">
            <v>693752.52</v>
          </cell>
          <cell r="H500">
            <v>0</v>
          </cell>
        </row>
        <row r="501">
          <cell r="A501" t="str">
            <v>741.40-####-##/####</v>
          </cell>
          <cell r="B501">
            <v>0</v>
          </cell>
          <cell r="C501">
            <v>0</v>
          </cell>
          <cell r="D501">
            <v>0</v>
          </cell>
          <cell r="E501">
            <v>0</v>
          </cell>
          <cell r="F501">
            <v>0</v>
          </cell>
          <cell r="G501">
            <v>0</v>
          </cell>
          <cell r="H501">
            <v>0</v>
          </cell>
        </row>
        <row r="502">
          <cell r="A502" t="str">
            <v>741.41-####-##/####</v>
          </cell>
          <cell r="B502">
            <v>0</v>
          </cell>
          <cell r="C502">
            <v>0</v>
          </cell>
          <cell r="D502">
            <v>0</v>
          </cell>
          <cell r="E502">
            <v>0</v>
          </cell>
          <cell r="F502">
            <v>0</v>
          </cell>
          <cell r="G502">
            <v>0</v>
          </cell>
          <cell r="H502">
            <v>0</v>
          </cell>
        </row>
        <row r="503">
          <cell r="A503" t="str">
            <v>741.42-####-##/####</v>
          </cell>
          <cell r="B503">
            <v>0</v>
          </cell>
          <cell r="C503">
            <v>0</v>
          </cell>
          <cell r="D503">
            <v>0</v>
          </cell>
          <cell r="E503">
            <v>0</v>
          </cell>
          <cell r="F503">
            <v>0</v>
          </cell>
          <cell r="G503">
            <v>0</v>
          </cell>
          <cell r="H503">
            <v>0</v>
          </cell>
        </row>
        <row r="504">
          <cell r="A504" t="str">
            <v>741.43-####-##/####</v>
          </cell>
          <cell r="B504">
            <v>0</v>
          </cell>
          <cell r="C504">
            <v>0</v>
          </cell>
          <cell r="D504">
            <v>0</v>
          </cell>
          <cell r="E504">
            <v>0</v>
          </cell>
          <cell r="F504">
            <v>0</v>
          </cell>
          <cell r="G504">
            <v>0</v>
          </cell>
          <cell r="H504">
            <v>0</v>
          </cell>
        </row>
        <row r="505">
          <cell r="A505" t="str">
            <v>741.44-####-##/####</v>
          </cell>
          <cell r="B505">
            <v>0</v>
          </cell>
          <cell r="C505">
            <v>0</v>
          </cell>
          <cell r="D505">
            <v>0</v>
          </cell>
          <cell r="E505">
            <v>0</v>
          </cell>
          <cell r="F505">
            <v>0</v>
          </cell>
          <cell r="G505">
            <v>0</v>
          </cell>
          <cell r="H505">
            <v>0</v>
          </cell>
        </row>
        <row r="506">
          <cell r="A506" t="str">
            <v>741.45-####-##/####</v>
          </cell>
          <cell r="B506">
            <v>0</v>
          </cell>
          <cell r="C506">
            <v>0</v>
          </cell>
          <cell r="D506">
            <v>0</v>
          </cell>
          <cell r="E506">
            <v>0</v>
          </cell>
          <cell r="F506">
            <v>0</v>
          </cell>
          <cell r="G506">
            <v>0</v>
          </cell>
          <cell r="H506">
            <v>0</v>
          </cell>
        </row>
        <row r="507">
          <cell r="A507" t="str">
            <v>741.46-####-##/####</v>
          </cell>
          <cell r="B507">
            <v>0</v>
          </cell>
          <cell r="C507">
            <v>0</v>
          </cell>
          <cell r="D507">
            <v>0</v>
          </cell>
          <cell r="E507">
            <v>0</v>
          </cell>
          <cell r="F507">
            <v>0</v>
          </cell>
          <cell r="G507">
            <v>0</v>
          </cell>
          <cell r="H507">
            <v>0</v>
          </cell>
        </row>
        <row r="508">
          <cell r="A508" t="str">
            <v>741.50-####-##/####</v>
          </cell>
          <cell r="B508">
            <v>0</v>
          </cell>
          <cell r="C508">
            <v>0</v>
          </cell>
          <cell r="D508">
            <v>0</v>
          </cell>
          <cell r="E508">
            <v>0</v>
          </cell>
          <cell r="F508">
            <v>0</v>
          </cell>
          <cell r="G508">
            <v>0</v>
          </cell>
          <cell r="H508">
            <v>0</v>
          </cell>
        </row>
        <row r="509">
          <cell r="A509" t="str">
            <v>741.60-####-##/####</v>
          </cell>
          <cell r="B509">
            <v>0</v>
          </cell>
          <cell r="C509">
            <v>0</v>
          </cell>
          <cell r="D509">
            <v>0</v>
          </cell>
          <cell r="E509">
            <v>0</v>
          </cell>
          <cell r="F509">
            <v>0</v>
          </cell>
          <cell r="G509">
            <v>0</v>
          </cell>
          <cell r="H509">
            <v>0</v>
          </cell>
        </row>
        <row r="510">
          <cell r="A510" t="str">
            <v>741.61-####-##/####</v>
          </cell>
          <cell r="B510">
            <v>0</v>
          </cell>
          <cell r="C510">
            <v>0</v>
          </cell>
          <cell r="D510">
            <v>0</v>
          </cell>
          <cell r="E510">
            <v>0</v>
          </cell>
          <cell r="F510">
            <v>0</v>
          </cell>
          <cell r="G510">
            <v>0</v>
          </cell>
          <cell r="H510">
            <v>0</v>
          </cell>
        </row>
        <row r="511">
          <cell r="A511" t="str">
            <v>741.70-####-##/####</v>
          </cell>
          <cell r="B511">
            <v>0</v>
          </cell>
          <cell r="C511">
            <v>0</v>
          </cell>
          <cell r="D511">
            <v>0</v>
          </cell>
          <cell r="E511">
            <v>0</v>
          </cell>
          <cell r="F511">
            <v>0</v>
          </cell>
          <cell r="G511">
            <v>0</v>
          </cell>
          <cell r="H511">
            <v>0</v>
          </cell>
        </row>
        <row r="512">
          <cell r="A512" t="str">
            <v>76#.##-####-##/####</v>
          </cell>
          <cell r="B512">
            <v>0</v>
          </cell>
          <cell r="C512">
            <v>45258.61</v>
          </cell>
          <cell r="D512">
            <v>24725.02</v>
          </cell>
          <cell r="E512">
            <v>275177.98</v>
          </cell>
          <cell r="F512">
            <v>-250452.96</v>
          </cell>
          <cell r="G512">
            <v>592211.18000000005</v>
          </cell>
          <cell r="H512">
            <v>0</v>
          </cell>
        </row>
        <row r="513">
          <cell r="A513" t="str">
            <v>76#.##b####-##/####</v>
          </cell>
          <cell r="B513">
            <v>0</v>
          </cell>
          <cell r="C513">
            <v>0</v>
          </cell>
          <cell r="D513">
            <v>0</v>
          </cell>
          <cell r="E513">
            <v>0</v>
          </cell>
          <cell r="F513">
            <v>0</v>
          </cell>
          <cell r="G513">
            <v>0</v>
          </cell>
          <cell r="H513">
            <v>0</v>
          </cell>
        </row>
        <row r="514">
          <cell r="A514" t="str">
            <v>760.##-####-##/####</v>
          </cell>
          <cell r="B514">
            <v>0</v>
          </cell>
          <cell r="C514">
            <v>8730.58</v>
          </cell>
          <cell r="D514">
            <v>1790.51</v>
          </cell>
          <cell r="E514">
            <v>35653.300000000003</v>
          </cell>
          <cell r="F514">
            <v>-33862.79</v>
          </cell>
          <cell r="G514">
            <v>44528.3</v>
          </cell>
          <cell r="H514">
            <v>0</v>
          </cell>
        </row>
        <row r="515">
          <cell r="A515" t="str">
            <v>761.##-####-##/####</v>
          </cell>
          <cell r="B515">
            <v>0</v>
          </cell>
          <cell r="C515">
            <v>18539.55</v>
          </cell>
          <cell r="D515">
            <v>14844.85</v>
          </cell>
          <cell r="E515">
            <v>106959.28</v>
          </cell>
          <cell r="F515">
            <v>-92114.43</v>
          </cell>
          <cell r="G515">
            <v>306719.34000000003</v>
          </cell>
          <cell r="H515">
            <v>0</v>
          </cell>
        </row>
        <row r="516">
          <cell r="A516" t="str">
            <v>762.##-####-##/####</v>
          </cell>
          <cell r="B516">
            <v>0</v>
          </cell>
          <cell r="C516">
            <v>8772.08</v>
          </cell>
          <cell r="D516">
            <v>4872.54</v>
          </cell>
          <cell r="E516">
            <v>17861.41</v>
          </cell>
          <cell r="F516">
            <v>-12988.87</v>
          </cell>
          <cell r="G516">
            <v>49090.37</v>
          </cell>
          <cell r="H516">
            <v>0</v>
          </cell>
        </row>
        <row r="517">
          <cell r="A517" t="str">
            <v>763.##-####-##/####</v>
          </cell>
          <cell r="B517">
            <v>0</v>
          </cell>
          <cell r="C517">
            <v>162.5</v>
          </cell>
          <cell r="D517">
            <v>0</v>
          </cell>
          <cell r="E517">
            <v>-314.86</v>
          </cell>
          <cell r="F517">
            <v>314.86</v>
          </cell>
          <cell r="G517">
            <v>23.72</v>
          </cell>
          <cell r="H517">
            <v>0</v>
          </cell>
        </row>
        <row r="518">
          <cell r="A518" t="str">
            <v>764.##-####-##/####</v>
          </cell>
          <cell r="B518">
            <v>0</v>
          </cell>
          <cell r="C518">
            <v>-728.32</v>
          </cell>
          <cell r="D518">
            <v>1854.77</v>
          </cell>
          <cell r="E518">
            <v>16578.55</v>
          </cell>
          <cell r="F518">
            <v>-14723.78</v>
          </cell>
          <cell r="G518">
            <v>54445.41</v>
          </cell>
          <cell r="H518">
            <v>0</v>
          </cell>
        </row>
        <row r="519">
          <cell r="A519" t="str">
            <v>765.##-####-##/####</v>
          </cell>
          <cell r="B519">
            <v>0</v>
          </cell>
          <cell r="C519">
            <v>0</v>
          </cell>
          <cell r="D519">
            <v>0</v>
          </cell>
          <cell r="E519">
            <v>0</v>
          </cell>
          <cell r="F519">
            <v>0</v>
          </cell>
          <cell r="G519">
            <v>0</v>
          </cell>
          <cell r="H519">
            <v>0</v>
          </cell>
        </row>
        <row r="520">
          <cell r="A520" t="str">
            <v>766.##-####-##/####</v>
          </cell>
          <cell r="B520">
            <v>0</v>
          </cell>
          <cell r="C520">
            <v>9893.33</v>
          </cell>
          <cell r="D520">
            <v>520.32000000000005</v>
          </cell>
          <cell r="E520">
            <v>78367.12</v>
          </cell>
          <cell r="F520">
            <v>-77846.8</v>
          </cell>
          <cell r="G520">
            <v>117898.75</v>
          </cell>
          <cell r="H520">
            <v>0</v>
          </cell>
        </row>
        <row r="521">
          <cell r="A521" t="str">
            <v>768.##-####-##/####</v>
          </cell>
          <cell r="B521">
            <v>0</v>
          </cell>
          <cell r="C521">
            <v>-111.11</v>
          </cell>
          <cell r="D521">
            <v>842.03</v>
          </cell>
          <cell r="E521">
            <v>20073.18</v>
          </cell>
          <cell r="F521">
            <v>-19231.150000000001</v>
          </cell>
          <cell r="G521">
            <v>19505.29</v>
          </cell>
          <cell r="H521">
            <v>0</v>
          </cell>
        </row>
        <row r="522">
          <cell r="A522" t="str">
            <v>769.##-####-##/####</v>
          </cell>
          <cell r="B522">
            <v>0</v>
          </cell>
          <cell r="C522">
            <v>0</v>
          </cell>
          <cell r="D522">
            <v>0</v>
          </cell>
          <cell r="E522">
            <v>0</v>
          </cell>
          <cell r="F522">
            <v>0</v>
          </cell>
          <cell r="G522">
            <v>0</v>
          </cell>
          <cell r="H522">
            <v>0</v>
          </cell>
        </row>
        <row r="523">
          <cell r="A523" t="str">
            <v>77#.##-####-##/####</v>
          </cell>
          <cell r="B523">
            <v>0</v>
          </cell>
          <cell r="C523">
            <v>9216.19</v>
          </cell>
          <cell r="D523">
            <v>-280.27999999999997</v>
          </cell>
          <cell r="E523">
            <v>18996.63</v>
          </cell>
          <cell r="F523">
            <v>-19276.91</v>
          </cell>
          <cell r="G523">
            <v>142655.82</v>
          </cell>
          <cell r="H523">
            <v>0</v>
          </cell>
        </row>
        <row r="524">
          <cell r="A524" t="str">
            <v>77#.##b####-##/####</v>
          </cell>
          <cell r="B524">
            <v>0</v>
          </cell>
          <cell r="C524">
            <v>0</v>
          </cell>
          <cell r="D524">
            <v>0</v>
          </cell>
          <cell r="E524">
            <v>0</v>
          </cell>
          <cell r="F524">
            <v>0</v>
          </cell>
          <cell r="G524">
            <v>0</v>
          </cell>
          <cell r="H524">
            <v>0</v>
          </cell>
        </row>
        <row r="525">
          <cell r="A525" t="str">
            <v>771.##-####-##/####</v>
          </cell>
          <cell r="B525">
            <v>0</v>
          </cell>
          <cell r="C525">
            <v>4664.75</v>
          </cell>
          <cell r="D525">
            <v>-280.27999999999997</v>
          </cell>
          <cell r="E525">
            <v>10498.55</v>
          </cell>
          <cell r="F525">
            <v>-10778.83</v>
          </cell>
          <cell r="G525">
            <v>84561.17</v>
          </cell>
          <cell r="H525">
            <v>0</v>
          </cell>
        </row>
        <row r="526">
          <cell r="A526" t="str">
            <v>772.##-####-##/####</v>
          </cell>
          <cell r="B526">
            <v>0</v>
          </cell>
          <cell r="C526">
            <v>0</v>
          </cell>
          <cell r="D526">
            <v>0</v>
          </cell>
          <cell r="E526">
            <v>0</v>
          </cell>
          <cell r="F526">
            <v>0</v>
          </cell>
          <cell r="G526">
            <v>1985.8</v>
          </cell>
          <cell r="H526">
            <v>0</v>
          </cell>
        </row>
        <row r="527">
          <cell r="A527" t="str">
            <v>773.##-####-##/####</v>
          </cell>
          <cell r="B527">
            <v>0</v>
          </cell>
          <cell r="C527">
            <v>1621.44</v>
          </cell>
          <cell r="D527">
            <v>0</v>
          </cell>
          <cell r="E527">
            <v>4393.08</v>
          </cell>
          <cell r="F527">
            <v>-4393.08</v>
          </cell>
          <cell r="G527">
            <v>21592.48</v>
          </cell>
          <cell r="H527">
            <v>0</v>
          </cell>
        </row>
        <row r="528">
          <cell r="A528" t="str">
            <v>774.##-####-##/####</v>
          </cell>
          <cell r="B528">
            <v>0</v>
          </cell>
          <cell r="C528">
            <v>2610</v>
          </cell>
          <cell r="D528">
            <v>0</v>
          </cell>
          <cell r="E528">
            <v>2810</v>
          </cell>
          <cell r="F528">
            <v>-2810</v>
          </cell>
          <cell r="G528">
            <v>19925.37</v>
          </cell>
          <cell r="H528">
            <v>0</v>
          </cell>
        </row>
        <row r="529">
          <cell r="A529" t="str">
            <v>775.##-####-##/####</v>
          </cell>
          <cell r="B529">
            <v>0</v>
          </cell>
          <cell r="C529">
            <v>320</v>
          </cell>
          <cell r="D529">
            <v>0</v>
          </cell>
          <cell r="E529">
            <v>1295</v>
          </cell>
          <cell r="F529">
            <v>-1295</v>
          </cell>
          <cell r="G529">
            <v>14591</v>
          </cell>
          <cell r="H529">
            <v>0</v>
          </cell>
        </row>
        <row r="530">
          <cell r="A530" t="str">
            <v>776.##-####-##/####</v>
          </cell>
          <cell r="B530">
            <v>0</v>
          </cell>
          <cell r="C530">
            <v>0</v>
          </cell>
          <cell r="D530">
            <v>0</v>
          </cell>
          <cell r="E530">
            <v>0</v>
          </cell>
          <cell r="F530">
            <v>0</v>
          </cell>
          <cell r="G530">
            <v>0</v>
          </cell>
          <cell r="H530">
            <v>0</v>
          </cell>
        </row>
        <row r="531">
          <cell r="A531" t="str">
            <v>78#.##-####-##/####</v>
          </cell>
          <cell r="B531">
            <v>0</v>
          </cell>
          <cell r="C531">
            <v>280738.31</v>
          </cell>
          <cell r="D531">
            <v>228403</v>
          </cell>
          <cell r="E531">
            <v>1325042.83</v>
          </cell>
          <cell r="F531">
            <v>-1096639.83</v>
          </cell>
          <cell r="G531">
            <v>2946303.3</v>
          </cell>
          <cell r="H531">
            <v>0</v>
          </cell>
        </row>
        <row r="532">
          <cell r="A532" t="str">
            <v>78#.##b####-##/####</v>
          </cell>
          <cell r="B532">
            <v>0</v>
          </cell>
          <cell r="C532">
            <v>0</v>
          </cell>
          <cell r="D532">
            <v>0</v>
          </cell>
          <cell r="E532">
            <v>0</v>
          </cell>
          <cell r="F532">
            <v>0</v>
          </cell>
          <cell r="G532">
            <v>0</v>
          </cell>
          <cell r="H532">
            <v>0</v>
          </cell>
        </row>
        <row r="533">
          <cell r="A533" t="str">
            <v>780.##-####-##/####</v>
          </cell>
          <cell r="B533">
            <v>0</v>
          </cell>
          <cell r="C533">
            <v>280042.46999999997</v>
          </cell>
          <cell r="D533">
            <v>228403</v>
          </cell>
          <cell r="E533">
            <v>1323494.6200000001</v>
          </cell>
          <cell r="F533">
            <v>-1095091.6200000001</v>
          </cell>
          <cell r="G533">
            <v>2943409.91</v>
          </cell>
          <cell r="H533">
            <v>0</v>
          </cell>
        </row>
        <row r="534">
          <cell r="A534" t="str">
            <v>780.01-####-##/####</v>
          </cell>
          <cell r="B534">
            <v>0</v>
          </cell>
          <cell r="C534">
            <v>87060.69</v>
          </cell>
          <cell r="D534">
            <v>40626.21</v>
          </cell>
          <cell r="E534">
            <v>291827.25</v>
          </cell>
          <cell r="F534">
            <v>-251201.04</v>
          </cell>
          <cell r="G534">
            <v>616023.93999999994</v>
          </cell>
          <cell r="H534">
            <v>0</v>
          </cell>
        </row>
        <row r="535">
          <cell r="A535" t="str">
            <v>780.02-####-##/####</v>
          </cell>
          <cell r="B535">
            <v>0</v>
          </cell>
          <cell r="C535">
            <v>31856.26</v>
          </cell>
          <cell r="D535">
            <v>26532.83</v>
          </cell>
          <cell r="E535">
            <v>146061.9</v>
          </cell>
          <cell r="F535">
            <v>-119529.07</v>
          </cell>
          <cell r="G535">
            <v>306891.31</v>
          </cell>
          <cell r="H535">
            <v>0</v>
          </cell>
        </row>
        <row r="536">
          <cell r="A536" t="str">
            <v>780.03-####-##/####</v>
          </cell>
          <cell r="B536">
            <v>0</v>
          </cell>
          <cell r="C536">
            <v>3960.1</v>
          </cell>
          <cell r="D536">
            <v>216.41</v>
          </cell>
          <cell r="E536">
            <v>48925.42</v>
          </cell>
          <cell r="F536">
            <v>-48709.01</v>
          </cell>
          <cell r="G536">
            <v>122626.84</v>
          </cell>
          <cell r="H536">
            <v>0</v>
          </cell>
        </row>
        <row r="537">
          <cell r="A537" t="str">
            <v>780.04-####-##/####</v>
          </cell>
          <cell r="B537">
            <v>0</v>
          </cell>
          <cell r="C537">
            <v>0</v>
          </cell>
          <cell r="D537">
            <v>0</v>
          </cell>
          <cell r="E537">
            <v>0</v>
          </cell>
          <cell r="F537">
            <v>0</v>
          </cell>
          <cell r="G537">
            <v>6082.93</v>
          </cell>
          <cell r="H537">
            <v>0</v>
          </cell>
        </row>
        <row r="538">
          <cell r="A538" t="str">
            <v>780.05-####-##/####</v>
          </cell>
          <cell r="B538">
            <v>0</v>
          </cell>
          <cell r="C538">
            <v>12355.23</v>
          </cell>
          <cell r="D538">
            <v>357.12</v>
          </cell>
          <cell r="E538">
            <v>40119.629999999997</v>
          </cell>
          <cell r="F538">
            <v>-39762.51</v>
          </cell>
          <cell r="G538">
            <v>99845.98</v>
          </cell>
          <cell r="H538">
            <v>0</v>
          </cell>
        </row>
        <row r="539">
          <cell r="A539" t="str">
            <v>780.06-####-##/####</v>
          </cell>
          <cell r="B539">
            <v>0</v>
          </cell>
          <cell r="C539">
            <v>4000</v>
          </cell>
          <cell r="D539">
            <v>19746.560000000001</v>
          </cell>
          <cell r="E539">
            <v>52256.29</v>
          </cell>
          <cell r="F539">
            <v>-32509.73</v>
          </cell>
          <cell r="G539">
            <v>189398.98</v>
          </cell>
          <cell r="H539">
            <v>0</v>
          </cell>
        </row>
        <row r="540">
          <cell r="A540" t="str">
            <v>780.07-####-##/####</v>
          </cell>
          <cell r="B540">
            <v>0</v>
          </cell>
          <cell r="C540">
            <v>8632.89</v>
          </cell>
          <cell r="D540">
            <v>0</v>
          </cell>
          <cell r="E540">
            <v>13997.29</v>
          </cell>
          <cell r="F540">
            <v>-13997.29</v>
          </cell>
          <cell r="G540">
            <v>-21095.1</v>
          </cell>
          <cell r="H540">
            <v>0</v>
          </cell>
        </row>
        <row r="541">
          <cell r="A541" t="str">
            <v>780.08-####-##/####</v>
          </cell>
          <cell r="B541">
            <v>0</v>
          </cell>
          <cell r="C541">
            <v>0</v>
          </cell>
          <cell r="D541">
            <v>0</v>
          </cell>
          <cell r="E541">
            <v>0</v>
          </cell>
          <cell r="F541">
            <v>0</v>
          </cell>
          <cell r="G541">
            <v>0</v>
          </cell>
          <cell r="H541">
            <v>0</v>
          </cell>
        </row>
        <row r="542">
          <cell r="A542" t="str">
            <v>780.09-####-##/####</v>
          </cell>
          <cell r="B542">
            <v>0</v>
          </cell>
          <cell r="C542">
            <v>3617.66</v>
          </cell>
          <cell r="D542">
            <v>2827.37</v>
          </cell>
          <cell r="E542">
            <v>16966.669999999998</v>
          </cell>
          <cell r="F542">
            <v>-14139.3</v>
          </cell>
          <cell r="G542">
            <v>46635.86</v>
          </cell>
          <cell r="H542">
            <v>0</v>
          </cell>
        </row>
        <row r="543">
          <cell r="A543" t="str">
            <v>780.10-####-##/####</v>
          </cell>
          <cell r="B543">
            <v>0</v>
          </cell>
          <cell r="C543">
            <v>1669.84</v>
          </cell>
          <cell r="D543">
            <v>5627.79</v>
          </cell>
          <cell r="E543">
            <v>12010.95</v>
          </cell>
          <cell r="F543">
            <v>-6383.16</v>
          </cell>
          <cell r="G543">
            <v>67865.88</v>
          </cell>
          <cell r="H543">
            <v>0</v>
          </cell>
        </row>
        <row r="544">
          <cell r="A544" t="str">
            <v>780.11-####-##/####</v>
          </cell>
          <cell r="B544">
            <v>0</v>
          </cell>
          <cell r="C544">
            <v>18715.169999999998</v>
          </cell>
          <cell r="D544">
            <v>-538.19000000000005</v>
          </cell>
          <cell r="E544">
            <v>67370.740000000005</v>
          </cell>
          <cell r="F544">
            <v>-67908.929999999993</v>
          </cell>
          <cell r="G544">
            <v>137731.65</v>
          </cell>
          <cell r="H544">
            <v>0</v>
          </cell>
        </row>
        <row r="545">
          <cell r="A545" t="str">
            <v>780.11-0002-##/####</v>
          </cell>
          <cell r="B545">
            <v>0</v>
          </cell>
          <cell r="C545">
            <v>0</v>
          </cell>
          <cell r="D545">
            <v>0</v>
          </cell>
          <cell r="E545">
            <v>0</v>
          </cell>
          <cell r="F545">
            <v>0</v>
          </cell>
          <cell r="G545">
            <v>0</v>
          </cell>
          <cell r="H545">
            <v>0</v>
          </cell>
        </row>
        <row r="546">
          <cell r="A546" t="str">
            <v>780.12-####-##/####</v>
          </cell>
          <cell r="B546">
            <v>0</v>
          </cell>
          <cell r="C546">
            <v>-1990.24</v>
          </cell>
          <cell r="D546">
            <v>4332.32</v>
          </cell>
          <cell r="E546">
            <v>15321.83</v>
          </cell>
          <cell r="F546">
            <v>-10989.51</v>
          </cell>
          <cell r="G546">
            <v>88128.39</v>
          </cell>
          <cell r="H546">
            <v>0</v>
          </cell>
        </row>
        <row r="547">
          <cell r="A547" t="str">
            <v>780.13-####-##/####</v>
          </cell>
          <cell r="B547">
            <v>0</v>
          </cell>
          <cell r="C547">
            <v>4213.88</v>
          </cell>
          <cell r="D547">
            <v>1501.2</v>
          </cell>
          <cell r="E547">
            <v>34239.07</v>
          </cell>
          <cell r="F547">
            <v>-32737.87</v>
          </cell>
          <cell r="G547">
            <v>67020.06</v>
          </cell>
          <cell r="H547">
            <v>0</v>
          </cell>
        </row>
        <row r="548">
          <cell r="A548" t="str">
            <v>780.14-####-##/####</v>
          </cell>
          <cell r="B548">
            <v>0</v>
          </cell>
          <cell r="C548">
            <v>410</v>
          </cell>
          <cell r="D548">
            <v>0</v>
          </cell>
          <cell r="E548">
            <v>2050</v>
          </cell>
          <cell r="F548">
            <v>-2050</v>
          </cell>
          <cell r="G548">
            <v>26265.46</v>
          </cell>
          <cell r="H548">
            <v>0</v>
          </cell>
        </row>
        <row r="549">
          <cell r="A549" t="str">
            <v>780.15-####-##/####</v>
          </cell>
          <cell r="B549">
            <v>0</v>
          </cell>
          <cell r="C549">
            <v>13421.29</v>
          </cell>
          <cell r="D549">
            <v>40165.22</v>
          </cell>
          <cell r="E549">
            <v>155128.32000000001</v>
          </cell>
          <cell r="F549">
            <v>-114963.1</v>
          </cell>
          <cell r="G549">
            <v>228755.36</v>
          </cell>
          <cell r="H549">
            <v>0</v>
          </cell>
        </row>
        <row r="550">
          <cell r="A550" t="str">
            <v>780.16-####-##/####</v>
          </cell>
          <cell r="B550">
            <v>0</v>
          </cell>
          <cell r="C550">
            <v>0</v>
          </cell>
          <cell r="D550">
            <v>0</v>
          </cell>
          <cell r="E550">
            <v>0</v>
          </cell>
          <cell r="F550">
            <v>0</v>
          </cell>
          <cell r="G550">
            <v>0</v>
          </cell>
          <cell r="H550">
            <v>0</v>
          </cell>
        </row>
        <row r="551">
          <cell r="A551" t="str">
            <v>780.17-####-##/####</v>
          </cell>
          <cell r="B551">
            <v>0</v>
          </cell>
          <cell r="C551">
            <v>0</v>
          </cell>
          <cell r="D551">
            <v>0</v>
          </cell>
          <cell r="E551">
            <v>0</v>
          </cell>
          <cell r="F551">
            <v>0</v>
          </cell>
          <cell r="G551">
            <v>0</v>
          </cell>
          <cell r="H551">
            <v>0</v>
          </cell>
        </row>
        <row r="552">
          <cell r="A552" t="str">
            <v>780.18-####-##/####</v>
          </cell>
          <cell r="B552">
            <v>0</v>
          </cell>
          <cell r="C552">
            <v>0</v>
          </cell>
          <cell r="D552">
            <v>0</v>
          </cell>
          <cell r="E552">
            <v>0</v>
          </cell>
          <cell r="F552">
            <v>0</v>
          </cell>
          <cell r="G552">
            <v>0</v>
          </cell>
          <cell r="H552">
            <v>0</v>
          </cell>
        </row>
        <row r="553">
          <cell r="A553" t="str">
            <v>780.19-####-##/####</v>
          </cell>
          <cell r="B553">
            <v>0</v>
          </cell>
          <cell r="C553">
            <v>0</v>
          </cell>
          <cell r="D553">
            <v>0</v>
          </cell>
          <cell r="E553">
            <v>0</v>
          </cell>
          <cell r="F553">
            <v>0</v>
          </cell>
          <cell r="G553">
            <v>0</v>
          </cell>
          <cell r="H553">
            <v>0</v>
          </cell>
        </row>
        <row r="554">
          <cell r="A554" t="str">
            <v>780.22-####-##/####</v>
          </cell>
          <cell r="B554">
            <v>0</v>
          </cell>
          <cell r="C554">
            <v>52461.16</v>
          </cell>
          <cell r="D554">
            <v>-11860.86</v>
          </cell>
          <cell r="E554">
            <v>214628.17</v>
          </cell>
          <cell r="F554">
            <v>-226489.03</v>
          </cell>
          <cell r="G554">
            <v>681817.11</v>
          </cell>
          <cell r="H554">
            <v>0</v>
          </cell>
        </row>
        <row r="555">
          <cell r="A555" t="str">
            <v>780.23-####-##/####</v>
          </cell>
          <cell r="B555">
            <v>0</v>
          </cell>
          <cell r="C555">
            <v>20112.169999999998</v>
          </cell>
          <cell r="D555">
            <v>4791.53</v>
          </cell>
          <cell r="E555">
            <v>115320.31</v>
          </cell>
          <cell r="F555">
            <v>-110528.78</v>
          </cell>
          <cell r="G555">
            <v>257756.48</v>
          </cell>
          <cell r="H555">
            <v>0</v>
          </cell>
        </row>
        <row r="556">
          <cell r="A556" t="str">
            <v>780.24-####-##/####</v>
          </cell>
          <cell r="B556">
            <v>0</v>
          </cell>
          <cell r="C556">
            <v>5590</v>
          </cell>
          <cell r="D556">
            <v>11312.25</v>
          </cell>
          <cell r="E556">
            <v>27950</v>
          </cell>
          <cell r="F556">
            <v>-16637.75</v>
          </cell>
          <cell r="G556">
            <v>-115937.94</v>
          </cell>
          <cell r="H556">
            <v>0</v>
          </cell>
        </row>
        <row r="557">
          <cell r="A557" t="str">
            <v>780.24-0001-##/####</v>
          </cell>
          <cell r="B557">
            <v>0</v>
          </cell>
          <cell r="C557">
            <v>0</v>
          </cell>
          <cell r="D557">
            <v>0</v>
          </cell>
          <cell r="E557">
            <v>0</v>
          </cell>
          <cell r="F557">
            <v>0</v>
          </cell>
          <cell r="G557">
            <v>0</v>
          </cell>
          <cell r="H557">
            <v>0</v>
          </cell>
        </row>
        <row r="558">
          <cell r="A558" t="str">
            <v>780.25-####-##/####</v>
          </cell>
          <cell r="B558">
            <v>0</v>
          </cell>
          <cell r="C558">
            <v>13956.37</v>
          </cell>
          <cell r="D558">
            <v>82765.240000000005</v>
          </cell>
          <cell r="E558">
            <v>69320.78</v>
          </cell>
          <cell r="F558">
            <v>13444.46</v>
          </cell>
          <cell r="G558">
            <v>137596.72</v>
          </cell>
          <cell r="H558">
            <v>0</v>
          </cell>
        </row>
        <row r="559">
          <cell r="A559" t="str">
            <v>781.##-####-##/####</v>
          </cell>
          <cell r="B559">
            <v>0</v>
          </cell>
          <cell r="C559">
            <v>695.84</v>
          </cell>
          <cell r="D559">
            <v>0</v>
          </cell>
          <cell r="E559">
            <v>1548.21</v>
          </cell>
          <cell r="F559">
            <v>-1548.21</v>
          </cell>
          <cell r="G559">
            <v>2893.39</v>
          </cell>
          <cell r="H559">
            <v>0</v>
          </cell>
        </row>
        <row r="560">
          <cell r="A560" t="str">
            <v>781.10-####-##/####</v>
          </cell>
          <cell r="B560">
            <v>0</v>
          </cell>
          <cell r="C560">
            <v>0</v>
          </cell>
          <cell r="D560">
            <v>0</v>
          </cell>
          <cell r="E560">
            <v>0</v>
          </cell>
          <cell r="F560">
            <v>0</v>
          </cell>
          <cell r="G560">
            <v>0</v>
          </cell>
          <cell r="H560">
            <v>0</v>
          </cell>
        </row>
        <row r="561">
          <cell r="A561" t="str">
            <v>781.21-####-##/####</v>
          </cell>
          <cell r="B561">
            <v>0</v>
          </cell>
          <cell r="C561">
            <v>0</v>
          </cell>
          <cell r="D561">
            <v>0</v>
          </cell>
          <cell r="E561">
            <v>0</v>
          </cell>
          <cell r="F561">
            <v>0</v>
          </cell>
          <cell r="G561">
            <v>291.60000000000002</v>
          </cell>
          <cell r="H561">
            <v>0</v>
          </cell>
        </row>
        <row r="562">
          <cell r="A562" t="str">
            <v>781.22-####-##/####</v>
          </cell>
          <cell r="B562">
            <v>0</v>
          </cell>
          <cell r="C562">
            <v>695.84</v>
          </cell>
          <cell r="D562">
            <v>0</v>
          </cell>
          <cell r="E562">
            <v>1548.21</v>
          </cell>
          <cell r="F562">
            <v>-1548.21</v>
          </cell>
          <cell r="G562">
            <v>2601.79</v>
          </cell>
          <cell r="H562">
            <v>0</v>
          </cell>
        </row>
        <row r="563">
          <cell r="A563" t="str">
            <v>781.23-####-##/####</v>
          </cell>
          <cell r="B563">
            <v>0</v>
          </cell>
          <cell r="C563">
            <v>0</v>
          </cell>
          <cell r="D563">
            <v>0</v>
          </cell>
          <cell r="E563">
            <v>0</v>
          </cell>
          <cell r="F563">
            <v>0</v>
          </cell>
          <cell r="G563">
            <v>0</v>
          </cell>
          <cell r="H563">
            <v>0</v>
          </cell>
        </row>
        <row r="564">
          <cell r="A564" t="str">
            <v>903.01-####-##/####</v>
          </cell>
          <cell r="B564">
            <v>0</v>
          </cell>
          <cell r="C564">
            <v>78935.289999999994</v>
          </cell>
          <cell r="D564">
            <v>59201.47</v>
          </cell>
          <cell r="E564">
            <v>394676.45</v>
          </cell>
          <cell r="F564">
            <v>-335474.98</v>
          </cell>
          <cell r="G564">
            <v>936052.95</v>
          </cell>
          <cell r="H564">
            <v>0</v>
          </cell>
        </row>
        <row r="565">
          <cell r="A565" t="str">
            <v>903.01b####-##/####</v>
          </cell>
          <cell r="B565">
            <v>0</v>
          </cell>
          <cell r="C565">
            <v>0</v>
          </cell>
          <cell r="D565">
            <v>0</v>
          </cell>
          <cell r="E565">
            <v>0</v>
          </cell>
          <cell r="F565">
            <v>0</v>
          </cell>
          <cell r="G565">
            <v>0</v>
          </cell>
          <cell r="H565">
            <v>0</v>
          </cell>
        </row>
        <row r="566">
          <cell r="A566" t="str">
            <v>904.00-0015-##/####</v>
          </cell>
          <cell r="B566">
            <v>0</v>
          </cell>
          <cell r="C566">
            <v>11436.05</v>
          </cell>
          <cell r="D566">
            <v>8034.83</v>
          </cell>
          <cell r="E566">
            <v>61527.41</v>
          </cell>
          <cell r="F566">
            <v>-53492.58</v>
          </cell>
          <cell r="G566">
            <v>110470.8</v>
          </cell>
          <cell r="H566">
            <v>0</v>
          </cell>
        </row>
        <row r="567">
          <cell r="A567" t="str">
            <v>904.00-0022-##/####</v>
          </cell>
          <cell r="B567">
            <v>0</v>
          </cell>
          <cell r="C567">
            <v>9817.36</v>
          </cell>
          <cell r="D567">
            <v>8587.42</v>
          </cell>
          <cell r="E567">
            <v>54384.89</v>
          </cell>
          <cell r="F567">
            <v>-45797.47</v>
          </cell>
          <cell r="G567">
            <v>82660.100000000006</v>
          </cell>
          <cell r="H567">
            <v>0</v>
          </cell>
        </row>
        <row r="568">
          <cell r="A568" t="str">
            <v>904.00-0040-##/####</v>
          </cell>
          <cell r="B568">
            <v>0</v>
          </cell>
          <cell r="C568">
            <v>197735.48</v>
          </cell>
          <cell r="D568">
            <v>178629</v>
          </cell>
          <cell r="E568">
            <v>988846.36</v>
          </cell>
          <cell r="F568">
            <v>-810217.36</v>
          </cell>
          <cell r="G568">
            <v>2461672.0699999998</v>
          </cell>
          <cell r="H568">
            <v>0</v>
          </cell>
        </row>
        <row r="569">
          <cell r="A569" t="str">
            <v>904.00b0015-##/####</v>
          </cell>
          <cell r="B569">
            <v>0</v>
          </cell>
          <cell r="C569">
            <v>0</v>
          </cell>
          <cell r="D569">
            <v>0</v>
          </cell>
          <cell r="E569">
            <v>0</v>
          </cell>
          <cell r="F569">
            <v>0</v>
          </cell>
          <cell r="G569">
            <v>0</v>
          </cell>
          <cell r="H569">
            <v>0</v>
          </cell>
        </row>
        <row r="570">
          <cell r="A570" t="str">
            <v>904.00b0022-##/####</v>
          </cell>
          <cell r="B570">
            <v>0</v>
          </cell>
          <cell r="C570">
            <v>0</v>
          </cell>
          <cell r="D570">
            <v>0</v>
          </cell>
          <cell r="E570">
            <v>0</v>
          </cell>
          <cell r="F570">
            <v>0</v>
          </cell>
          <cell r="G570">
            <v>0</v>
          </cell>
          <cell r="H570">
            <v>0</v>
          </cell>
        </row>
        <row r="571">
          <cell r="A571" t="str">
            <v>904.00b0040-##/####</v>
          </cell>
          <cell r="B571">
            <v>0</v>
          </cell>
          <cell r="C571">
            <v>0</v>
          </cell>
          <cell r="D571">
            <v>0</v>
          </cell>
          <cell r="E571">
            <v>0</v>
          </cell>
          <cell r="F571">
            <v>0</v>
          </cell>
          <cell r="G571">
            <v>0</v>
          </cell>
          <cell r="H571">
            <v>0</v>
          </cell>
        </row>
        <row r="572">
          <cell r="A572" t="str">
            <v>904.50-0018-##/####</v>
          </cell>
          <cell r="B572">
            <v>0</v>
          </cell>
          <cell r="C572">
            <v>0</v>
          </cell>
          <cell r="D572">
            <v>0</v>
          </cell>
          <cell r="E572">
            <v>0</v>
          </cell>
          <cell r="F572">
            <v>0</v>
          </cell>
          <cell r="G572">
            <v>0</v>
          </cell>
          <cell r="H572">
            <v>0</v>
          </cell>
        </row>
        <row r="573">
          <cell r="A573" t="str">
            <v>904.50-0019-##/####</v>
          </cell>
          <cell r="B573">
            <v>0</v>
          </cell>
          <cell r="C573">
            <v>341657</v>
          </cell>
          <cell r="D573">
            <v>332276</v>
          </cell>
          <cell r="E573">
            <v>1871297</v>
          </cell>
          <cell r="F573">
            <v>-1539021</v>
          </cell>
          <cell r="G573">
            <v>4203005</v>
          </cell>
          <cell r="H573">
            <v>0</v>
          </cell>
        </row>
        <row r="574">
          <cell r="A574" t="str">
            <v>904.50-0020-##/####</v>
          </cell>
          <cell r="B574">
            <v>0</v>
          </cell>
          <cell r="C574">
            <v>181857</v>
          </cell>
          <cell r="D574">
            <v>176864</v>
          </cell>
          <cell r="E574">
            <v>996054</v>
          </cell>
          <cell r="F574">
            <v>-819190</v>
          </cell>
          <cell r="G574">
            <v>2237176</v>
          </cell>
          <cell r="H574">
            <v>0</v>
          </cell>
        </row>
        <row r="575">
          <cell r="A575" t="str">
            <v>904.50-0021-##/####</v>
          </cell>
          <cell r="B575">
            <v>0</v>
          </cell>
          <cell r="C575">
            <v>10746.5</v>
          </cell>
          <cell r="D575">
            <v>8059.88</v>
          </cell>
          <cell r="E575">
            <v>53732.5</v>
          </cell>
          <cell r="F575">
            <v>-45672.62</v>
          </cell>
          <cell r="G575">
            <v>182690.5</v>
          </cell>
          <cell r="H575">
            <v>0</v>
          </cell>
        </row>
        <row r="576">
          <cell r="A576" t="str">
            <v>904.50-0030-##/####</v>
          </cell>
          <cell r="B576">
            <v>0</v>
          </cell>
          <cell r="C576">
            <v>19227</v>
          </cell>
          <cell r="D576">
            <v>27555</v>
          </cell>
          <cell r="E576">
            <v>96413</v>
          </cell>
          <cell r="F576">
            <v>-68858</v>
          </cell>
          <cell r="G576">
            <v>315530</v>
          </cell>
          <cell r="H576">
            <v>0</v>
          </cell>
        </row>
        <row r="577">
          <cell r="A577" t="str">
            <v>904.50b0018-##/####</v>
          </cell>
          <cell r="B577">
            <v>0</v>
          </cell>
          <cell r="C577">
            <v>0</v>
          </cell>
          <cell r="D577">
            <v>0</v>
          </cell>
          <cell r="E577">
            <v>0</v>
          </cell>
          <cell r="F577">
            <v>0</v>
          </cell>
          <cell r="G577">
            <v>0</v>
          </cell>
          <cell r="H577">
            <v>0</v>
          </cell>
        </row>
        <row r="578">
          <cell r="A578" t="str">
            <v>904.50b0019-##/####</v>
          </cell>
          <cell r="B578">
            <v>0</v>
          </cell>
          <cell r="C578">
            <v>0</v>
          </cell>
          <cell r="D578">
            <v>0</v>
          </cell>
          <cell r="E578">
            <v>0</v>
          </cell>
          <cell r="F578">
            <v>0</v>
          </cell>
          <cell r="G578">
            <v>0</v>
          </cell>
          <cell r="H578">
            <v>0</v>
          </cell>
        </row>
        <row r="579">
          <cell r="A579" t="str">
            <v>904.50b0020-##/####</v>
          </cell>
          <cell r="B579">
            <v>0</v>
          </cell>
          <cell r="C579">
            <v>0</v>
          </cell>
          <cell r="D579">
            <v>0</v>
          </cell>
          <cell r="E579">
            <v>0</v>
          </cell>
          <cell r="F579">
            <v>0</v>
          </cell>
          <cell r="G579">
            <v>0</v>
          </cell>
          <cell r="H579">
            <v>0</v>
          </cell>
        </row>
        <row r="580">
          <cell r="A580" t="str">
            <v>904.50b0021-##/####</v>
          </cell>
          <cell r="B580">
            <v>0</v>
          </cell>
          <cell r="C580">
            <v>0</v>
          </cell>
          <cell r="D580">
            <v>0</v>
          </cell>
          <cell r="E580">
            <v>0</v>
          </cell>
          <cell r="F580">
            <v>0</v>
          </cell>
          <cell r="G580">
            <v>0</v>
          </cell>
          <cell r="H580">
            <v>0</v>
          </cell>
        </row>
        <row r="581">
          <cell r="A581" t="str">
            <v>910.##-####-##/####</v>
          </cell>
          <cell r="B581">
            <v>0</v>
          </cell>
          <cell r="C581">
            <v>-48894.03</v>
          </cell>
          <cell r="D581">
            <v>-11712.91</v>
          </cell>
          <cell r="E581">
            <v>-372539.23</v>
          </cell>
          <cell r="F581">
            <v>360826.32</v>
          </cell>
          <cell r="G581">
            <v>-905079.23</v>
          </cell>
          <cell r="H581">
            <v>0</v>
          </cell>
        </row>
        <row r="582">
          <cell r="A582" t="str">
            <v>910.##b####-##/####</v>
          </cell>
          <cell r="B582">
            <v>0</v>
          </cell>
          <cell r="C582">
            <v>0</v>
          </cell>
          <cell r="D582">
            <v>0</v>
          </cell>
          <cell r="E582">
            <v>0</v>
          </cell>
          <cell r="F582">
            <v>0</v>
          </cell>
          <cell r="G582">
            <v>0</v>
          </cell>
          <cell r="H582">
            <v>0</v>
          </cell>
        </row>
        <row r="583">
          <cell r="A583" t="str">
            <v>910.40-####-##/####</v>
          </cell>
          <cell r="B583">
            <v>0</v>
          </cell>
          <cell r="C583">
            <v>-27489.43</v>
          </cell>
          <cell r="D583">
            <v>-39343.35</v>
          </cell>
          <cell r="E583">
            <v>-359922.19</v>
          </cell>
          <cell r="F583">
            <v>320578.84000000003</v>
          </cell>
          <cell r="G583">
            <v>-1007549.51</v>
          </cell>
          <cell r="H583">
            <v>0</v>
          </cell>
        </row>
        <row r="584">
          <cell r="A584" t="str">
            <v>910.40-0001-##/####</v>
          </cell>
          <cell r="B584">
            <v>0</v>
          </cell>
          <cell r="C584">
            <v>15334.57</v>
          </cell>
          <cell r="D584">
            <v>13130.23</v>
          </cell>
          <cell r="E584">
            <v>68586.240000000005</v>
          </cell>
          <cell r="F584">
            <v>-55456.01</v>
          </cell>
          <cell r="G584">
            <v>187448.6</v>
          </cell>
          <cell r="H584">
            <v>0</v>
          </cell>
        </row>
        <row r="585">
          <cell r="A585" t="str">
            <v>910.40-0002-##/####</v>
          </cell>
          <cell r="B585">
            <v>0</v>
          </cell>
          <cell r="C585">
            <v>50700</v>
          </cell>
          <cell r="D585">
            <v>25456.12</v>
          </cell>
          <cell r="E585">
            <v>314400</v>
          </cell>
          <cell r="F585">
            <v>-288943.88</v>
          </cell>
          <cell r="G585">
            <v>347578.73</v>
          </cell>
          <cell r="H585">
            <v>0</v>
          </cell>
        </row>
        <row r="586">
          <cell r="A586" t="str">
            <v>910.40-0003-##/####</v>
          </cell>
          <cell r="B586">
            <v>0</v>
          </cell>
          <cell r="C586">
            <v>0</v>
          </cell>
          <cell r="D586">
            <v>0</v>
          </cell>
          <cell r="E586">
            <v>0</v>
          </cell>
          <cell r="F586">
            <v>0</v>
          </cell>
          <cell r="G586">
            <v>0</v>
          </cell>
          <cell r="H586">
            <v>0</v>
          </cell>
        </row>
        <row r="587">
          <cell r="A587" t="str">
            <v>910.40-0004-##/####</v>
          </cell>
          <cell r="B587">
            <v>0</v>
          </cell>
          <cell r="C587">
            <v>0</v>
          </cell>
          <cell r="D587">
            <v>0</v>
          </cell>
          <cell r="E587">
            <v>0</v>
          </cell>
          <cell r="F587">
            <v>0</v>
          </cell>
          <cell r="G587">
            <v>13581.74</v>
          </cell>
          <cell r="H587">
            <v>0</v>
          </cell>
        </row>
        <row r="588">
          <cell r="A588" t="str">
            <v>910.40-0005-##/####</v>
          </cell>
          <cell r="B588">
            <v>0</v>
          </cell>
          <cell r="C588">
            <v>0</v>
          </cell>
          <cell r="D588">
            <v>0</v>
          </cell>
          <cell r="E588">
            <v>0</v>
          </cell>
          <cell r="F588">
            <v>0</v>
          </cell>
          <cell r="G588">
            <v>0</v>
          </cell>
          <cell r="H588">
            <v>0</v>
          </cell>
        </row>
        <row r="589">
          <cell r="A589" t="str">
            <v>910.40-0006-##/####</v>
          </cell>
          <cell r="B589">
            <v>0</v>
          </cell>
          <cell r="C589">
            <v>0</v>
          </cell>
          <cell r="D589">
            <v>0</v>
          </cell>
          <cell r="E589">
            <v>0</v>
          </cell>
          <cell r="F589">
            <v>0</v>
          </cell>
          <cell r="G589">
            <v>0</v>
          </cell>
          <cell r="H589">
            <v>0</v>
          </cell>
        </row>
        <row r="590">
          <cell r="A590" t="str">
            <v>910.40-0007-##/####</v>
          </cell>
          <cell r="B590">
            <v>0</v>
          </cell>
          <cell r="C590">
            <v>-28139</v>
          </cell>
          <cell r="D590">
            <v>0</v>
          </cell>
          <cell r="E590">
            <v>71362</v>
          </cell>
          <cell r="F590">
            <v>-71362</v>
          </cell>
          <cell r="G590">
            <v>430208</v>
          </cell>
          <cell r="H590">
            <v>0</v>
          </cell>
        </row>
        <row r="591">
          <cell r="A591" t="str">
            <v>910.40-0008-##/####</v>
          </cell>
          <cell r="B591">
            <v>0</v>
          </cell>
          <cell r="C591">
            <v>-10207.14</v>
          </cell>
          <cell r="D591">
            <v>0</v>
          </cell>
          <cell r="E591">
            <v>-94047.05</v>
          </cell>
          <cell r="F591">
            <v>94047.05</v>
          </cell>
          <cell r="G591">
            <v>29292.44</v>
          </cell>
          <cell r="H591">
            <v>0</v>
          </cell>
        </row>
        <row r="592">
          <cell r="A592" t="str">
            <v>910.40-0009-##/####</v>
          </cell>
          <cell r="B592">
            <v>0</v>
          </cell>
          <cell r="C592">
            <v>0</v>
          </cell>
          <cell r="D592">
            <v>0</v>
          </cell>
          <cell r="E592">
            <v>0</v>
          </cell>
          <cell r="F592">
            <v>0</v>
          </cell>
          <cell r="G592">
            <v>0</v>
          </cell>
          <cell r="H592">
            <v>0</v>
          </cell>
        </row>
        <row r="593">
          <cell r="A593" t="str">
            <v>910.40-0010-##/####</v>
          </cell>
          <cell r="B593">
            <v>0</v>
          </cell>
          <cell r="C593">
            <v>0</v>
          </cell>
          <cell r="D593">
            <v>0</v>
          </cell>
          <cell r="E593">
            <v>0</v>
          </cell>
          <cell r="F593">
            <v>0</v>
          </cell>
          <cell r="G593">
            <v>0</v>
          </cell>
          <cell r="H593">
            <v>0</v>
          </cell>
        </row>
        <row r="594">
          <cell r="A594" t="str">
            <v>910.40-0011-##/####</v>
          </cell>
          <cell r="B594">
            <v>0</v>
          </cell>
          <cell r="C594">
            <v>-199</v>
          </cell>
          <cell r="D594">
            <v>757</v>
          </cell>
          <cell r="E594">
            <v>-379</v>
          </cell>
          <cell r="F594">
            <v>1136</v>
          </cell>
          <cell r="G594">
            <v>-560</v>
          </cell>
          <cell r="H594">
            <v>0</v>
          </cell>
        </row>
        <row r="595">
          <cell r="A595" t="str">
            <v>910.40b####-##/####</v>
          </cell>
          <cell r="B595">
            <v>0</v>
          </cell>
          <cell r="C595">
            <v>0</v>
          </cell>
          <cell r="D595">
            <v>0</v>
          </cell>
          <cell r="E595">
            <v>0</v>
          </cell>
          <cell r="F595">
            <v>0</v>
          </cell>
          <cell r="G595">
            <v>0</v>
          </cell>
          <cell r="H595">
            <v>0</v>
          </cell>
        </row>
        <row r="596">
          <cell r="A596" t="str">
            <v>910.40b0001-##/####</v>
          </cell>
          <cell r="B596">
            <v>0</v>
          </cell>
          <cell r="C596">
            <v>0</v>
          </cell>
          <cell r="D596">
            <v>0</v>
          </cell>
          <cell r="E596">
            <v>0</v>
          </cell>
          <cell r="F596">
            <v>0</v>
          </cell>
          <cell r="G596">
            <v>0</v>
          </cell>
          <cell r="H596">
            <v>0</v>
          </cell>
        </row>
        <row r="597">
          <cell r="A597" t="str">
            <v>910.40b0002-##/####</v>
          </cell>
          <cell r="B597">
            <v>0</v>
          </cell>
          <cell r="C597">
            <v>0</v>
          </cell>
          <cell r="D597">
            <v>0</v>
          </cell>
          <cell r="E597">
            <v>0</v>
          </cell>
          <cell r="F597">
            <v>0</v>
          </cell>
          <cell r="G597">
            <v>0</v>
          </cell>
          <cell r="H597">
            <v>0</v>
          </cell>
        </row>
        <row r="598">
          <cell r="A598" t="str">
            <v>910.40b0003-##/####</v>
          </cell>
          <cell r="B598">
            <v>0</v>
          </cell>
          <cell r="C598">
            <v>0</v>
          </cell>
          <cell r="D598">
            <v>0</v>
          </cell>
          <cell r="E598">
            <v>0</v>
          </cell>
          <cell r="F598">
            <v>0</v>
          </cell>
          <cell r="G598">
            <v>0</v>
          </cell>
          <cell r="H598">
            <v>0</v>
          </cell>
        </row>
        <row r="599">
          <cell r="A599" t="str">
            <v>910.40b0004-##/####</v>
          </cell>
          <cell r="B599">
            <v>0</v>
          </cell>
          <cell r="C599">
            <v>0</v>
          </cell>
          <cell r="D599">
            <v>0</v>
          </cell>
          <cell r="E599">
            <v>0</v>
          </cell>
          <cell r="F599">
            <v>0</v>
          </cell>
          <cell r="G599">
            <v>0</v>
          </cell>
          <cell r="H599">
            <v>0</v>
          </cell>
        </row>
        <row r="600">
          <cell r="A600" t="str">
            <v>910.40b0005-##/####</v>
          </cell>
          <cell r="B600">
            <v>0</v>
          </cell>
          <cell r="C600">
            <v>0</v>
          </cell>
          <cell r="D600">
            <v>0</v>
          </cell>
          <cell r="E600">
            <v>0</v>
          </cell>
          <cell r="F600">
            <v>0</v>
          </cell>
          <cell r="G600">
            <v>0</v>
          </cell>
          <cell r="H600">
            <v>0</v>
          </cell>
        </row>
        <row r="601">
          <cell r="A601" t="str">
            <v>910.40b0006-##/####</v>
          </cell>
          <cell r="B601">
            <v>0</v>
          </cell>
          <cell r="C601">
            <v>0</v>
          </cell>
          <cell r="D601">
            <v>0</v>
          </cell>
          <cell r="E601">
            <v>0</v>
          </cell>
          <cell r="F601">
            <v>0</v>
          </cell>
          <cell r="G601">
            <v>0</v>
          </cell>
          <cell r="H601">
            <v>0</v>
          </cell>
        </row>
        <row r="602">
          <cell r="A602" t="str">
            <v>910.40b0007-##/####</v>
          </cell>
          <cell r="B602">
            <v>0</v>
          </cell>
          <cell r="C602">
            <v>0</v>
          </cell>
          <cell r="D602">
            <v>0</v>
          </cell>
          <cell r="E602">
            <v>0</v>
          </cell>
          <cell r="F602">
            <v>0</v>
          </cell>
          <cell r="G602">
            <v>0</v>
          </cell>
          <cell r="H602">
            <v>0</v>
          </cell>
        </row>
        <row r="603">
          <cell r="A603" t="str">
            <v>910.40b0008-##/####</v>
          </cell>
          <cell r="B603">
            <v>0</v>
          </cell>
          <cell r="C603">
            <v>0</v>
          </cell>
          <cell r="D603">
            <v>0</v>
          </cell>
          <cell r="E603">
            <v>0</v>
          </cell>
          <cell r="F603">
            <v>0</v>
          </cell>
          <cell r="G603">
            <v>0</v>
          </cell>
          <cell r="H603">
            <v>0</v>
          </cell>
        </row>
        <row r="604">
          <cell r="A604" t="str">
            <v>910.40b0009-##/####</v>
          </cell>
          <cell r="B604">
            <v>0</v>
          </cell>
          <cell r="C604">
            <v>0</v>
          </cell>
          <cell r="D604">
            <v>0</v>
          </cell>
          <cell r="E604">
            <v>0</v>
          </cell>
          <cell r="F604">
            <v>0</v>
          </cell>
          <cell r="G604">
            <v>0</v>
          </cell>
          <cell r="H604">
            <v>0</v>
          </cell>
        </row>
        <row r="605">
          <cell r="A605" t="str">
            <v>910.40b0010-##/####</v>
          </cell>
          <cell r="B605">
            <v>0</v>
          </cell>
          <cell r="C605">
            <v>0</v>
          </cell>
          <cell r="D605">
            <v>0</v>
          </cell>
          <cell r="E605">
            <v>0</v>
          </cell>
          <cell r="F605">
            <v>0</v>
          </cell>
          <cell r="G605">
            <v>0</v>
          </cell>
          <cell r="H605">
            <v>0</v>
          </cell>
        </row>
        <row r="606">
          <cell r="A606" t="str">
            <v>910.40b0011-##/####</v>
          </cell>
          <cell r="B606">
            <v>0</v>
          </cell>
          <cell r="C606">
            <v>0</v>
          </cell>
          <cell r="D606">
            <v>0</v>
          </cell>
          <cell r="E606">
            <v>0</v>
          </cell>
          <cell r="F606">
            <v>0</v>
          </cell>
          <cell r="G606">
            <v>0</v>
          </cell>
          <cell r="H606">
            <v>0</v>
          </cell>
        </row>
        <row r="607">
          <cell r="A607" t="str">
            <v>910.60-####-##/####</v>
          </cell>
          <cell r="B607">
            <v>0</v>
          </cell>
          <cell r="C607">
            <v>21404.6</v>
          </cell>
          <cell r="D607">
            <v>-27630.44</v>
          </cell>
          <cell r="E607">
            <v>12617.04</v>
          </cell>
          <cell r="F607">
            <v>-40247.480000000003</v>
          </cell>
          <cell r="G607">
            <v>-102470.28</v>
          </cell>
          <cell r="H607">
            <v>0</v>
          </cell>
        </row>
        <row r="608">
          <cell r="A608" t="str">
            <v>910.60b####-##/####</v>
          </cell>
          <cell r="B608">
            <v>0</v>
          </cell>
          <cell r="C608">
            <v>0</v>
          </cell>
          <cell r="D608">
            <v>0</v>
          </cell>
          <cell r="E608">
            <v>0</v>
          </cell>
          <cell r="F608">
            <v>0</v>
          </cell>
          <cell r="G608">
            <v>0</v>
          </cell>
          <cell r="H608">
            <v>0</v>
          </cell>
        </row>
        <row r="609">
          <cell r="A609" t="str">
            <v>920.##-####-##/####</v>
          </cell>
          <cell r="B609">
            <v>0</v>
          </cell>
          <cell r="C609">
            <v>0</v>
          </cell>
          <cell r="D609">
            <v>0</v>
          </cell>
          <cell r="E609">
            <v>0</v>
          </cell>
          <cell r="F609">
            <v>0</v>
          </cell>
          <cell r="G609">
            <v>0</v>
          </cell>
          <cell r="H609">
            <v>0</v>
          </cell>
        </row>
        <row r="610">
          <cell r="A610" t="str">
            <v>93#.##-####-##/####</v>
          </cell>
          <cell r="B610">
            <v>0</v>
          </cell>
          <cell r="C610">
            <v>210085.76000000001</v>
          </cell>
          <cell r="D610">
            <v>119867.7</v>
          </cell>
          <cell r="E610">
            <v>1017577.27</v>
          </cell>
          <cell r="F610">
            <v>-897709.57</v>
          </cell>
          <cell r="G610">
            <v>2419962.77</v>
          </cell>
          <cell r="H610">
            <v>0</v>
          </cell>
        </row>
        <row r="611">
          <cell r="A611" t="str">
            <v>93#.##b####-##/####</v>
          </cell>
          <cell r="B611">
            <v>0</v>
          </cell>
          <cell r="C611">
            <v>0</v>
          </cell>
          <cell r="D611">
            <v>0</v>
          </cell>
          <cell r="E611">
            <v>0</v>
          </cell>
          <cell r="F611">
            <v>0</v>
          </cell>
          <cell r="G611">
            <v>0</v>
          </cell>
          <cell r="H611">
            <v>0</v>
          </cell>
        </row>
        <row r="612">
          <cell r="A612" t="str">
            <v>935.04-####-##/####</v>
          </cell>
          <cell r="B612">
            <v>0</v>
          </cell>
          <cell r="C612">
            <v>1187.79</v>
          </cell>
          <cell r="D612">
            <v>1195.21</v>
          </cell>
          <cell r="E612">
            <v>5779.76</v>
          </cell>
          <cell r="F612">
            <v>-4584.55</v>
          </cell>
          <cell r="G612">
            <v>30701.919999999998</v>
          </cell>
          <cell r="H612">
            <v>0</v>
          </cell>
        </row>
        <row r="613">
          <cell r="A613" t="str">
            <v>935.04b####-##/####</v>
          </cell>
          <cell r="B613">
            <v>0</v>
          </cell>
          <cell r="C613">
            <v>0</v>
          </cell>
          <cell r="D613">
            <v>0</v>
          </cell>
          <cell r="E613">
            <v>0</v>
          </cell>
          <cell r="F613">
            <v>0</v>
          </cell>
          <cell r="G613">
            <v>0</v>
          </cell>
          <cell r="H613">
            <v>0</v>
          </cell>
        </row>
        <row r="614">
          <cell r="A614" t="str">
            <v>935.05-####-##/####</v>
          </cell>
          <cell r="B614">
            <v>0</v>
          </cell>
          <cell r="C614">
            <v>0</v>
          </cell>
          <cell r="D614">
            <v>0</v>
          </cell>
          <cell r="E614">
            <v>5033.51</v>
          </cell>
          <cell r="F614">
            <v>-5033.51</v>
          </cell>
          <cell r="G614">
            <v>5313.98</v>
          </cell>
          <cell r="H614">
            <v>0</v>
          </cell>
        </row>
        <row r="615">
          <cell r="A615" t="str">
            <v>935.05b####-##/####</v>
          </cell>
          <cell r="B615">
            <v>0</v>
          </cell>
          <cell r="C615">
            <v>0</v>
          </cell>
          <cell r="D615">
            <v>0</v>
          </cell>
          <cell r="E615">
            <v>0</v>
          </cell>
          <cell r="F615">
            <v>0</v>
          </cell>
          <cell r="G615">
            <v>0</v>
          </cell>
          <cell r="H615">
            <v>0</v>
          </cell>
        </row>
        <row r="616">
          <cell r="A616" t="str">
            <v>935.06-####-##/####</v>
          </cell>
          <cell r="B616">
            <v>0</v>
          </cell>
          <cell r="C616">
            <v>0</v>
          </cell>
          <cell r="D616">
            <v>0</v>
          </cell>
          <cell r="E616">
            <v>4554.72</v>
          </cell>
          <cell r="F616">
            <v>-4554.72</v>
          </cell>
          <cell r="G616">
            <v>15853.03</v>
          </cell>
          <cell r="H616">
            <v>0</v>
          </cell>
        </row>
        <row r="617">
          <cell r="A617" t="str">
            <v>935.06b####-##/####</v>
          </cell>
          <cell r="B617">
            <v>0</v>
          </cell>
          <cell r="C617">
            <v>0</v>
          </cell>
          <cell r="D617">
            <v>0</v>
          </cell>
          <cell r="E617">
            <v>0</v>
          </cell>
          <cell r="F617">
            <v>0</v>
          </cell>
          <cell r="G617">
            <v>0</v>
          </cell>
          <cell r="H617">
            <v>0</v>
          </cell>
        </row>
        <row r="618">
          <cell r="A618" t="str">
            <v>935.07-####-##/####</v>
          </cell>
          <cell r="B618">
            <v>0</v>
          </cell>
          <cell r="C618">
            <v>0</v>
          </cell>
          <cell r="D618">
            <v>0</v>
          </cell>
          <cell r="E618">
            <v>0</v>
          </cell>
          <cell r="F618">
            <v>0</v>
          </cell>
          <cell r="G618">
            <v>0</v>
          </cell>
          <cell r="H618">
            <v>0</v>
          </cell>
        </row>
        <row r="619">
          <cell r="A619" t="str">
            <v>935.07b####-##/####</v>
          </cell>
          <cell r="B619">
            <v>0</v>
          </cell>
          <cell r="C619">
            <v>0</v>
          </cell>
          <cell r="D619">
            <v>0</v>
          </cell>
          <cell r="E619">
            <v>0</v>
          </cell>
          <cell r="F619">
            <v>0</v>
          </cell>
          <cell r="G619">
            <v>0</v>
          </cell>
          <cell r="H619">
            <v>0</v>
          </cell>
        </row>
        <row r="620">
          <cell r="A620" t="str">
            <v>935.10-####-##/####</v>
          </cell>
          <cell r="B620">
            <v>0</v>
          </cell>
          <cell r="C620">
            <v>28429.49</v>
          </cell>
          <cell r="D620">
            <v>13602.63</v>
          </cell>
          <cell r="E620">
            <v>132130</v>
          </cell>
          <cell r="F620">
            <v>-118527.37</v>
          </cell>
          <cell r="G620">
            <v>277626</v>
          </cell>
          <cell r="H620">
            <v>0</v>
          </cell>
        </row>
        <row r="621">
          <cell r="A621" t="str">
            <v>935.11-####-##/####</v>
          </cell>
          <cell r="B621">
            <v>0</v>
          </cell>
          <cell r="C621">
            <v>145360.26999999999</v>
          </cell>
          <cell r="D621">
            <v>106024.78</v>
          </cell>
          <cell r="E621">
            <v>708045.19</v>
          </cell>
          <cell r="F621">
            <v>-602020.41</v>
          </cell>
          <cell r="G621">
            <v>1706092.19</v>
          </cell>
          <cell r="H621">
            <v>0</v>
          </cell>
        </row>
        <row r="622">
          <cell r="A622" t="str">
            <v>935.12-####-##/####</v>
          </cell>
          <cell r="B622">
            <v>0</v>
          </cell>
          <cell r="C622">
            <v>32660.3</v>
          </cell>
          <cell r="D622">
            <v>18936.97</v>
          </cell>
          <cell r="E622">
            <v>144794.54</v>
          </cell>
          <cell r="F622">
            <v>-125857.57</v>
          </cell>
          <cell r="G622">
            <v>350000.73</v>
          </cell>
          <cell r="H622">
            <v>0</v>
          </cell>
        </row>
        <row r="623">
          <cell r="A623" t="str">
            <v>935.13-####-##/####</v>
          </cell>
          <cell r="B623">
            <v>0</v>
          </cell>
          <cell r="C623">
            <v>1250</v>
          </cell>
          <cell r="D623">
            <v>937.5</v>
          </cell>
          <cell r="E623">
            <v>11250</v>
          </cell>
          <cell r="F623">
            <v>-10312.5</v>
          </cell>
          <cell r="G623">
            <v>20000</v>
          </cell>
          <cell r="H623">
            <v>0</v>
          </cell>
        </row>
        <row r="624">
          <cell r="A624" t="str">
            <v>935.15-0000-00/0000</v>
          </cell>
          <cell r="B624">
            <v>0</v>
          </cell>
          <cell r="C624">
            <v>0</v>
          </cell>
          <cell r="D624">
            <v>-21727.82</v>
          </cell>
          <cell r="E624">
            <v>0</v>
          </cell>
          <cell r="F624">
            <v>-21727.82</v>
          </cell>
          <cell r="G624">
            <v>0</v>
          </cell>
          <cell r="H624">
            <v>0</v>
          </cell>
        </row>
        <row r="625">
          <cell r="A625" t="str">
            <v>938.##-####-##/####</v>
          </cell>
          <cell r="B625">
            <v>0</v>
          </cell>
          <cell r="C625">
            <v>1197.9100000000001</v>
          </cell>
          <cell r="D625">
            <v>898.43</v>
          </cell>
          <cell r="E625">
            <v>5989.55</v>
          </cell>
          <cell r="F625">
            <v>-5091.12</v>
          </cell>
          <cell r="G625">
            <v>14374.92</v>
          </cell>
          <cell r="H625">
            <v>0</v>
          </cell>
        </row>
        <row r="626">
          <cell r="A626" t="str">
            <v>938.##b####-##/####</v>
          </cell>
          <cell r="B626">
            <v>0</v>
          </cell>
          <cell r="C626">
            <v>0</v>
          </cell>
          <cell r="D626">
            <v>0</v>
          </cell>
          <cell r="E626">
            <v>0</v>
          </cell>
          <cell r="F626">
            <v>0</v>
          </cell>
          <cell r="G626">
            <v>0</v>
          </cell>
          <cell r="H626">
            <v>0</v>
          </cell>
        </row>
        <row r="627">
          <cell r="A627" t="str">
            <v>938.00-0001-##/####</v>
          </cell>
          <cell r="B627">
            <v>0</v>
          </cell>
          <cell r="C627">
            <v>0</v>
          </cell>
          <cell r="D627">
            <v>0</v>
          </cell>
          <cell r="E627">
            <v>0</v>
          </cell>
          <cell r="F627">
            <v>0</v>
          </cell>
          <cell r="G627">
            <v>0</v>
          </cell>
          <cell r="H627">
            <v>0</v>
          </cell>
        </row>
        <row r="628">
          <cell r="A628" t="str">
            <v>938.00-0002-##/####</v>
          </cell>
          <cell r="B628">
            <v>0</v>
          </cell>
          <cell r="C628">
            <v>0</v>
          </cell>
          <cell r="D628">
            <v>0</v>
          </cell>
          <cell r="E628">
            <v>0</v>
          </cell>
          <cell r="F628">
            <v>0</v>
          </cell>
          <cell r="G628">
            <v>0</v>
          </cell>
          <cell r="H628">
            <v>0</v>
          </cell>
        </row>
        <row r="629">
          <cell r="A629" t="str">
            <v>938.00-0003-##/####</v>
          </cell>
          <cell r="B629">
            <v>0</v>
          </cell>
          <cell r="C629">
            <v>1197.9100000000001</v>
          </cell>
          <cell r="D629">
            <v>898.43</v>
          </cell>
          <cell r="E629">
            <v>5989.55</v>
          </cell>
          <cell r="F629">
            <v>-5091.12</v>
          </cell>
          <cell r="G629">
            <v>14374.92</v>
          </cell>
          <cell r="H629">
            <v>0</v>
          </cell>
        </row>
        <row r="630">
          <cell r="A630" t="str">
            <v>938.00-0004-##/####</v>
          </cell>
          <cell r="B630">
            <v>0</v>
          </cell>
          <cell r="C630">
            <v>0</v>
          </cell>
          <cell r="D630">
            <v>0</v>
          </cell>
          <cell r="E630">
            <v>0</v>
          </cell>
          <cell r="F630">
            <v>0</v>
          </cell>
          <cell r="G630">
            <v>0</v>
          </cell>
          <cell r="H630">
            <v>0</v>
          </cell>
        </row>
        <row r="631">
          <cell r="A631" t="str">
            <v>938.00b0003-##/####</v>
          </cell>
          <cell r="B631">
            <v>0</v>
          </cell>
          <cell r="C631">
            <v>0</v>
          </cell>
          <cell r="D631">
            <v>0</v>
          </cell>
          <cell r="E631">
            <v>0</v>
          </cell>
          <cell r="F631">
            <v>0</v>
          </cell>
          <cell r="G631">
            <v>0</v>
          </cell>
          <cell r="H631">
            <v>0</v>
          </cell>
        </row>
        <row r="632">
          <cell r="A632" t="str">
            <v>938.00b0004-##/####</v>
          </cell>
          <cell r="B632">
            <v>0</v>
          </cell>
          <cell r="C632">
            <v>0</v>
          </cell>
          <cell r="D632">
            <v>0</v>
          </cell>
          <cell r="E632">
            <v>0</v>
          </cell>
          <cell r="F632">
            <v>0</v>
          </cell>
          <cell r="G632">
            <v>0</v>
          </cell>
          <cell r="H632">
            <v>0</v>
          </cell>
        </row>
        <row r="633">
          <cell r="A633" t="str">
            <v>950.02-####-##/####</v>
          </cell>
          <cell r="B633">
            <v>0</v>
          </cell>
          <cell r="C633">
            <v>0</v>
          </cell>
          <cell r="D633">
            <v>0</v>
          </cell>
          <cell r="E633">
            <v>5000000</v>
          </cell>
          <cell r="F633">
            <v>-5000000</v>
          </cell>
          <cell r="G633">
            <v>5000000</v>
          </cell>
          <cell r="H633">
            <v>0</v>
          </cell>
        </row>
        <row r="634">
          <cell r="A634" t="str">
            <v>950.04-####-##/####</v>
          </cell>
          <cell r="B634">
            <v>0</v>
          </cell>
          <cell r="C634">
            <v>0</v>
          </cell>
          <cell r="D634">
            <v>0</v>
          </cell>
          <cell r="E634">
            <v>0</v>
          </cell>
          <cell r="F634">
            <v>0</v>
          </cell>
          <cell r="G634">
            <v>0</v>
          </cell>
          <cell r="H634">
            <v>0</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 Data"/>
      <sheetName val="Consolidation Eliminations"/>
      <sheetName val="Cover Page"/>
      <sheetName val=" P&amp;L for CNP Ltd. - 2"/>
      <sheetName val=" P&amp;L for CDH"/>
      <sheetName val=" P&amp;L - CNP Inc. -Added Con"/>
      <sheetName val=" P&amp;L - CNP FE Dist"/>
      <sheetName val=" P&amp;L for Trans"/>
      <sheetName val=" P&amp;L for PC"/>
      <sheetName val=" P&amp;L for eop"/>
      <sheetName val=" P&amp;L for GG"/>
      <sheetName val=" P&amp;L for Rideau"/>
      <sheetName val=" P&amp;L - CE"/>
      <sheetName val="import PL-CE"/>
      <sheetName val="Forecast Other CE"/>
      <sheetName val="Cornwall Operating ActPlanFor"/>
      <sheetName val="Granite Orders ActplanFor"/>
      <sheetName val="Maint Orders-FO ActplanFor"/>
      <sheetName val="Maint Orders-Inc. Actplanfor"/>
      <sheetName val="Capital Report 2004"/>
      <sheetName val="Capital Reconciliation"/>
      <sheetName val="import PL-TR"/>
      <sheetName val="import PL-fort Erie"/>
      <sheetName val="Import PL - FO"/>
      <sheetName val="Import PL-PC"/>
      <sheetName val="Import PL-EOP"/>
      <sheetName val="Import PL-GG"/>
      <sheetName val="Import PL-CDH"/>
      <sheetName val="Rideau pl export"/>
      <sheetName val="Import Cost Centres"/>
      <sheetName val="Import  Orders"/>
      <sheetName val="Manager Report Cover Pag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row r="1">
          <cell r="A1">
            <v>0</v>
          </cell>
          <cell r="C1" t="str">
            <v xml:space="preserve"> Act. Cur.</v>
          </cell>
          <cell r="D1" t="str">
            <v xml:space="preserve"> Plan Cur.</v>
          </cell>
          <cell r="E1" t="str">
            <v xml:space="preserve"> Var. Cur.</v>
          </cell>
          <cell r="F1" t="str">
            <v xml:space="preserve">  Act. YTD</v>
          </cell>
          <cell r="G1" t="str">
            <v xml:space="preserve"> Plan YTD.</v>
          </cell>
          <cell r="H1" t="str">
            <v xml:space="preserve">  Var YTD.</v>
          </cell>
        </row>
        <row r="2">
          <cell r="B2" t="str">
            <v>Commodity Sales</v>
          </cell>
          <cell r="C2">
            <v>-1240436.52</v>
          </cell>
          <cell r="D2">
            <v>-1200018.43</v>
          </cell>
          <cell r="E2">
            <v>-40418.089999999997</v>
          </cell>
          <cell r="F2">
            <v>-5486153.4299999997</v>
          </cell>
          <cell r="G2">
            <v>-4945886.43</v>
          </cell>
          <cell r="H2">
            <v>-540267</v>
          </cell>
        </row>
        <row r="3">
          <cell r="B3" t="str">
            <v>Wholesale Revenue</v>
          </cell>
          <cell r="C3">
            <v>-135154.68</v>
          </cell>
          <cell r="D3">
            <v>-158489</v>
          </cell>
          <cell r="E3">
            <v>23334.32</v>
          </cell>
          <cell r="F3">
            <v>-673585.32</v>
          </cell>
          <cell r="G3">
            <v>-750228</v>
          </cell>
          <cell r="H3">
            <v>76642.679999999993</v>
          </cell>
        </row>
        <row r="4">
          <cell r="B4" t="str">
            <v>Distribution Revenue</v>
          </cell>
          <cell r="C4">
            <v>-589866.57999999996</v>
          </cell>
          <cell r="D4">
            <v>-637783.57999999996</v>
          </cell>
          <cell r="E4">
            <v>47917</v>
          </cell>
          <cell r="F4">
            <v>-3078773.57</v>
          </cell>
          <cell r="G4">
            <v>-3210917.44</v>
          </cell>
          <cell r="H4">
            <v>132143.87</v>
          </cell>
        </row>
        <row r="5">
          <cell r="B5" t="str">
            <v>Other Revenue</v>
          </cell>
          <cell r="C5">
            <v>-14264.47</v>
          </cell>
          <cell r="D5">
            <v>-17150</v>
          </cell>
          <cell r="E5">
            <v>2885.53</v>
          </cell>
          <cell r="F5">
            <v>-90456.71</v>
          </cell>
          <cell r="G5">
            <v>-85750</v>
          </cell>
          <cell r="H5">
            <v>-4706.71</v>
          </cell>
        </row>
        <row r="6">
          <cell r="B6" t="str">
            <v>Other Electric Revenue</v>
          </cell>
          <cell r="C6">
            <v>-164557.81</v>
          </cell>
          <cell r="D6">
            <v>0</v>
          </cell>
          <cell r="E6">
            <v>-164557.81</v>
          </cell>
          <cell r="F6">
            <v>-894111.66</v>
          </cell>
          <cell r="G6">
            <v>0</v>
          </cell>
          <cell r="H6">
            <v>-894111.66</v>
          </cell>
        </row>
        <row r="7">
          <cell r="B7" t="str">
            <v>Transmission Revenue</v>
          </cell>
          <cell r="C7">
            <v>-174298.03</v>
          </cell>
          <cell r="D7">
            <v>-298647</v>
          </cell>
          <cell r="E7">
            <v>124348.97</v>
          </cell>
          <cell r="F7">
            <v>-955543.75</v>
          </cell>
          <cell r="G7">
            <v>-1615285</v>
          </cell>
          <cell r="H7">
            <v>659741.25</v>
          </cell>
        </row>
        <row r="8">
          <cell r="B8" t="str">
            <v>SSS Revenue</v>
          </cell>
          <cell r="C8">
            <v>-3317.25</v>
          </cell>
          <cell r="D8">
            <v>-3750</v>
          </cell>
          <cell r="E8">
            <v>432.75</v>
          </cell>
          <cell r="F8">
            <v>-16684.5</v>
          </cell>
          <cell r="G8">
            <v>-18750</v>
          </cell>
          <cell r="H8">
            <v>2065.5</v>
          </cell>
        </row>
        <row r="9">
          <cell r="A9">
            <v>2</v>
          </cell>
          <cell r="B9" t="str">
            <v>less Purchased Power</v>
          </cell>
          <cell r="C9">
            <v>1721957.33</v>
          </cell>
          <cell r="D9">
            <v>1657152.43</v>
          </cell>
          <cell r="E9">
            <v>64804.9</v>
          </cell>
          <cell r="F9">
            <v>8047469.9199999999</v>
          </cell>
          <cell r="G9">
            <v>7311399.4000000004</v>
          </cell>
          <cell r="H9">
            <v>736070.52</v>
          </cell>
        </row>
        <row r="10">
          <cell r="A10">
            <v>1</v>
          </cell>
          <cell r="B10" t="str">
            <v>Total Revenue</v>
          </cell>
          <cell r="C10">
            <v>-599938.01</v>
          </cell>
          <cell r="D10">
            <v>-658685.57999999996</v>
          </cell>
          <cell r="E10">
            <v>58747.57</v>
          </cell>
          <cell r="F10">
            <v>-3147839.02</v>
          </cell>
          <cell r="G10">
            <v>-3315417.47</v>
          </cell>
          <cell r="H10">
            <v>167578.45000000001</v>
          </cell>
        </row>
        <row r="11">
          <cell r="A11">
            <v>5</v>
          </cell>
          <cell r="B11" t="str">
            <v>General</v>
          </cell>
          <cell r="C11">
            <v>494644.17</v>
          </cell>
          <cell r="D11">
            <v>408991.08</v>
          </cell>
          <cell r="E11">
            <v>85653.09</v>
          </cell>
          <cell r="F11">
            <v>1923057.57</v>
          </cell>
          <cell r="G11">
            <v>1930650.76</v>
          </cell>
          <cell r="H11">
            <v>-7593.19</v>
          </cell>
        </row>
        <row r="12">
          <cell r="A12">
            <v>6</v>
          </cell>
          <cell r="B12" t="str">
            <v>Municipal &amp; other taxes</v>
          </cell>
          <cell r="C12">
            <v>12048</v>
          </cell>
          <cell r="D12">
            <v>14500</v>
          </cell>
          <cell r="E12">
            <v>-2452</v>
          </cell>
          <cell r="F12">
            <v>101949.93</v>
          </cell>
          <cell r="G12">
            <v>72500</v>
          </cell>
          <cell r="H12">
            <v>29449.93</v>
          </cell>
        </row>
        <row r="13">
          <cell r="A13">
            <v>7</v>
          </cell>
          <cell r="B13" t="str">
            <v>Total Operating Expenses</v>
          </cell>
          <cell r="C13">
            <v>506692.17</v>
          </cell>
          <cell r="D13">
            <v>423491.08</v>
          </cell>
          <cell r="E13">
            <v>83201.09</v>
          </cell>
          <cell r="F13">
            <v>2025007.5</v>
          </cell>
          <cell r="G13">
            <v>2003150.76</v>
          </cell>
          <cell r="H13">
            <v>21856.74</v>
          </cell>
        </row>
        <row r="14">
          <cell r="A14">
            <v>8</v>
          </cell>
          <cell r="B14" t="str">
            <v>Amortization</v>
          </cell>
          <cell r="C14">
            <v>176984.64</v>
          </cell>
          <cell r="D14">
            <v>155000</v>
          </cell>
          <cell r="E14">
            <v>21984.639999999999</v>
          </cell>
          <cell r="F14">
            <v>885836.96</v>
          </cell>
          <cell r="G14">
            <v>775000</v>
          </cell>
          <cell r="H14">
            <v>110836.96</v>
          </cell>
        </row>
        <row r="15">
          <cell r="A15">
            <v>9</v>
          </cell>
          <cell r="B15" t="str">
            <v>Operating Income</v>
          </cell>
          <cell r="C15">
            <v>83738.8</v>
          </cell>
          <cell r="D15">
            <v>-80194.5</v>
          </cell>
          <cell r="E15">
            <v>163933.29999999999</v>
          </cell>
          <cell r="F15">
            <v>-236994.56</v>
          </cell>
          <cell r="G15">
            <v>-537266.71</v>
          </cell>
          <cell r="H15">
            <v>300272.15000000002</v>
          </cell>
        </row>
        <row r="16">
          <cell r="A16">
            <v>25</v>
          </cell>
          <cell r="B16" t="str">
            <v>Interest on investments</v>
          </cell>
          <cell r="C16">
            <v>-3352.97</v>
          </cell>
          <cell r="D16">
            <v>0</v>
          </cell>
          <cell r="E16">
            <v>-3352.97</v>
          </cell>
          <cell r="F16">
            <v>-12571.95</v>
          </cell>
          <cell r="G16">
            <v>0</v>
          </cell>
          <cell r="H16">
            <v>-12571.95</v>
          </cell>
        </row>
        <row r="17">
          <cell r="A17">
            <v>10</v>
          </cell>
          <cell r="B17" t="str">
            <v>Services &amp; Misc Revenue</v>
          </cell>
          <cell r="C17">
            <v>-150100.06</v>
          </cell>
          <cell r="D17">
            <v>-118000</v>
          </cell>
          <cell r="E17">
            <v>-32100.06</v>
          </cell>
          <cell r="F17">
            <v>-543570.75</v>
          </cell>
          <cell r="G17">
            <v>-508000</v>
          </cell>
          <cell r="H17">
            <v>-35570.75</v>
          </cell>
        </row>
        <row r="18">
          <cell r="A18">
            <v>26</v>
          </cell>
        </row>
        <row r="19">
          <cell r="A19">
            <v>11</v>
          </cell>
          <cell r="B19" t="str">
            <v>Other Income</v>
          </cell>
          <cell r="C19">
            <v>0</v>
          </cell>
          <cell r="D19">
            <v>0</v>
          </cell>
          <cell r="E19">
            <v>0</v>
          </cell>
          <cell r="F19">
            <v>0.48</v>
          </cell>
          <cell r="G19">
            <v>0</v>
          </cell>
          <cell r="H19">
            <v>0.48</v>
          </cell>
        </row>
        <row r="20">
          <cell r="A20">
            <v>13</v>
          </cell>
          <cell r="B20" t="str">
            <v>Gain(loss) on Foreign Exchange</v>
          </cell>
          <cell r="C20">
            <v>40.64</v>
          </cell>
          <cell r="D20">
            <v>0</v>
          </cell>
          <cell r="E20">
            <v>40.64</v>
          </cell>
          <cell r="F20">
            <v>106.18</v>
          </cell>
          <cell r="G20">
            <v>0</v>
          </cell>
          <cell r="H20">
            <v>106.18</v>
          </cell>
        </row>
        <row r="21">
          <cell r="A21">
            <v>14</v>
          </cell>
          <cell r="B21" t="str">
            <v>Total Other Income</v>
          </cell>
          <cell r="C21">
            <v>-153412.39000000001</v>
          </cell>
          <cell r="D21">
            <v>-118000</v>
          </cell>
          <cell r="E21">
            <v>-35412.39</v>
          </cell>
          <cell r="F21">
            <v>-556036.04</v>
          </cell>
          <cell r="G21">
            <v>-508000</v>
          </cell>
          <cell r="H21">
            <v>-48036.04</v>
          </cell>
        </row>
        <row r="22">
          <cell r="A22">
            <v>15</v>
          </cell>
          <cell r="B22" t="str">
            <v>Loan Interest Expense</v>
          </cell>
          <cell r="C22">
            <v>91499.94</v>
          </cell>
          <cell r="D22">
            <v>108331</v>
          </cell>
          <cell r="E22">
            <v>-16831.060000000001</v>
          </cell>
          <cell r="F22">
            <v>449330.16</v>
          </cell>
          <cell r="G22">
            <v>542655</v>
          </cell>
          <cell r="H22">
            <v>-93324.84</v>
          </cell>
        </row>
        <row r="23">
          <cell r="A23">
            <v>16</v>
          </cell>
          <cell r="B23" t="str">
            <v>Less allowance for funds used for Constr</v>
          </cell>
          <cell r="C23">
            <v>-10197.07</v>
          </cell>
          <cell r="D23">
            <v>-1000</v>
          </cell>
          <cell r="E23">
            <v>-9197.07</v>
          </cell>
          <cell r="F23">
            <v>-17372.39</v>
          </cell>
          <cell r="G23">
            <v>-5000</v>
          </cell>
          <cell r="H23">
            <v>-12372.39</v>
          </cell>
        </row>
        <row r="24">
          <cell r="A24">
            <v>17</v>
          </cell>
          <cell r="B24" t="str">
            <v>Total Other Income Deductions</v>
          </cell>
          <cell r="C24">
            <v>81302.87</v>
          </cell>
          <cell r="D24">
            <v>107331</v>
          </cell>
          <cell r="E24">
            <v>-26028.13</v>
          </cell>
          <cell r="F24">
            <v>431957.77</v>
          </cell>
          <cell r="G24">
            <v>537655</v>
          </cell>
          <cell r="H24">
            <v>-105697.23</v>
          </cell>
        </row>
        <row r="25">
          <cell r="A25">
            <v>18</v>
          </cell>
          <cell r="B25" t="str">
            <v>Earnings before Income Taxes</v>
          </cell>
          <cell r="C25">
            <v>11629.28</v>
          </cell>
          <cell r="D25">
            <v>-90863.5</v>
          </cell>
          <cell r="E25">
            <v>102492.78</v>
          </cell>
          <cell r="F25">
            <v>-361072.83</v>
          </cell>
          <cell r="G25">
            <v>-507611.71</v>
          </cell>
          <cell r="H25">
            <v>146538.88</v>
          </cell>
        </row>
        <row r="26">
          <cell r="A26">
            <v>19</v>
          </cell>
          <cell r="B26" t="str">
            <v>Current</v>
          </cell>
          <cell r="C26">
            <v>-6947</v>
          </cell>
          <cell r="D26">
            <v>35300</v>
          </cell>
          <cell r="E26">
            <v>-42247</v>
          </cell>
          <cell r="F26">
            <v>301143</v>
          </cell>
          <cell r="G26">
            <v>193500</v>
          </cell>
          <cell r="H26">
            <v>107643</v>
          </cell>
        </row>
        <row r="27">
          <cell r="A27">
            <v>20</v>
          </cell>
          <cell r="B27" t="str">
            <v>Deferred</v>
          </cell>
          <cell r="C27">
            <v>2462</v>
          </cell>
          <cell r="D27">
            <v>0</v>
          </cell>
          <cell r="E27">
            <v>2462</v>
          </cell>
          <cell r="F27">
            <v>-153210</v>
          </cell>
          <cell r="G27">
            <v>0</v>
          </cell>
          <cell r="H27">
            <v>-153210</v>
          </cell>
        </row>
        <row r="28">
          <cell r="B28" t="str">
            <v>Tax Cushion</v>
          </cell>
          <cell r="C28">
            <v>0</v>
          </cell>
          <cell r="D28">
            <v>0</v>
          </cell>
          <cell r="E28">
            <v>0</v>
          </cell>
          <cell r="F28">
            <v>0</v>
          </cell>
          <cell r="G28">
            <v>0</v>
          </cell>
          <cell r="H28">
            <v>0</v>
          </cell>
        </row>
        <row r="29">
          <cell r="A29">
            <v>21</v>
          </cell>
          <cell r="B29" t="str">
            <v>Provision for income taxes</v>
          </cell>
          <cell r="C29">
            <v>-4485</v>
          </cell>
          <cell r="D29">
            <v>35300</v>
          </cell>
          <cell r="E29">
            <v>-39785</v>
          </cell>
          <cell r="F29">
            <v>147933</v>
          </cell>
          <cell r="G29">
            <v>193500</v>
          </cell>
          <cell r="H29">
            <v>-45567</v>
          </cell>
        </row>
        <row r="30">
          <cell r="A30">
            <v>22</v>
          </cell>
          <cell r="B30" t="str">
            <v>Net Income before Extraordinary Items</v>
          </cell>
          <cell r="C30">
            <v>7144.28</v>
          </cell>
          <cell r="D30">
            <v>-55563.5</v>
          </cell>
          <cell r="E30">
            <v>62707.78</v>
          </cell>
          <cell r="F30">
            <v>-213139.83</v>
          </cell>
          <cell r="G30">
            <v>-314111.71000000002</v>
          </cell>
          <cell r="H30">
            <v>100971.88</v>
          </cell>
        </row>
        <row r="31">
          <cell r="A31">
            <v>23</v>
          </cell>
          <cell r="B31" t="str">
            <v>Net Income</v>
          </cell>
          <cell r="C31">
            <v>7144.28</v>
          </cell>
          <cell r="D31">
            <v>-55563.5</v>
          </cell>
          <cell r="E31">
            <v>62707.78</v>
          </cell>
          <cell r="F31">
            <v>-213139.83</v>
          </cell>
          <cell r="G31">
            <v>-314111.71000000002</v>
          </cell>
          <cell r="H31">
            <v>100971.88</v>
          </cell>
        </row>
        <row r="32">
          <cell r="A32">
            <v>24</v>
          </cell>
          <cell r="B32" t="str">
            <v>Over/underabsorption</v>
          </cell>
          <cell r="C32">
            <v>7144.28</v>
          </cell>
          <cell r="D32">
            <v>-55563.5</v>
          </cell>
          <cell r="E32">
            <v>62707.78</v>
          </cell>
          <cell r="F32">
            <v>-213139.83</v>
          </cell>
          <cell r="G32">
            <v>-314111.71000000002</v>
          </cell>
          <cell r="H32">
            <v>100971.88</v>
          </cell>
        </row>
      </sheetData>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N Consolidated"/>
      <sheetName val="CNPI"/>
      <sheetName val="FON"/>
      <sheetName val="CE"/>
      <sheetName val="1161557"/>
      <sheetName val="FOG"/>
      <sheetName val="Control Centre"/>
      <sheetName val="Trial Balance"/>
      <sheetName val="Trial Balance Config"/>
      <sheetName val="By Company Code"/>
      <sheetName val="Current Period"/>
      <sheetName val="Last Year"/>
      <sheetName val="Last Year End"/>
    </sheetNames>
    <sheetDataSet>
      <sheetData sheetId="0" refreshError="1"/>
      <sheetData sheetId="1"/>
      <sheetData sheetId="2" refreshError="1"/>
      <sheetData sheetId="3" refreshError="1"/>
      <sheetData sheetId="4" refreshError="1"/>
      <sheetData sheetId="5" refreshError="1"/>
      <sheetData sheetId="6"/>
      <sheetData sheetId="7" refreshError="1"/>
      <sheetData sheetId="8" refreshError="1"/>
      <sheetData sheetId="9"/>
      <sheetData sheetId="10"/>
      <sheetData sheetId="11" refreshError="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BOARD TEMPLATE"/>
      <sheetName val="MAIN TEMPLATE"/>
      <sheetName val="2007 YTD import version 0"/>
      <sheetName val="2006 YTD import version 0"/>
      <sheetName val="2007 Annual Budget - STATIC"/>
      <sheetName val="2006 Annual Actual - STATIC"/>
    </sheetNames>
    <sheetDataSet>
      <sheetData sheetId="0" refreshError="1"/>
      <sheetData sheetId="1" refreshError="1"/>
      <sheetData sheetId="2"/>
      <sheetData sheetId="3" refreshError="1"/>
      <sheetData sheetId="4"/>
      <sheetData sheetId="5"/>
      <sheetData sheetId="6"/>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trofit Instructions"/>
      <sheetName val="HAP Instructions"/>
      <sheetName val="Program Activity Information"/>
      <sheetName val="Program Activity Measures EE"/>
      <sheetName val="Program Administration Costs"/>
      <sheetName val="LDC Settlement Summary"/>
      <sheetName val="Data Dictionary"/>
      <sheetName val="Lookup"/>
      <sheetName val="App Status Ref"/>
      <sheetName val="Measure Table"/>
      <sheetName val="HAP Measures"/>
      <sheetName val="JUNK Data"/>
      <sheetName val="LDC Settlement Summary (2)"/>
      <sheetName val="API Data and Reporting_Jul 2016"/>
    </sheetNames>
    <sheetDataSet>
      <sheetData sheetId="0"/>
      <sheetData sheetId="1"/>
      <sheetData sheetId="2"/>
      <sheetData sheetId="3"/>
      <sheetData sheetId="4"/>
      <sheetData sheetId="5"/>
      <sheetData sheetId="6"/>
      <sheetData sheetId="7">
        <row r="2">
          <cell r="A2" t="str">
            <v>Algoma Power Inc.</v>
          </cell>
        </row>
        <row r="3">
          <cell r="A3" t="str">
            <v>Atikokan Hydro Inc.</v>
          </cell>
        </row>
        <row r="4">
          <cell r="A4" t="str">
            <v>Attawapiskat Power Corporation</v>
          </cell>
        </row>
        <row r="5">
          <cell r="A5" t="str">
            <v>Bluewater Power Distribution Corporation</v>
          </cell>
        </row>
        <row r="6">
          <cell r="A6" t="str">
            <v>Brantford Power Inc.</v>
          </cell>
        </row>
        <row r="7">
          <cell r="A7" t="str">
            <v>Burlington Hydro Inc.</v>
          </cell>
        </row>
        <row r="8">
          <cell r="A8" t="str">
            <v>Canadian Niagara Power Inc.</v>
          </cell>
        </row>
        <row r="9">
          <cell r="A9" t="str">
            <v>Centre Wellington Hydro Ltd.</v>
          </cell>
        </row>
        <row r="10">
          <cell r="A10" t="str">
            <v>Chapleau Public Utilities Corporation</v>
          </cell>
        </row>
        <row r="11">
          <cell r="A11" t="str">
            <v>COLLUS PowerStream Corp.</v>
          </cell>
        </row>
        <row r="12">
          <cell r="A12" t="str">
            <v>Cooperative Hydro Embrun Inc.</v>
          </cell>
        </row>
        <row r="13">
          <cell r="A13" t="str">
            <v>E.L.K. Energy Inc.</v>
          </cell>
        </row>
        <row r="14">
          <cell r="A14" t="str">
            <v>Energy+ Inc.</v>
          </cell>
        </row>
        <row r="15">
          <cell r="A15" t="str">
            <v>Enersource Hydro Mississauga Inc.</v>
          </cell>
        </row>
        <row r="16">
          <cell r="A16" t="str">
            <v>Entegrus Powerlines Inc.</v>
          </cell>
        </row>
        <row r="17">
          <cell r="A17" t="str">
            <v>EnWin Utilities Ltd.</v>
          </cell>
        </row>
        <row r="18">
          <cell r="A18" t="str">
            <v>Erie Thames Powerlines Corporation</v>
          </cell>
        </row>
        <row r="19">
          <cell r="A19" t="str">
            <v>Espanola Regional Hydro Distribution Corporation</v>
          </cell>
        </row>
        <row r="20">
          <cell r="A20" t="str">
            <v>Essex Powerlines Corporation</v>
          </cell>
        </row>
        <row r="21">
          <cell r="A21" t="str">
            <v>Festival Hydro Inc.</v>
          </cell>
        </row>
        <row r="22">
          <cell r="A22" t="str">
            <v>Fort Albany Power Corporation</v>
          </cell>
        </row>
        <row r="23">
          <cell r="A23" t="str">
            <v>Fort Frances Power Corporation</v>
          </cell>
        </row>
        <row r="24">
          <cell r="A24" t="str">
            <v>Greater Sudbury Hydro Inc.</v>
          </cell>
        </row>
        <row r="25">
          <cell r="A25" t="str">
            <v>Grimsby Power Incorporated</v>
          </cell>
        </row>
        <row r="26">
          <cell r="A26" t="str">
            <v>Guelph Hydro Electric Systems Inc.</v>
          </cell>
        </row>
        <row r="27">
          <cell r="A27" t="str">
            <v>Haldimand County Hydro Inc.</v>
          </cell>
        </row>
        <row r="28">
          <cell r="A28" t="str">
            <v>Halton Hills Hydro Inc.</v>
          </cell>
        </row>
        <row r="29">
          <cell r="A29" t="str">
            <v>Hearst Power Distribution Company Limited</v>
          </cell>
        </row>
        <row r="30">
          <cell r="A30" t="str">
            <v>Horizon Utilities Corporation</v>
          </cell>
        </row>
        <row r="31">
          <cell r="A31" t="str">
            <v>Hydro 2000 Inc.</v>
          </cell>
        </row>
        <row r="32">
          <cell r="A32" t="str">
            <v>Hydro Hawkesbury Inc.</v>
          </cell>
        </row>
        <row r="33">
          <cell r="A33" t="str">
            <v>Hydro One Brampton Networks Inc.</v>
          </cell>
        </row>
        <row r="34">
          <cell r="A34" t="str">
            <v>Hydro One Networks Inc.</v>
          </cell>
        </row>
        <row r="35">
          <cell r="A35" t="str">
            <v>Hydro Ottawa Limited</v>
          </cell>
        </row>
        <row r="36">
          <cell r="A36" t="str">
            <v>InnPower Corporation</v>
          </cell>
        </row>
        <row r="37">
          <cell r="A37" t="str">
            <v>Kashechewan Power Corporation</v>
          </cell>
        </row>
        <row r="38">
          <cell r="A38" t="str">
            <v>Kenora Hydro Electric Corporation Ltd.</v>
          </cell>
        </row>
        <row r="39">
          <cell r="A39" t="str">
            <v>Kingston Hydro Corporation</v>
          </cell>
        </row>
        <row r="40">
          <cell r="A40" t="str">
            <v>Kitchener-Wilmot Hydro Inc.</v>
          </cell>
        </row>
        <row r="41">
          <cell r="A41" t="str">
            <v>Lakefront Utilities Inc.</v>
          </cell>
        </row>
        <row r="42">
          <cell r="A42" t="str">
            <v>Lakeland Power Distribution Ltd.</v>
          </cell>
        </row>
        <row r="43">
          <cell r="A43" t="str">
            <v>London Hydro Inc.</v>
          </cell>
        </row>
        <row r="44">
          <cell r="A44" t="str">
            <v>Midland Power Utility Corporation</v>
          </cell>
        </row>
        <row r="45">
          <cell r="A45" t="str">
            <v>Milton Hydro Distribution Inc.</v>
          </cell>
        </row>
        <row r="46">
          <cell r="A46" t="str">
            <v>Newmarket-Tay Power Distribution Ltd.</v>
          </cell>
        </row>
        <row r="47">
          <cell r="A47" t="str">
            <v>Niagara Peninsula Energy Inc.</v>
          </cell>
        </row>
        <row r="48">
          <cell r="A48" t="str">
            <v>Niagara-on-the-Lake Hydro Inc.</v>
          </cell>
        </row>
        <row r="49">
          <cell r="A49" t="str">
            <v>North Bay Hydro Distribution Limited</v>
          </cell>
        </row>
        <row r="50">
          <cell r="A50" t="str">
            <v>Northern Ontario Wires Inc.</v>
          </cell>
        </row>
        <row r="51">
          <cell r="A51" t="str">
            <v>Oakville Hydro Electricity Distribution Inc.</v>
          </cell>
        </row>
        <row r="52">
          <cell r="A52" t="str">
            <v>Orangeville Hydro Limited</v>
          </cell>
        </row>
        <row r="53">
          <cell r="A53" t="str">
            <v>Orillia Power Distribution Corporation</v>
          </cell>
        </row>
        <row r="54">
          <cell r="A54" t="str">
            <v>Oshawa PUC Networks Inc.</v>
          </cell>
        </row>
        <row r="55">
          <cell r="A55" t="str">
            <v>Ottawa River Power Corporation</v>
          </cell>
        </row>
        <row r="56">
          <cell r="A56" t="str">
            <v>Peterborough Distribution Incorporated</v>
          </cell>
        </row>
        <row r="57">
          <cell r="A57" t="str">
            <v>PowerStream Inc.</v>
          </cell>
        </row>
        <row r="58">
          <cell r="A58" t="str">
            <v>PUC Distribution Inc.</v>
          </cell>
        </row>
        <row r="59">
          <cell r="A59" t="str">
            <v>Renfrew Hydro Inc.</v>
          </cell>
        </row>
        <row r="60">
          <cell r="A60" t="str">
            <v>Rideau St. Lawrence Distribution Inc.</v>
          </cell>
        </row>
        <row r="61">
          <cell r="A61" t="str">
            <v>Sioux Lookout Hydro Inc.</v>
          </cell>
        </row>
        <row r="62">
          <cell r="A62" t="str">
            <v>St. Thomas Energy Inc.</v>
          </cell>
        </row>
        <row r="63">
          <cell r="A63" t="str">
            <v>Thunder Bay Hydro Electricity Distribution Inc.</v>
          </cell>
        </row>
        <row r="64">
          <cell r="A64" t="str">
            <v>Tillsonburg Hydro Inc.</v>
          </cell>
        </row>
        <row r="65">
          <cell r="A65" t="str">
            <v>Toronto Hydro-Electric System Limited</v>
          </cell>
        </row>
        <row r="66">
          <cell r="A66" t="str">
            <v>Veridian Connections Inc.</v>
          </cell>
        </row>
        <row r="67">
          <cell r="A67" t="str">
            <v>Wasaga Distribution Inc.</v>
          </cell>
        </row>
        <row r="68">
          <cell r="A68" t="str">
            <v>Waterloo North Hydro Inc.</v>
          </cell>
        </row>
        <row r="69">
          <cell r="A69" t="str">
            <v>Welland Hydro-Electric System Corp.</v>
          </cell>
        </row>
        <row r="70">
          <cell r="A70" t="str">
            <v>Wellington North Power Inc.</v>
          </cell>
        </row>
        <row r="71">
          <cell r="A71" t="str">
            <v>West Coast Huron Energy Inc.</v>
          </cell>
        </row>
        <row r="72">
          <cell r="A72" t="str">
            <v>Westario Power Inc.</v>
          </cell>
        </row>
        <row r="73">
          <cell r="A73" t="str">
            <v>Whitby Hydro Electric Corporation</v>
          </cell>
        </row>
        <row r="74">
          <cell r="A74" t="str">
            <v>Woodstock Hydro Services Inc.</v>
          </cell>
        </row>
      </sheetData>
      <sheetData sheetId="8"/>
      <sheetData sheetId="9"/>
      <sheetData sheetId="10"/>
      <sheetData sheetId="11"/>
      <sheetData sheetId="12"/>
      <sheetData sheetId="13"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trofit Instructions"/>
      <sheetName val="HAP Instructions"/>
      <sheetName val="Program Activity Information"/>
      <sheetName val="Program Activity Measures EE"/>
      <sheetName val="Program Administration Costs"/>
      <sheetName val="LDC Settlement Summary"/>
      <sheetName val="Data Dictionary"/>
      <sheetName val="Lookup"/>
      <sheetName val="App Status Ref"/>
      <sheetName val="Measure Table"/>
      <sheetName val="HAP Measures"/>
      <sheetName val="JUNK Data"/>
      <sheetName val="LDC Settlement Summary (2)"/>
      <sheetName val="API Data and Reporting_Jul 2016"/>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2">
          <cell r="A2" t="str">
            <v>Algoma Power Inc.</v>
          </cell>
          <cell r="AK2" t="str">
            <v>November 2014</v>
          </cell>
        </row>
        <row r="3">
          <cell r="A3" t="str">
            <v>Atikokan Hydro Inc.</v>
          </cell>
          <cell r="AK3" t="str">
            <v>December 2014</v>
          </cell>
        </row>
        <row r="4">
          <cell r="A4" t="str">
            <v>Attawapiskat Power Corporation</v>
          </cell>
          <cell r="AK4" t="str">
            <v>January 2015</v>
          </cell>
        </row>
        <row r="5">
          <cell r="A5" t="str">
            <v>Bluewater Power Distribution Corporation</v>
          </cell>
          <cell r="AK5" t="str">
            <v>February 2015</v>
          </cell>
        </row>
        <row r="6">
          <cell r="A6" t="str">
            <v>Brantford Power Inc.</v>
          </cell>
          <cell r="AK6" t="str">
            <v>March 2015</v>
          </cell>
        </row>
        <row r="7">
          <cell r="A7" t="str">
            <v>Burlington Hydro Inc.</v>
          </cell>
          <cell r="AK7" t="str">
            <v>2015 Q1</v>
          </cell>
        </row>
        <row r="8">
          <cell r="A8" t="str">
            <v>Canadian Niagara Power Inc.</v>
          </cell>
          <cell r="AK8" t="str">
            <v>April 2015</v>
          </cell>
        </row>
        <row r="9">
          <cell r="A9" t="str">
            <v>Centre Wellington Hydro Ltd.</v>
          </cell>
          <cell r="AK9" t="str">
            <v>May 2015</v>
          </cell>
        </row>
        <row r="10">
          <cell r="A10" t="str">
            <v>Chapleau Public Utilities Corporation</v>
          </cell>
          <cell r="AK10" t="str">
            <v>June 2015</v>
          </cell>
        </row>
        <row r="11">
          <cell r="A11" t="str">
            <v>COLLUS PowerStream Corp.</v>
          </cell>
          <cell r="AK11" t="str">
            <v>2015 Q2</v>
          </cell>
        </row>
        <row r="12">
          <cell r="A12" t="str">
            <v>Cooperative Hydro Embrun Inc.</v>
          </cell>
          <cell r="AK12" t="str">
            <v>July 2015</v>
          </cell>
        </row>
        <row r="13">
          <cell r="A13" t="str">
            <v>E.L.K. Energy Inc.</v>
          </cell>
          <cell r="AK13" t="str">
            <v>August 2015</v>
          </cell>
        </row>
        <row r="14">
          <cell r="A14" t="str">
            <v>Energy+ Inc.</v>
          </cell>
          <cell r="AK14" t="str">
            <v>September 2015</v>
          </cell>
        </row>
        <row r="15">
          <cell r="A15" t="str">
            <v>Enersource Hydro Mississauga Inc.</v>
          </cell>
          <cell r="AK15" t="str">
            <v>2015 Q3</v>
          </cell>
        </row>
        <row r="16">
          <cell r="A16" t="str">
            <v>Entegrus Powerlines Inc.</v>
          </cell>
          <cell r="AK16" t="str">
            <v>October 2015</v>
          </cell>
        </row>
        <row r="17">
          <cell r="A17" t="str">
            <v>EnWin Utilities Ltd.</v>
          </cell>
          <cell r="AK17" t="str">
            <v>November 2015</v>
          </cell>
        </row>
        <row r="18">
          <cell r="A18" t="str">
            <v>Erie Thames Powerlines Corporation</v>
          </cell>
          <cell r="AK18" t="str">
            <v>December 2015</v>
          </cell>
        </row>
        <row r="19">
          <cell r="A19" t="str">
            <v>Espanola Regional Hydro Distribution Corporation</v>
          </cell>
          <cell r="AK19" t="str">
            <v>2015 Q4</v>
          </cell>
        </row>
        <row r="20">
          <cell r="A20" t="str">
            <v>Essex Powerlines Corporation</v>
          </cell>
          <cell r="AK20" t="str">
            <v>January 2016</v>
          </cell>
        </row>
        <row r="21">
          <cell r="A21" t="str">
            <v>Festival Hydro Inc.</v>
          </cell>
          <cell r="AK21" t="str">
            <v>February 2016</v>
          </cell>
        </row>
        <row r="22">
          <cell r="A22" t="str">
            <v>Fort Albany Power Corporation</v>
          </cell>
          <cell r="AK22" t="str">
            <v>March 2016</v>
          </cell>
        </row>
        <row r="23">
          <cell r="A23" t="str">
            <v>Fort Frances Power Corporation</v>
          </cell>
          <cell r="AK23" t="str">
            <v>2016 Q1</v>
          </cell>
        </row>
        <row r="24">
          <cell r="A24" t="str">
            <v>Greater Sudbury Hydro Inc.</v>
          </cell>
          <cell r="AK24" t="str">
            <v>April 2016</v>
          </cell>
        </row>
        <row r="25">
          <cell r="A25" t="str">
            <v>Grimsby Power Incorporated</v>
          </cell>
          <cell r="AK25" t="str">
            <v>May 2016</v>
          </cell>
        </row>
        <row r="26">
          <cell r="A26" t="str">
            <v>Guelph Hydro Electric Systems Inc.</v>
          </cell>
          <cell r="AK26" t="str">
            <v>June 2016</v>
          </cell>
        </row>
        <row r="27">
          <cell r="A27" t="str">
            <v>Haldimand County Hydro Inc.</v>
          </cell>
          <cell r="AK27" t="str">
            <v>2016 Q2</v>
          </cell>
        </row>
        <row r="28">
          <cell r="A28" t="str">
            <v>Halton Hills Hydro Inc.</v>
          </cell>
          <cell r="AK28" t="str">
            <v>July 2016</v>
          </cell>
        </row>
        <row r="29">
          <cell r="A29" t="str">
            <v>Hearst Power Distribution Company Limited</v>
          </cell>
          <cell r="AK29" t="str">
            <v>August 2016</v>
          </cell>
        </row>
        <row r="30">
          <cell r="A30" t="str">
            <v>Horizon Utilities Corporation</v>
          </cell>
          <cell r="AK30" t="str">
            <v>September 2016</v>
          </cell>
        </row>
        <row r="31">
          <cell r="A31" t="str">
            <v>Hydro 2000 Inc.</v>
          </cell>
          <cell r="AK31" t="str">
            <v>2016 Q3</v>
          </cell>
        </row>
        <row r="32">
          <cell r="A32" t="str">
            <v>Hydro Hawkesbury Inc.</v>
          </cell>
          <cell r="AK32" t="str">
            <v>October 2016</v>
          </cell>
        </row>
        <row r="33">
          <cell r="A33" t="str">
            <v>Hydro One Brampton Networks Inc.</v>
          </cell>
          <cell r="AK33" t="str">
            <v>November 2016</v>
          </cell>
        </row>
        <row r="34">
          <cell r="A34" t="str">
            <v>Hydro One Networks Inc.</v>
          </cell>
          <cell r="AK34" t="str">
            <v>December 2016</v>
          </cell>
        </row>
        <row r="35">
          <cell r="A35" t="str">
            <v>Hydro Ottawa Limited</v>
          </cell>
          <cell r="AK35" t="str">
            <v>2016 Q4</v>
          </cell>
        </row>
        <row r="36">
          <cell r="A36" t="str">
            <v>InnPower Corporation</v>
          </cell>
          <cell r="AK36" t="str">
            <v>January 2017</v>
          </cell>
        </row>
        <row r="37">
          <cell r="A37" t="str">
            <v>Kashechewan Power Corporation</v>
          </cell>
          <cell r="AK37" t="str">
            <v>February 2017</v>
          </cell>
        </row>
        <row r="38">
          <cell r="A38" t="str">
            <v>Kenora Hydro Electric Corporation Ltd.</v>
          </cell>
          <cell r="AK38" t="str">
            <v>March 2017</v>
          </cell>
        </row>
        <row r="39">
          <cell r="A39" t="str">
            <v>Kingston Hydro Corporation</v>
          </cell>
          <cell r="AK39" t="str">
            <v>2017 Q1</v>
          </cell>
        </row>
        <row r="40">
          <cell r="A40" t="str">
            <v>Kitchener-Wilmot Hydro Inc.</v>
          </cell>
          <cell r="AK40" t="str">
            <v>April 2017</v>
          </cell>
        </row>
        <row r="41">
          <cell r="A41" t="str">
            <v>Lakefront Utilities Inc.</v>
          </cell>
          <cell r="AK41" t="str">
            <v>May 2017</v>
          </cell>
        </row>
        <row r="42">
          <cell r="A42" t="str">
            <v>Lakeland Power Distribution Ltd.</v>
          </cell>
          <cell r="AK42" t="str">
            <v>June 2017</v>
          </cell>
        </row>
        <row r="43">
          <cell r="A43" t="str">
            <v>London Hydro Inc.</v>
          </cell>
          <cell r="AK43" t="str">
            <v>2017 Q2</v>
          </cell>
        </row>
        <row r="44">
          <cell r="A44" t="str">
            <v>Midland Power Utility Corporation</v>
          </cell>
          <cell r="AK44" t="str">
            <v>July 2017</v>
          </cell>
        </row>
        <row r="45">
          <cell r="A45" t="str">
            <v>Milton Hydro Distribution Inc.</v>
          </cell>
          <cell r="AK45" t="str">
            <v>August 2017</v>
          </cell>
        </row>
        <row r="46">
          <cell r="A46" t="str">
            <v>Newmarket-Tay Power Distribution Ltd.</v>
          </cell>
          <cell r="AK46" t="str">
            <v>September 2017</v>
          </cell>
        </row>
        <row r="47">
          <cell r="A47" t="str">
            <v>Niagara Peninsula Energy Inc.</v>
          </cell>
          <cell r="AK47" t="str">
            <v>2017 Q3</v>
          </cell>
        </row>
        <row r="48">
          <cell r="A48" t="str">
            <v>Niagara-on-the-Lake Hydro Inc.</v>
          </cell>
          <cell r="AK48" t="str">
            <v>October 2017</v>
          </cell>
        </row>
        <row r="49">
          <cell r="A49" t="str">
            <v>North Bay Hydro Distribution Limited</v>
          </cell>
          <cell r="AK49" t="str">
            <v>November 2017</v>
          </cell>
        </row>
        <row r="50">
          <cell r="A50" t="str">
            <v>Northern Ontario Wires Inc.</v>
          </cell>
          <cell r="AK50" t="str">
            <v>December 2017</v>
          </cell>
        </row>
        <row r="51">
          <cell r="A51" t="str">
            <v>Oakville Hydro Electricity Distribution Inc.</v>
          </cell>
          <cell r="AK51" t="str">
            <v>2017 Q4</v>
          </cell>
        </row>
        <row r="52">
          <cell r="A52" t="str">
            <v>Orangeville Hydro Limited</v>
          </cell>
          <cell r="AK52" t="str">
            <v>January 2018</v>
          </cell>
        </row>
        <row r="53">
          <cell r="A53" t="str">
            <v>Orillia Power Distribution Corporation</v>
          </cell>
          <cell r="AK53" t="str">
            <v>February 2018</v>
          </cell>
        </row>
        <row r="54">
          <cell r="A54" t="str">
            <v>Oshawa PUC Networks Inc.</v>
          </cell>
          <cell r="AK54" t="str">
            <v>March 2018</v>
          </cell>
        </row>
        <row r="55">
          <cell r="A55" t="str">
            <v>Ottawa River Power Corporation</v>
          </cell>
          <cell r="AK55" t="str">
            <v>2018 Q1</v>
          </cell>
        </row>
        <row r="56">
          <cell r="A56" t="str">
            <v>Peterborough Distribution Incorporated</v>
          </cell>
          <cell r="AK56" t="str">
            <v>April 2018</v>
          </cell>
        </row>
        <row r="57">
          <cell r="A57" t="str">
            <v>PowerStream Inc.</v>
          </cell>
          <cell r="AK57" t="str">
            <v>May 2018</v>
          </cell>
        </row>
        <row r="58">
          <cell r="A58" t="str">
            <v>PUC Distribution Inc.</v>
          </cell>
          <cell r="AK58" t="str">
            <v>June 2018</v>
          </cell>
        </row>
        <row r="59">
          <cell r="A59" t="str">
            <v>Renfrew Hydro Inc.</v>
          </cell>
          <cell r="AK59" t="str">
            <v>2018 Q2</v>
          </cell>
        </row>
        <row r="60">
          <cell r="A60" t="str">
            <v>Rideau St. Lawrence Distribution Inc.</v>
          </cell>
          <cell r="AK60" t="str">
            <v>July 2018</v>
          </cell>
        </row>
        <row r="61">
          <cell r="A61" t="str">
            <v>Sioux Lookout Hydro Inc.</v>
          </cell>
          <cell r="AK61" t="str">
            <v>August 2018</v>
          </cell>
        </row>
        <row r="62">
          <cell r="A62" t="str">
            <v>St. Thomas Energy Inc.</v>
          </cell>
          <cell r="AK62" t="str">
            <v>September 2018</v>
          </cell>
        </row>
        <row r="63">
          <cell r="A63" t="str">
            <v>Thunder Bay Hydro Electricity Distribution Inc.</v>
          </cell>
          <cell r="AK63" t="str">
            <v>2018 Q3</v>
          </cell>
        </row>
        <row r="64">
          <cell r="A64" t="str">
            <v>Tillsonburg Hydro Inc.</v>
          </cell>
          <cell r="AK64" t="str">
            <v>October 2018</v>
          </cell>
        </row>
        <row r="65">
          <cell r="A65" t="str">
            <v>Toronto Hydro-Electric System Limited</v>
          </cell>
          <cell r="AK65" t="str">
            <v>November 2018</v>
          </cell>
        </row>
        <row r="66">
          <cell r="A66" t="str">
            <v>Veridian Connections Inc.</v>
          </cell>
          <cell r="AK66" t="str">
            <v>December 2018</v>
          </cell>
        </row>
        <row r="67">
          <cell r="A67" t="str">
            <v>Wasaga Distribution Inc.</v>
          </cell>
          <cell r="AK67" t="str">
            <v>2018 Q4</v>
          </cell>
        </row>
        <row r="68">
          <cell r="A68" t="str">
            <v>Waterloo North Hydro Inc.</v>
          </cell>
          <cell r="AK68" t="str">
            <v>January 2019</v>
          </cell>
        </row>
        <row r="69">
          <cell r="A69" t="str">
            <v>Welland Hydro-Electric System Corp.</v>
          </cell>
          <cell r="AK69" t="str">
            <v>February 2019</v>
          </cell>
        </row>
        <row r="70">
          <cell r="A70" t="str">
            <v>Wellington North Power Inc.</v>
          </cell>
          <cell r="AK70" t="str">
            <v>March 2019</v>
          </cell>
        </row>
        <row r="71">
          <cell r="A71" t="str">
            <v>West Coast Huron Energy Inc.</v>
          </cell>
          <cell r="AK71" t="str">
            <v>2019 Q1</v>
          </cell>
        </row>
        <row r="72">
          <cell r="A72" t="str">
            <v>Westario Power Inc.</v>
          </cell>
          <cell r="AK72" t="str">
            <v>April 2019</v>
          </cell>
        </row>
        <row r="73">
          <cell r="A73" t="str">
            <v>Whitby Hydro Electric Corporation</v>
          </cell>
          <cell r="AK73" t="str">
            <v>May 2019</v>
          </cell>
        </row>
        <row r="74">
          <cell r="A74" t="str">
            <v>Woodstock Hydro Services Inc.</v>
          </cell>
          <cell r="AK74" t="str">
            <v>June 2019</v>
          </cell>
        </row>
        <row r="75">
          <cell r="AK75" t="str">
            <v>July 2019</v>
          </cell>
        </row>
        <row r="76">
          <cell r="AK76" t="str">
            <v>August 2019</v>
          </cell>
        </row>
        <row r="77">
          <cell r="AK77" t="str">
            <v>September 2019</v>
          </cell>
        </row>
        <row r="78">
          <cell r="AK78" t="str">
            <v>2019 Q3</v>
          </cell>
        </row>
        <row r="79">
          <cell r="AK79" t="str">
            <v>October 2019</v>
          </cell>
        </row>
        <row r="80">
          <cell r="AK80" t="str">
            <v>November 2019</v>
          </cell>
        </row>
        <row r="81">
          <cell r="AK81" t="str">
            <v>December 2019</v>
          </cell>
        </row>
        <row r="82">
          <cell r="AK82" t="str">
            <v>2019 Q4</v>
          </cell>
        </row>
        <row r="83">
          <cell r="AK83" t="str">
            <v>January 2020</v>
          </cell>
        </row>
        <row r="84">
          <cell r="AK84" t="str">
            <v>February 2020</v>
          </cell>
        </row>
        <row r="85">
          <cell r="AK85" t="str">
            <v>March 2020</v>
          </cell>
        </row>
        <row r="86">
          <cell r="AK86" t="str">
            <v>2020 Q1</v>
          </cell>
        </row>
        <row r="87">
          <cell r="AK87" t="str">
            <v>April 2020</v>
          </cell>
        </row>
        <row r="88">
          <cell r="AK88" t="str">
            <v>May 2020</v>
          </cell>
        </row>
        <row r="89">
          <cell r="AK89" t="str">
            <v>June 2020</v>
          </cell>
        </row>
        <row r="90">
          <cell r="AK90" t="str">
            <v>2020 Q2</v>
          </cell>
        </row>
        <row r="91">
          <cell r="AK91" t="str">
            <v>July 2020</v>
          </cell>
        </row>
        <row r="92">
          <cell r="AK92" t="str">
            <v>August 2020</v>
          </cell>
        </row>
        <row r="93">
          <cell r="AK93" t="str">
            <v>September 2020</v>
          </cell>
        </row>
        <row r="94">
          <cell r="AK94" t="str">
            <v>2020 Q3</v>
          </cell>
        </row>
        <row r="95">
          <cell r="AK95" t="str">
            <v>October 2020</v>
          </cell>
        </row>
        <row r="96">
          <cell r="AK96" t="str">
            <v>November 2020</v>
          </cell>
        </row>
        <row r="97">
          <cell r="AK97" t="str">
            <v>December 2020</v>
          </cell>
        </row>
        <row r="98">
          <cell r="AK98" t="str">
            <v>2020 Q4</v>
          </cell>
        </row>
      </sheetData>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Ltd. Monthly Income "/>
      <sheetName val="Import PL for Ltd"/>
      <sheetName val="FE. Monthly Income"/>
      <sheetName val="Import PL for FE"/>
      <sheetName val="PC Monthly Income "/>
      <sheetName val="Import PL for PC"/>
      <sheetName val="Maint Orders-Ltd. - 5"/>
      <sheetName val="Maint Orders-Inc. - 9"/>
      <sheetName val="Import Cost Centres"/>
      <sheetName val="Capital Orders Inc+Ltd-10"/>
      <sheetName val="Import Capital Budget"/>
      <sheetName val="Budget 2002 - Maint orders"/>
      <sheetName val="Budget 2002"/>
      <sheetName val="Budget%202002.xls"/>
      <sheetName val="Earnings Statement"/>
      <sheetName val="DETAIL"/>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row r="1">
          <cell r="A1" t="str">
            <v>Run Date:</v>
          </cell>
          <cell r="B1" t="str">
            <v>2001.10.09</v>
          </cell>
          <cell r="C1" t="str">
            <v>2001.10.09</v>
          </cell>
          <cell r="D1">
            <v>0</v>
          </cell>
          <cell r="E1">
            <v>0</v>
          </cell>
          <cell r="F1">
            <v>0</v>
          </cell>
          <cell r="G1">
            <v>0</v>
          </cell>
          <cell r="H1">
            <v>0</v>
          </cell>
          <cell r="I1">
            <v>0</v>
          </cell>
          <cell r="J1">
            <v>0</v>
          </cell>
          <cell r="K1">
            <v>0</v>
          </cell>
          <cell r="L1">
            <v>0</v>
          </cell>
          <cell r="M1" t="str">
            <v>Canadian Niagara Power Inc.</v>
          </cell>
        </row>
        <row r="2">
          <cell r="K2" t="str">
            <v>Summary of Capital Expenditures</v>
          </cell>
        </row>
        <row r="3">
          <cell r="L3" t="str">
            <v>Actual vs Plan - Year to Date</v>
          </cell>
        </row>
        <row r="4">
          <cell r="J4" t="str">
            <v>For period month end: December 2002</v>
          </cell>
        </row>
        <row r="6">
          <cell r="G6" t="str">
            <v>Actual Capital Expenditures</v>
          </cell>
          <cell r="H6" t="str">
            <v>Planned Capital Expenditures</v>
          </cell>
          <cell r="I6">
            <v>0</v>
          </cell>
          <cell r="J6">
            <v>0</v>
          </cell>
          <cell r="K6">
            <v>0</v>
          </cell>
          <cell r="L6">
            <v>0</v>
          </cell>
          <cell r="M6">
            <v>0</v>
          </cell>
          <cell r="N6">
            <v>0</v>
          </cell>
          <cell r="O6">
            <v>0</v>
          </cell>
          <cell r="P6">
            <v>0</v>
          </cell>
          <cell r="Q6" t="str">
            <v>Planned Capital Expenditures</v>
          </cell>
        </row>
        <row r="7">
          <cell r="B7" t="str">
            <v>Order</v>
          </cell>
          <cell r="C7" t="str">
            <v>Order Description</v>
          </cell>
          <cell r="D7" t="str">
            <v>Order Description</v>
          </cell>
          <cell r="E7" t="str">
            <v>Materials</v>
          </cell>
          <cell r="F7" t="str">
            <v>Labour</v>
          </cell>
          <cell r="G7" t="str">
            <v>Labour</v>
          </cell>
          <cell r="H7" t="str">
            <v>Materials</v>
          </cell>
          <cell r="I7" t="str">
            <v>Total Cost</v>
          </cell>
          <cell r="J7" t="str">
            <v>YTD Variance</v>
          </cell>
          <cell r="K7" t="str">
            <v>Year</v>
          </cell>
          <cell r="L7">
            <v>2002</v>
          </cell>
          <cell r="M7">
            <v>0</v>
          </cell>
          <cell r="N7" t="str">
            <v>Total Cost</v>
          </cell>
          <cell r="O7">
            <v>0</v>
          </cell>
          <cell r="P7" t="str">
            <v>Labour</v>
          </cell>
          <cell r="Q7">
            <v>0</v>
          </cell>
          <cell r="R7" t="str">
            <v>Materials</v>
          </cell>
          <cell r="S7">
            <v>0</v>
          </cell>
          <cell r="T7" t="str">
            <v>Total Cost</v>
          </cell>
          <cell r="U7">
            <v>0</v>
          </cell>
          <cell r="V7" t="str">
            <v>YTD Variance</v>
          </cell>
          <cell r="W7">
            <v>0</v>
          </cell>
          <cell r="X7" t="str">
            <v>Year</v>
          </cell>
          <cell r="Y7">
            <v>2002</v>
          </cell>
        </row>
        <row r="10">
          <cell r="A10" t="str">
            <v>Transmission</v>
          </cell>
        </row>
        <row r="11">
          <cell r="A11">
            <v>350000</v>
          </cell>
          <cell r="B11">
            <v>350000</v>
          </cell>
          <cell r="C11" t="str">
            <v>Operation Super. &amp; Engineering-System</v>
          </cell>
          <cell r="D11" t="str">
            <v>Operation Super. &amp; Engineering-System</v>
          </cell>
          <cell r="E11">
            <v>0</v>
          </cell>
          <cell r="F11">
            <v>0</v>
          </cell>
          <cell r="G11">
            <v>0</v>
          </cell>
          <cell r="H11">
            <v>0</v>
          </cell>
          <cell r="I11">
            <v>0</v>
          </cell>
          <cell r="J11">
            <v>-1699.96</v>
          </cell>
          <cell r="K11">
            <v>1699.96</v>
          </cell>
          <cell r="L11">
            <v>0</v>
          </cell>
          <cell r="M11">
            <v>0</v>
          </cell>
          <cell r="N11">
            <v>0</v>
          </cell>
          <cell r="O11">
            <v>1699.96</v>
          </cell>
          <cell r="P11">
            <v>0</v>
          </cell>
          <cell r="Q11">
            <v>0</v>
          </cell>
          <cell r="R11">
            <v>0</v>
          </cell>
          <cell r="S11">
            <v>1699.96</v>
          </cell>
          <cell r="T11">
            <v>0</v>
          </cell>
          <cell r="U11">
            <v>-1699.96</v>
          </cell>
          <cell r="V11">
            <v>0</v>
          </cell>
          <cell r="W11">
            <v>1699.96</v>
          </cell>
        </row>
        <row r="12">
          <cell r="A12">
            <v>350003</v>
          </cell>
          <cell r="B12">
            <v>350003</v>
          </cell>
          <cell r="C12" t="str">
            <v>Load Dispatching-Transmission 60 Cycle</v>
          </cell>
          <cell r="D12" t="str">
            <v>Load Dispatching-Transmission 60 Cycle</v>
          </cell>
          <cell r="E12">
            <v>0</v>
          </cell>
          <cell r="F12">
            <v>0</v>
          </cell>
          <cell r="G12">
            <v>0</v>
          </cell>
          <cell r="H12">
            <v>5600</v>
          </cell>
          <cell r="I12">
            <v>0</v>
          </cell>
          <cell r="J12">
            <v>-5600</v>
          </cell>
          <cell r="K12">
            <v>5600</v>
          </cell>
          <cell r="L12">
            <v>0</v>
          </cell>
          <cell r="M12">
            <v>0</v>
          </cell>
          <cell r="N12">
            <v>0</v>
          </cell>
          <cell r="O12">
            <v>0</v>
          </cell>
          <cell r="P12">
            <v>0</v>
          </cell>
          <cell r="Q12">
            <v>5600</v>
          </cell>
          <cell r="R12">
            <v>0</v>
          </cell>
          <cell r="S12">
            <v>5600</v>
          </cell>
          <cell r="T12">
            <v>0</v>
          </cell>
          <cell r="U12">
            <v>-5600</v>
          </cell>
          <cell r="V12">
            <v>0</v>
          </cell>
          <cell r="W12">
            <v>5600</v>
          </cell>
        </row>
        <row r="13">
          <cell r="A13">
            <v>350005</v>
          </cell>
          <cell r="B13">
            <v>350005</v>
          </cell>
          <cell r="C13" t="str">
            <v>St Building &amp; Fixture Exp-St 11-60 Cycle</v>
          </cell>
          <cell r="D13" t="str">
            <v>St Building &amp; Fixture Exp-St 11-60 Cycle</v>
          </cell>
          <cell r="E13">
            <v>0</v>
          </cell>
          <cell r="F13">
            <v>0</v>
          </cell>
          <cell r="G13">
            <v>0</v>
          </cell>
          <cell r="H13">
            <v>1500</v>
          </cell>
          <cell r="I13">
            <v>0</v>
          </cell>
          <cell r="J13">
            <v>-6600</v>
          </cell>
          <cell r="K13">
            <v>6600</v>
          </cell>
          <cell r="L13">
            <v>0</v>
          </cell>
          <cell r="M13">
            <v>0</v>
          </cell>
          <cell r="N13">
            <v>0</v>
          </cell>
          <cell r="O13">
            <v>5100</v>
          </cell>
          <cell r="P13">
            <v>0</v>
          </cell>
          <cell r="Q13">
            <v>1500</v>
          </cell>
          <cell r="R13">
            <v>0</v>
          </cell>
          <cell r="S13">
            <v>6600</v>
          </cell>
          <cell r="T13">
            <v>0</v>
          </cell>
          <cell r="U13">
            <v>-6600</v>
          </cell>
          <cell r="V13">
            <v>0</v>
          </cell>
          <cell r="W13">
            <v>6600</v>
          </cell>
        </row>
        <row r="14">
          <cell r="A14">
            <v>350006</v>
          </cell>
          <cell r="B14">
            <v>350006</v>
          </cell>
          <cell r="C14" t="str">
            <v>St Building &amp; Fixture Exp-St 11-25 Cycle</v>
          </cell>
          <cell r="D14" t="str">
            <v>St Building &amp; Fixture Exp-St 11-25 Cycle</v>
          </cell>
          <cell r="E14">
            <v>0</v>
          </cell>
          <cell r="F14">
            <v>0</v>
          </cell>
          <cell r="G14">
            <v>0</v>
          </cell>
          <cell r="H14">
            <v>500</v>
          </cell>
          <cell r="I14">
            <v>0</v>
          </cell>
          <cell r="J14">
            <v>-3050</v>
          </cell>
          <cell r="K14">
            <v>3050</v>
          </cell>
          <cell r="L14">
            <v>0</v>
          </cell>
          <cell r="M14">
            <v>0</v>
          </cell>
          <cell r="N14">
            <v>0</v>
          </cell>
          <cell r="O14">
            <v>2550</v>
          </cell>
          <cell r="P14">
            <v>0</v>
          </cell>
          <cell r="Q14">
            <v>500</v>
          </cell>
          <cell r="R14">
            <v>0</v>
          </cell>
          <cell r="S14">
            <v>3050</v>
          </cell>
          <cell r="T14">
            <v>0</v>
          </cell>
          <cell r="U14">
            <v>-3050</v>
          </cell>
          <cell r="V14">
            <v>0</v>
          </cell>
          <cell r="W14">
            <v>3050</v>
          </cell>
        </row>
        <row r="15">
          <cell r="A15">
            <v>350009</v>
          </cell>
          <cell r="B15">
            <v>350009</v>
          </cell>
          <cell r="C15" t="str">
            <v>Transf St Equipment-Oper Lbr St.11-60 HZ</v>
          </cell>
          <cell r="D15" t="str">
            <v>Transf St Equipment-Oper Lbr St.11-60 HZ</v>
          </cell>
          <cell r="E15">
            <v>0</v>
          </cell>
          <cell r="F15">
            <v>0</v>
          </cell>
          <cell r="G15">
            <v>0</v>
          </cell>
          <cell r="H15">
            <v>1500</v>
          </cell>
          <cell r="I15">
            <v>0</v>
          </cell>
          <cell r="J15">
            <v>-9660</v>
          </cell>
          <cell r="K15">
            <v>9660</v>
          </cell>
          <cell r="L15">
            <v>0</v>
          </cell>
          <cell r="M15">
            <v>0</v>
          </cell>
          <cell r="N15">
            <v>0</v>
          </cell>
          <cell r="O15">
            <v>8160</v>
          </cell>
          <cell r="P15">
            <v>0</v>
          </cell>
          <cell r="Q15">
            <v>1500</v>
          </cell>
          <cell r="R15">
            <v>0</v>
          </cell>
          <cell r="S15">
            <v>9660</v>
          </cell>
          <cell r="T15">
            <v>0</v>
          </cell>
          <cell r="U15">
            <v>-9660</v>
          </cell>
          <cell r="V15">
            <v>0</v>
          </cell>
          <cell r="W15">
            <v>9660</v>
          </cell>
        </row>
        <row r="16">
          <cell r="A16">
            <v>350010</v>
          </cell>
          <cell r="B16">
            <v>350010</v>
          </cell>
          <cell r="C16" t="str">
            <v>Transf St Equipment-Oper Lbr St.11-25 HZ</v>
          </cell>
          <cell r="D16" t="str">
            <v>Transf St Equipment-Oper Lbr St.11-25 HZ</v>
          </cell>
          <cell r="E16">
            <v>0</v>
          </cell>
          <cell r="F16">
            <v>0</v>
          </cell>
          <cell r="G16">
            <v>0</v>
          </cell>
          <cell r="H16">
            <v>1000</v>
          </cell>
          <cell r="I16">
            <v>0</v>
          </cell>
          <cell r="J16">
            <v>-5080</v>
          </cell>
          <cell r="K16">
            <v>5080</v>
          </cell>
          <cell r="L16">
            <v>0</v>
          </cell>
          <cell r="M16">
            <v>0</v>
          </cell>
          <cell r="N16">
            <v>0</v>
          </cell>
          <cell r="O16">
            <v>4080</v>
          </cell>
          <cell r="P16">
            <v>0</v>
          </cell>
          <cell r="Q16">
            <v>1000</v>
          </cell>
          <cell r="R16">
            <v>0</v>
          </cell>
          <cell r="S16">
            <v>5080</v>
          </cell>
          <cell r="T16">
            <v>0</v>
          </cell>
          <cell r="U16">
            <v>-5080</v>
          </cell>
          <cell r="V16">
            <v>0</v>
          </cell>
          <cell r="W16">
            <v>5080</v>
          </cell>
        </row>
        <row r="17">
          <cell r="A17">
            <v>350017</v>
          </cell>
          <cell r="B17">
            <v>350017</v>
          </cell>
          <cell r="C17" t="str">
            <v>Overhead Line Expense - 60 Cycle</v>
          </cell>
          <cell r="D17" t="str">
            <v>Overhead Line Expense - 60 Cycle</v>
          </cell>
          <cell r="E17">
            <v>0</v>
          </cell>
          <cell r="F17">
            <v>0</v>
          </cell>
          <cell r="G17">
            <v>0</v>
          </cell>
          <cell r="H17">
            <v>750</v>
          </cell>
          <cell r="I17">
            <v>0</v>
          </cell>
          <cell r="J17">
            <v>-4150.04</v>
          </cell>
          <cell r="K17">
            <v>4150.04</v>
          </cell>
          <cell r="L17">
            <v>0</v>
          </cell>
          <cell r="M17">
            <v>0</v>
          </cell>
          <cell r="N17">
            <v>0</v>
          </cell>
          <cell r="O17">
            <v>3400.04</v>
          </cell>
          <cell r="P17">
            <v>0</v>
          </cell>
          <cell r="Q17">
            <v>750</v>
          </cell>
          <cell r="R17">
            <v>0</v>
          </cell>
          <cell r="S17">
            <v>4150.04</v>
          </cell>
          <cell r="T17">
            <v>0</v>
          </cell>
          <cell r="U17">
            <v>-4150.04</v>
          </cell>
          <cell r="V17">
            <v>0</v>
          </cell>
          <cell r="W17">
            <v>4150.04</v>
          </cell>
        </row>
        <row r="18">
          <cell r="A18">
            <v>350018</v>
          </cell>
          <cell r="B18">
            <v>350018</v>
          </cell>
          <cell r="C18" t="str">
            <v>Overhead Line Expense - 25 Cycle</v>
          </cell>
          <cell r="D18" t="str">
            <v>Overhead Line Expense - 25 Cycle</v>
          </cell>
          <cell r="E18">
            <v>0</v>
          </cell>
          <cell r="F18">
            <v>0</v>
          </cell>
          <cell r="G18">
            <v>0</v>
          </cell>
          <cell r="H18">
            <v>750</v>
          </cell>
          <cell r="I18">
            <v>0</v>
          </cell>
          <cell r="J18">
            <v>-4150.04</v>
          </cell>
          <cell r="K18">
            <v>4150.04</v>
          </cell>
          <cell r="L18">
            <v>0</v>
          </cell>
          <cell r="M18">
            <v>0</v>
          </cell>
          <cell r="N18">
            <v>0</v>
          </cell>
          <cell r="O18">
            <v>3400.04</v>
          </cell>
          <cell r="P18">
            <v>0</v>
          </cell>
          <cell r="Q18">
            <v>750</v>
          </cell>
          <cell r="R18">
            <v>0</v>
          </cell>
          <cell r="S18">
            <v>4150.04</v>
          </cell>
          <cell r="T18">
            <v>0</v>
          </cell>
          <cell r="U18">
            <v>-4150.04</v>
          </cell>
          <cell r="V18">
            <v>0</v>
          </cell>
          <cell r="W18">
            <v>4150.04</v>
          </cell>
        </row>
        <row r="19">
          <cell r="A19">
            <v>350021</v>
          </cell>
          <cell r="B19">
            <v>350021</v>
          </cell>
          <cell r="C19" t="str">
            <v>Misc Transmission Expenses-60 cycle</v>
          </cell>
          <cell r="D19" t="str">
            <v>Misc Transmission Expenses-60 cycle</v>
          </cell>
          <cell r="E19">
            <v>0</v>
          </cell>
          <cell r="F19">
            <v>0</v>
          </cell>
          <cell r="G19">
            <v>0</v>
          </cell>
          <cell r="H19">
            <v>14000</v>
          </cell>
          <cell r="I19">
            <v>0</v>
          </cell>
          <cell r="J19">
            <v>-41499.96</v>
          </cell>
          <cell r="K19">
            <v>41499.96</v>
          </cell>
          <cell r="L19">
            <v>0</v>
          </cell>
          <cell r="M19">
            <v>0</v>
          </cell>
          <cell r="N19">
            <v>0</v>
          </cell>
          <cell r="O19">
            <v>27499.96</v>
          </cell>
          <cell r="P19">
            <v>0</v>
          </cell>
          <cell r="Q19">
            <v>14000</v>
          </cell>
          <cell r="R19">
            <v>0</v>
          </cell>
          <cell r="S19">
            <v>41499.96</v>
          </cell>
          <cell r="T19">
            <v>0</v>
          </cell>
          <cell r="U19">
            <v>-41499.96</v>
          </cell>
          <cell r="V19">
            <v>0</v>
          </cell>
          <cell r="W19">
            <v>41499.96</v>
          </cell>
        </row>
        <row r="20">
          <cell r="A20">
            <v>350023</v>
          </cell>
          <cell r="B20">
            <v>350023</v>
          </cell>
          <cell r="C20" t="str">
            <v>Transmission - Rental Expenses</v>
          </cell>
          <cell r="D20" t="str">
            <v>Transmission - Rental Expenses</v>
          </cell>
          <cell r="E20">
            <v>0</v>
          </cell>
          <cell r="F20">
            <v>0</v>
          </cell>
          <cell r="G20">
            <v>0</v>
          </cell>
          <cell r="H20">
            <v>130000</v>
          </cell>
          <cell r="I20">
            <v>0</v>
          </cell>
          <cell r="J20">
            <v>-130000</v>
          </cell>
          <cell r="K20">
            <v>130000</v>
          </cell>
          <cell r="L20">
            <v>0</v>
          </cell>
          <cell r="M20">
            <v>0</v>
          </cell>
          <cell r="N20">
            <v>0</v>
          </cell>
          <cell r="O20">
            <v>0</v>
          </cell>
          <cell r="P20">
            <v>0</v>
          </cell>
          <cell r="Q20">
            <v>130000</v>
          </cell>
          <cell r="R20">
            <v>0</v>
          </cell>
          <cell r="S20">
            <v>130000</v>
          </cell>
          <cell r="T20">
            <v>0</v>
          </cell>
          <cell r="U20">
            <v>-130000</v>
          </cell>
          <cell r="V20">
            <v>0</v>
          </cell>
          <cell r="W20">
            <v>130000</v>
          </cell>
        </row>
        <row r="21">
          <cell r="A21">
            <v>350024</v>
          </cell>
          <cell r="B21">
            <v>350024</v>
          </cell>
          <cell r="C21" t="str">
            <v>Maint Supervision &amp; Engineering-System</v>
          </cell>
          <cell r="D21" t="str">
            <v>Maint Supervision &amp; Engineering-System</v>
          </cell>
          <cell r="E21">
            <v>0</v>
          </cell>
          <cell r="F21">
            <v>0</v>
          </cell>
          <cell r="G21">
            <v>0</v>
          </cell>
          <cell r="H21">
            <v>0</v>
          </cell>
          <cell r="I21">
            <v>0</v>
          </cell>
          <cell r="J21">
            <v>-1699.96</v>
          </cell>
          <cell r="K21">
            <v>1699.96</v>
          </cell>
          <cell r="L21">
            <v>0</v>
          </cell>
          <cell r="M21">
            <v>0</v>
          </cell>
          <cell r="N21">
            <v>0</v>
          </cell>
          <cell r="O21">
            <v>1699.96</v>
          </cell>
          <cell r="P21">
            <v>0</v>
          </cell>
          <cell r="Q21">
            <v>0</v>
          </cell>
          <cell r="R21">
            <v>0</v>
          </cell>
          <cell r="S21">
            <v>1699.96</v>
          </cell>
          <cell r="T21">
            <v>0</v>
          </cell>
          <cell r="U21">
            <v>-1699.96</v>
          </cell>
          <cell r="V21">
            <v>0</v>
          </cell>
          <cell r="W21">
            <v>1699.96</v>
          </cell>
        </row>
        <row r="22">
          <cell r="A22">
            <v>350025</v>
          </cell>
          <cell r="B22">
            <v>350025</v>
          </cell>
          <cell r="C22" t="str">
            <v>Maint of Tranf Build &amp; Fixt St 11-60 Hz</v>
          </cell>
          <cell r="D22" t="str">
            <v>Maint of Tranf Build &amp; Fixt St 11-60 Hz</v>
          </cell>
          <cell r="E22">
            <v>0</v>
          </cell>
          <cell r="F22">
            <v>0</v>
          </cell>
          <cell r="G22">
            <v>0</v>
          </cell>
          <cell r="H22">
            <v>1500</v>
          </cell>
          <cell r="I22">
            <v>0</v>
          </cell>
          <cell r="J22">
            <v>-8299.9599999999991</v>
          </cell>
          <cell r="K22">
            <v>8299.9599999999991</v>
          </cell>
          <cell r="L22">
            <v>0</v>
          </cell>
          <cell r="M22">
            <v>0</v>
          </cell>
          <cell r="N22">
            <v>0</v>
          </cell>
          <cell r="O22">
            <v>6799.96</v>
          </cell>
          <cell r="P22">
            <v>0</v>
          </cell>
          <cell r="Q22">
            <v>1500</v>
          </cell>
          <cell r="R22">
            <v>0</v>
          </cell>
          <cell r="S22">
            <v>8299.9599999999991</v>
          </cell>
          <cell r="T22">
            <v>0</v>
          </cell>
          <cell r="U22">
            <v>-8299.9599999999991</v>
          </cell>
          <cell r="V22">
            <v>0</v>
          </cell>
          <cell r="W22">
            <v>8299.9599999999991</v>
          </cell>
        </row>
        <row r="23">
          <cell r="A23">
            <v>350026</v>
          </cell>
          <cell r="B23">
            <v>350026</v>
          </cell>
          <cell r="C23" t="str">
            <v>Maint of Tranf Build &amp; Fixt St 11-25 Hz</v>
          </cell>
          <cell r="D23" t="str">
            <v>Maint of Tranf Build &amp; Fixt St 11-25 Hz</v>
          </cell>
          <cell r="E23">
            <v>0</v>
          </cell>
          <cell r="F23">
            <v>0</v>
          </cell>
          <cell r="G23">
            <v>0</v>
          </cell>
          <cell r="H23">
            <v>1000</v>
          </cell>
          <cell r="I23">
            <v>0</v>
          </cell>
          <cell r="J23">
            <v>-4400.04</v>
          </cell>
          <cell r="K23">
            <v>4400.04</v>
          </cell>
          <cell r="L23">
            <v>0</v>
          </cell>
          <cell r="M23">
            <v>0</v>
          </cell>
          <cell r="N23">
            <v>0</v>
          </cell>
          <cell r="O23">
            <v>3400.04</v>
          </cell>
          <cell r="P23">
            <v>0</v>
          </cell>
          <cell r="Q23">
            <v>1000</v>
          </cell>
          <cell r="R23">
            <v>0</v>
          </cell>
          <cell r="S23">
            <v>4400.04</v>
          </cell>
          <cell r="T23">
            <v>0</v>
          </cell>
          <cell r="U23">
            <v>-4400.04</v>
          </cell>
          <cell r="V23">
            <v>0</v>
          </cell>
          <cell r="W23">
            <v>4400.04</v>
          </cell>
        </row>
        <row r="24">
          <cell r="A24">
            <v>350029</v>
          </cell>
          <cell r="B24">
            <v>350029</v>
          </cell>
          <cell r="C24" t="str">
            <v>Maint of Trans St Equip-St.11-60 Cycle</v>
          </cell>
          <cell r="D24" t="str">
            <v>Maint of Trans St Equip-St.11-60 Cycle</v>
          </cell>
          <cell r="E24">
            <v>0</v>
          </cell>
          <cell r="F24">
            <v>0</v>
          </cell>
          <cell r="G24">
            <v>0</v>
          </cell>
          <cell r="H24">
            <v>2000</v>
          </cell>
          <cell r="I24">
            <v>0</v>
          </cell>
          <cell r="J24">
            <v>-8799.9599999999991</v>
          </cell>
          <cell r="K24">
            <v>8799.9599999999991</v>
          </cell>
          <cell r="L24">
            <v>0</v>
          </cell>
          <cell r="M24">
            <v>0</v>
          </cell>
          <cell r="N24">
            <v>0</v>
          </cell>
          <cell r="O24">
            <v>6799.96</v>
          </cell>
          <cell r="P24">
            <v>0</v>
          </cell>
          <cell r="Q24">
            <v>2000</v>
          </cell>
          <cell r="R24">
            <v>0</v>
          </cell>
          <cell r="S24">
            <v>8799.9599999999991</v>
          </cell>
          <cell r="T24">
            <v>0</v>
          </cell>
          <cell r="U24">
            <v>-8799.9599999999991</v>
          </cell>
          <cell r="V24">
            <v>0</v>
          </cell>
          <cell r="W24">
            <v>8799.9599999999991</v>
          </cell>
        </row>
        <row r="25">
          <cell r="A25">
            <v>350030</v>
          </cell>
          <cell r="B25">
            <v>350030</v>
          </cell>
          <cell r="C25" t="str">
            <v>Maint of Trans St Equip-St.11-25 Cycle</v>
          </cell>
          <cell r="D25" t="str">
            <v>Maint of Trans St Equip-St.11-25 Cycle</v>
          </cell>
          <cell r="E25">
            <v>0</v>
          </cell>
          <cell r="F25">
            <v>0</v>
          </cell>
          <cell r="G25">
            <v>0</v>
          </cell>
          <cell r="H25">
            <v>1000</v>
          </cell>
          <cell r="I25">
            <v>0</v>
          </cell>
          <cell r="J25">
            <v>-4400.04</v>
          </cell>
          <cell r="K25">
            <v>4400.04</v>
          </cell>
          <cell r="L25">
            <v>0</v>
          </cell>
          <cell r="M25">
            <v>0</v>
          </cell>
          <cell r="N25">
            <v>0</v>
          </cell>
          <cell r="O25">
            <v>3400.04</v>
          </cell>
          <cell r="P25">
            <v>0</v>
          </cell>
          <cell r="Q25">
            <v>1000</v>
          </cell>
          <cell r="R25">
            <v>0</v>
          </cell>
          <cell r="S25">
            <v>4400.04</v>
          </cell>
          <cell r="T25">
            <v>0</v>
          </cell>
          <cell r="U25">
            <v>-4400.04</v>
          </cell>
          <cell r="V25">
            <v>0</v>
          </cell>
          <cell r="W25">
            <v>4400.04</v>
          </cell>
        </row>
        <row r="26">
          <cell r="A26">
            <v>350033</v>
          </cell>
          <cell r="B26">
            <v>350033</v>
          </cell>
          <cell r="C26" t="str">
            <v>Maint of Towers, Poles &amp; Fixtures-60 hz</v>
          </cell>
          <cell r="D26" t="str">
            <v>Maint of Towers, Poles &amp; Fixtures-60 hz</v>
          </cell>
          <cell r="E26">
            <v>0</v>
          </cell>
          <cell r="F26">
            <v>0</v>
          </cell>
          <cell r="G26">
            <v>0</v>
          </cell>
          <cell r="H26">
            <v>2500</v>
          </cell>
          <cell r="I26">
            <v>0</v>
          </cell>
          <cell r="J26">
            <v>-9299.9599999999991</v>
          </cell>
          <cell r="K26">
            <v>9299.9599999999991</v>
          </cell>
          <cell r="L26">
            <v>0</v>
          </cell>
          <cell r="M26">
            <v>0</v>
          </cell>
          <cell r="N26">
            <v>0</v>
          </cell>
          <cell r="O26">
            <v>6799.96</v>
          </cell>
          <cell r="P26">
            <v>0</v>
          </cell>
          <cell r="Q26">
            <v>2500</v>
          </cell>
          <cell r="R26">
            <v>0</v>
          </cell>
          <cell r="S26">
            <v>9299.9599999999991</v>
          </cell>
          <cell r="T26">
            <v>0</v>
          </cell>
          <cell r="U26">
            <v>-9299.9599999999991</v>
          </cell>
          <cell r="V26">
            <v>0</v>
          </cell>
          <cell r="W26">
            <v>9299.9599999999991</v>
          </cell>
        </row>
        <row r="27">
          <cell r="A27">
            <v>350034</v>
          </cell>
          <cell r="B27">
            <v>350034</v>
          </cell>
          <cell r="C27" t="str">
            <v>Maint of Towers, Poles &amp; Fixtures-25 hz</v>
          </cell>
          <cell r="D27" t="str">
            <v>Maint of Towers, Poles &amp; Fixtures-25 hz</v>
          </cell>
          <cell r="E27">
            <v>0</v>
          </cell>
          <cell r="F27">
            <v>0</v>
          </cell>
          <cell r="G27">
            <v>0</v>
          </cell>
          <cell r="H27">
            <v>1200</v>
          </cell>
          <cell r="I27">
            <v>0</v>
          </cell>
          <cell r="J27">
            <v>-4600.04</v>
          </cell>
          <cell r="K27">
            <v>4600.04</v>
          </cell>
          <cell r="L27">
            <v>0</v>
          </cell>
          <cell r="M27">
            <v>0</v>
          </cell>
          <cell r="N27">
            <v>0</v>
          </cell>
          <cell r="O27">
            <v>3400.04</v>
          </cell>
          <cell r="P27">
            <v>0</v>
          </cell>
          <cell r="Q27">
            <v>1200</v>
          </cell>
          <cell r="R27">
            <v>0</v>
          </cell>
          <cell r="S27">
            <v>4600.04</v>
          </cell>
          <cell r="T27">
            <v>0</v>
          </cell>
          <cell r="U27">
            <v>-4600.04</v>
          </cell>
          <cell r="V27">
            <v>0</v>
          </cell>
          <cell r="W27">
            <v>4600.04</v>
          </cell>
        </row>
        <row r="28">
          <cell r="A28">
            <v>350037</v>
          </cell>
          <cell r="B28">
            <v>350037</v>
          </cell>
          <cell r="C28" t="str">
            <v>Maint. of OH Lines-Right of Way-60 Cycle</v>
          </cell>
          <cell r="D28" t="str">
            <v>Maint. of OH Lines-Right of Way-60 Cycle</v>
          </cell>
          <cell r="E28">
            <v>0</v>
          </cell>
          <cell r="F28">
            <v>0</v>
          </cell>
          <cell r="G28">
            <v>0</v>
          </cell>
          <cell r="H28">
            <v>50000</v>
          </cell>
          <cell r="I28">
            <v>0</v>
          </cell>
          <cell r="J28">
            <v>-53400.04</v>
          </cell>
          <cell r="K28">
            <v>53400.04</v>
          </cell>
          <cell r="L28">
            <v>0</v>
          </cell>
          <cell r="M28">
            <v>0</v>
          </cell>
          <cell r="N28">
            <v>0</v>
          </cell>
          <cell r="O28">
            <v>3400.04</v>
          </cell>
          <cell r="P28">
            <v>0</v>
          </cell>
          <cell r="Q28">
            <v>50000</v>
          </cell>
          <cell r="R28">
            <v>0</v>
          </cell>
          <cell r="S28">
            <v>53400.04</v>
          </cell>
          <cell r="T28">
            <v>0</v>
          </cell>
          <cell r="U28">
            <v>-53400.04</v>
          </cell>
          <cell r="V28">
            <v>0</v>
          </cell>
          <cell r="W28">
            <v>53400.04</v>
          </cell>
        </row>
        <row r="29">
          <cell r="A29">
            <v>350038</v>
          </cell>
          <cell r="B29">
            <v>350038</v>
          </cell>
          <cell r="C29" t="str">
            <v>Maint. of OH Lines-Right of Way-25 Cycle</v>
          </cell>
          <cell r="D29" t="str">
            <v>Maint. of OH Lines-Right of Way-25 Cycle</v>
          </cell>
          <cell r="E29">
            <v>0</v>
          </cell>
          <cell r="F29">
            <v>0</v>
          </cell>
          <cell r="G29">
            <v>0</v>
          </cell>
          <cell r="H29">
            <v>1500</v>
          </cell>
          <cell r="I29">
            <v>0</v>
          </cell>
          <cell r="J29">
            <v>-4900.04</v>
          </cell>
          <cell r="K29">
            <v>4900.04</v>
          </cell>
          <cell r="L29">
            <v>0</v>
          </cell>
          <cell r="M29">
            <v>0</v>
          </cell>
          <cell r="N29">
            <v>0</v>
          </cell>
          <cell r="O29">
            <v>3400.04</v>
          </cell>
          <cell r="P29">
            <v>0</v>
          </cell>
          <cell r="Q29">
            <v>1500</v>
          </cell>
          <cell r="R29">
            <v>0</v>
          </cell>
          <cell r="S29">
            <v>4900.04</v>
          </cell>
          <cell r="T29">
            <v>0</v>
          </cell>
          <cell r="U29">
            <v>-4900.04</v>
          </cell>
          <cell r="V29">
            <v>0</v>
          </cell>
          <cell r="W29">
            <v>4900.04</v>
          </cell>
        </row>
        <row r="30">
          <cell r="A30">
            <v>350039</v>
          </cell>
          <cell r="B30">
            <v>350039</v>
          </cell>
          <cell r="C30" t="str">
            <v>Maint. of Misc Transm Plant-60 Cycle</v>
          </cell>
          <cell r="D30" t="str">
            <v>Maint. of Misc Transm Plant-60 Cycle</v>
          </cell>
          <cell r="E30">
            <v>0</v>
          </cell>
          <cell r="F30">
            <v>0</v>
          </cell>
          <cell r="G30">
            <v>0</v>
          </cell>
          <cell r="H30">
            <v>500</v>
          </cell>
          <cell r="I30">
            <v>0</v>
          </cell>
          <cell r="J30">
            <v>-1349.96</v>
          </cell>
          <cell r="K30">
            <v>1349.96</v>
          </cell>
          <cell r="L30">
            <v>0</v>
          </cell>
          <cell r="M30">
            <v>0</v>
          </cell>
          <cell r="N30">
            <v>0</v>
          </cell>
          <cell r="O30">
            <v>849.96</v>
          </cell>
          <cell r="P30">
            <v>0</v>
          </cell>
          <cell r="Q30">
            <v>500</v>
          </cell>
          <cell r="R30">
            <v>0</v>
          </cell>
          <cell r="S30">
            <v>1349.96</v>
          </cell>
          <cell r="T30">
            <v>0</v>
          </cell>
          <cell r="U30">
            <v>-1349.96</v>
          </cell>
          <cell r="V30">
            <v>0</v>
          </cell>
          <cell r="W30">
            <v>1349.96</v>
          </cell>
        </row>
        <row r="31">
          <cell r="A31">
            <v>350040</v>
          </cell>
          <cell r="B31">
            <v>350040</v>
          </cell>
          <cell r="C31" t="str">
            <v>Maint. of Misc Transm Plant-25 Cycle</v>
          </cell>
          <cell r="D31" t="str">
            <v>Maint. of Misc Transm Plant-25 Cycle</v>
          </cell>
          <cell r="E31">
            <v>0</v>
          </cell>
          <cell r="F31">
            <v>0</v>
          </cell>
          <cell r="G31">
            <v>0</v>
          </cell>
          <cell r="H31">
            <v>500</v>
          </cell>
          <cell r="I31">
            <v>0</v>
          </cell>
          <cell r="J31">
            <v>-1349.96</v>
          </cell>
          <cell r="K31">
            <v>1349.96</v>
          </cell>
          <cell r="L31">
            <v>0</v>
          </cell>
          <cell r="M31">
            <v>0</v>
          </cell>
          <cell r="N31">
            <v>0</v>
          </cell>
          <cell r="O31">
            <v>849.96</v>
          </cell>
          <cell r="P31">
            <v>0</v>
          </cell>
          <cell r="Q31">
            <v>500</v>
          </cell>
          <cell r="R31">
            <v>0</v>
          </cell>
          <cell r="S31">
            <v>1349.96</v>
          </cell>
          <cell r="T31">
            <v>0</v>
          </cell>
          <cell r="U31">
            <v>-1349.96</v>
          </cell>
          <cell r="V31">
            <v>0</v>
          </cell>
          <cell r="W31">
            <v>1349.96</v>
          </cell>
        </row>
        <row r="33">
          <cell r="A33" t="str">
            <v>Distribution</v>
          </cell>
        </row>
        <row r="34">
          <cell r="A34">
            <v>360000</v>
          </cell>
          <cell r="B34">
            <v>360000</v>
          </cell>
          <cell r="C34" t="str">
            <v>Operation Supervision&amp; Engineer-System</v>
          </cell>
          <cell r="D34" t="str">
            <v>Operation Supervision&amp; Engineer-System</v>
          </cell>
          <cell r="E34">
            <v>0</v>
          </cell>
          <cell r="F34">
            <v>0</v>
          </cell>
          <cell r="G34">
            <v>0</v>
          </cell>
          <cell r="H34">
            <v>0</v>
          </cell>
          <cell r="I34">
            <v>0</v>
          </cell>
          <cell r="J34">
            <v>-3400.04</v>
          </cell>
          <cell r="K34">
            <v>3400.04</v>
          </cell>
          <cell r="L34">
            <v>0</v>
          </cell>
          <cell r="M34">
            <v>0</v>
          </cell>
          <cell r="N34">
            <v>0</v>
          </cell>
          <cell r="O34">
            <v>3400.04</v>
          </cell>
          <cell r="P34">
            <v>0</v>
          </cell>
          <cell r="Q34">
            <v>0</v>
          </cell>
          <cell r="R34">
            <v>0</v>
          </cell>
          <cell r="S34">
            <v>3400.04</v>
          </cell>
          <cell r="T34">
            <v>0</v>
          </cell>
          <cell r="U34">
            <v>-3400.04</v>
          </cell>
          <cell r="V34">
            <v>0</v>
          </cell>
          <cell r="W34">
            <v>3400.04</v>
          </cell>
        </row>
        <row r="35">
          <cell r="A35">
            <v>360001</v>
          </cell>
          <cell r="B35">
            <v>360001</v>
          </cell>
          <cell r="C35" t="str">
            <v>OEB Preparation-Distribution</v>
          </cell>
          <cell r="D35" t="str">
            <v>OEB Preparation-Distribution</v>
          </cell>
          <cell r="E35">
            <v>0</v>
          </cell>
          <cell r="F35">
            <v>0</v>
          </cell>
          <cell r="G35">
            <v>0</v>
          </cell>
          <cell r="H35">
            <v>0</v>
          </cell>
          <cell r="I35">
            <v>0</v>
          </cell>
          <cell r="J35">
            <v>-3400.04</v>
          </cell>
          <cell r="K35">
            <v>3400.04</v>
          </cell>
          <cell r="L35">
            <v>0</v>
          </cell>
          <cell r="M35">
            <v>0</v>
          </cell>
          <cell r="N35">
            <v>0</v>
          </cell>
          <cell r="O35">
            <v>3400.04</v>
          </cell>
          <cell r="P35">
            <v>0</v>
          </cell>
          <cell r="Q35">
            <v>0</v>
          </cell>
          <cell r="R35">
            <v>0</v>
          </cell>
          <cell r="S35">
            <v>3400.04</v>
          </cell>
          <cell r="T35">
            <v>0</v>
          </cell>
          <cell r="U35">
            <v>-3400.04</v>
          </cell>
          <cell r="V35">
            <v>0</v>
          </cell>
          <cell r="W35">
            <v>3400.04</v>
          </cell>
        </row>
        <row r="36">
          <cell r="A36">
            <v>360002</v>
          </cell>
          <cell r="B36">
            <v>360002</v>
          </cell>
          <cell r="C36" t="str">
            <v>IMO Preparation-Distribution</v>
          </cell>
          <cell r="D36" t="str">
            <v>IMO Preparation-Distribution</v>
          </cell>
          <cell r="E36">
            <v>0</v>
          </cell>
          <cell r="F36">
            <v>0</v>
          </cell>
          <cell r="G36">
            <v>0</v>
          </cell>
          <cell r="H36">
            <v>0</v>
          </cell>
          <cell r="I36">
            <v>0</v>
          </cell>
          <cell r="J36">
            <v>-3400.04</v>
          </cell>
          <cell r="K36">
            <v>3400.04</v>
          </cell>
          <cell r="L36">
            <v>0</v>
          </cell>
          <cell r="M36">
            <v>0</v>
          </cell>
          <cell r="N36">
            <v>0</v>
          </cell>
          <cell r="O36">
            <v>3400.04</v>
          </cell>
          <cell r="P36">
            <v>0</v>
          </cell>
          <cell r="Q36">
            <v>0</v>
          </cell>
          <cell r="R36">
            <v>0</v>
          </cell>
          <cell r="S36">
            <v>3400.04</v>
          </cell>
          <cell r="T36">
            <v>0</v>
          </cell>
          <cell r="U36">
            <v>-3400.04</v>
          </cell>
          <cell r="V36">
            <v>0</v>
          </cell>
          <cell r="W36">
            <v>3400.04</v>
          </cell>
        </row>
        <row r="37">
          <cell r="A37">
            <v>360003</v>
          </cell>
          <cell r="B37">
            <v>360003</v>
          </cell>
          <cell r="C37" t="str">
            <v>Load Dispatching-Distribution</v>
          </cell>
          <cell r="D37" t="str">
            <v>Load Dispatching-Distribution</v>
          </cell>
          <cell r="E37">
            <v>0</v>
          </cell>
          <cell r="F37">
            <v>0</v>
          </cell>
          <cell r="G37">
            <v>0</v>
          </cell>
          <cell r="H37">
            <v>21500</v>
          </cell>
          <cell r="I37">
            <v>0</v>
          </cell>
          <cell r="J37">
            <v>-21500</v>
          </cell>
          <cell r="K37">
            <v>21500</v>
          </cell>
          <cell r="L37">
            <v>0</v>
          </cell>
          <cell r="M37">
            <v>0</v>
          </cell>
          <cell r="N37">
            <v>0</v>
          </cell>
          <cell r="O37">
            <v>0</v>
          </cell>
          <cell r="P37">
            <v>0</v>
          </cell>
          <cell r="Q37">
            <v>21500</v>
          </cell>
          <cell r="R37">
            <v>0</v>
          </cell>
          <cell r="S37">
            <v>21500</v>
          </cell>
          <cell r="T37">
            <v>0</v>
          </cell>
          <cell r="U37">
            <v>-21500</v>
          </cell>
          <cell r="V37">
            <v>0</v>
          </cell>
          <cell r="W37">
            <v>21500</v>
          </cell>
        </row>
        <row r="38">
          <cell r="A38">
            <v>360004</v>
          </cell>
          <cell r="B38">
            <v>360004</v>
          </cell>
          <cell r="C38" t="str">
            <v>Station Buildings &amp; Fixtures Exp-St. 12</v>
          </cell>
          <cell r="D38" t="str">
            <v>Station Buildings &amp; Fixtures Exp-St. 12</v>
          </cell>
          <cell r="E38">
            <v>0</v>
          </cell>
          <cell r="F38">
            <v>0</v>
          </cell>
          <cell r="G38">
            <v>0</v>
          </cell>
          <cell r="H38">
            <v>50000</v>
          </cell>
          <cell r="I38">
            <v>0</v>
          </cell>
          <cell r="J38">
            <v>-58160</v>
          </cell>
          <cell r="K38">
            <v>58160</v>
          </cell>
          <cell r="L38">
            <v>0</v>
          </cell>
          <cell r="M38">
            <v>0</v>
          </cell>
          <cell r="N38">
            <v>0</v>
          </cell>
          <cell r="O38">
            <v>8160</v>
          </cell>
          <cell r="P38">
            <v>0</v>
          </cell>
          <cell r="Q38">
            <v>50000</v>
          </cell>
          <cell r="R38">
            <v>0</v>
          </cell>
          <cell r="S38">
            <v>58160</v>
          </cell>
          <cell r="T38">
            <v>0</v>
          </cell>
          <cell r="U38">
            <v>-58160</v>
          </cell>
          <cell r="V38">
            <v>0</v>
          </cell>
          <cell r="W38">
            <v>58160</v>
          </cell>
        </row>
        <row r="39">
          <cell r="A39">
            <v>360009</v>
          </cell>
          <cell r="B39">
            <v>360009</v>
          </cell>
          <cell r="C39" t="str">
            <v>Dist Station Equip-Operating Lbr-Stat 12</v>
          </cell>
          <cell r="D39" t="str">
            <v>Dist Station Equip-Operating Lbr-Stat 12</v>
          </cell>
          <cell r="E39">
            <v>0</v>
          </cell>
          <cell r="F39">
            <v>0</v>
          </cell>
          <cell r="G39">
            <v>0</v>
          </cell>
          <cell r="H39">
            <v>2500</v>
          </cell>
          <cell r="I39">
            <v>0</v>
          </cell>
          <cell r="J39">
            <v>-12700</v>
          </cell>
          <cell r="K39">
            <v>12700</v>
          </cell>
          <cell r="L39">
            <v>0</v>
          </cell>
          <cell r="M39">
            <v>0</v>
          </cell>
          <cell r="N39">
            <v>0</v>
          </cell>
          <cell r="O39">
            <v>10200</v>
          </cell>
          <cell r="P39">
            <v>0</v>
          </cell>
          <cell r="Q39">
            <v>2500</v>
          </cell>
          <cell r="R39">
            <v>0</v>
          </cell>
          <cell r="S39">
            <v>12700</v>
          </cell>
          <cell r="T39">
            <v>0</v>
          </cell>
          <cell r="U39">
            <v>-12700</v>
          </cell>
          <cell r="V39">
            <v>0</v>
          </cell>
          <cell r="W39">
            <v>12700</v>
          </cell>
        </row>
        <row r="40">
          <cell r="A40">
            <v>360019</v>
          </cell>
          <cell r="B40">
            <v>360019</v>
          </cell>
          <cell r="C40" t="str">
            <v>Overhead Dist Line &amp; Feeders-Oper Labour</v>
          </cell>
          <cell r="D40" t="str">
            <v>Overhead Dist Line &amp; Feeders-Oper Labour</v>
          </cell>
          <cell r="E40">
            <v>0</v>
          </cell>
          <cell r="F40">
            <v>0</v>
          </cell>
          <cell r="G40">
            <v>0</v>
          </cell>
          <cell r="H40">
            <v>25000</v>
          </cell>
          <cell r="I40">
            <v>0</v>
          </cell>
          <cell r="J40">
            <v>-33500.04</v>
          </cell>
          <cell r="K40">
            <v>33500.04</v>
          </cell>
          <cell r="L40">
            <v>0</v>
          </cell>
          <cell r="M40">
            <v>0</v>
          </cell>
          <cell r="N40">
            <v>0</v>
          </cell>
          <cell r="O40">
            <v>8500.0400000000009</v>
          </cell>
          <cell r="P40">
            <v>0</v>
          </cell>
          <cell r="Q40">
            <v>25000</v>
          </cell>
          <cell r="R40">
            <v>0</v>
          </cell>
          <cell r="S40">
            <v>33500.04</v>
          </cell>
          <cell r="T40">
            <v>0</v>
          </cell>
          <cell r="U40">
            <v>-33500.04</v>
          </cell>
          <cell r="V40">
            <v>0</v>
          </cell>
          <cell r="W40">
            <v>33500.04</v>
          </cell>
        </row>
        <row r="41">
          <cell r="A41">
            <v>360021</v>
          </cell>
          <cell r="B41">
            <v>360021</v>
          </cell>
          <cell r="C41" t="str">
            <v>Overhead Distribution Transf-Operations</v>
          </cell>
          <cell r="D41" t="str">
            <v>Overhead Distribution Transf-Operations</v>
          </cell>
          <cell r="E41">
            <v>0</v>
          </cell>
          <cell r="F41">
            <v>0</v>
          </cell>
          <cell r="G41">
            <v>0</v>
          </cell>
          <cell r="H41">
            <v>2000</v>
          </cell>
          <cell r="I41">
            <v>0</v>
          </cell>
          <cell r="J41">
            <v>-10160</v>
          </cell>
          <cell r="K41">
            <v>10160</v>
          </cell>
          <cell r="L41">
            <v>0</v>
          </cell>
          <cell r="M41">
            <v>0</v>
          </cell>
          <cell r="N41">
            <v>0</v>
          </cell>
          <cell r="O41">
            <v>8160</v>
          </cell>
          <cell r="P41">
            <v>0</v>
          </cell>
          <cell r="Q41">
            <v>2000</v>
          </cell>
          <cell r="R41">
            <v>0</v>
          </cell>
          <cell r="S41">
            <v>10160</v>
          </cell>
          <cell r="T41">
            <v>0</v>
          </cell>
          <cell r="U41">
            <v>-10160</v>
          </cell>
          <cell r="V41">
            <v>0</v>
          </cell>
          <cell r="W41">
            <v>10160</v>
          </cell>
        </row>
        <row r="42">
          <cell r="A42">
            <v>360022</v>
          </cell>
          <cell r="B42">
            <v>360022</v>
          </cell>
          <cell r="C42" t="str">
            <v>Underground Dist Lines &amp; Feeders-Op Lbr</v>
          </cell>
          <cell r="D42" t="str">
            <v>Underground Dist Lines &amp; Feeders-Op Lbr</v>
          </cell>
          <cell r="E42">
            <v>0</v>
          </cell>
          <cell r="F42">
            <v>0</v>
          </cell>
          <cell r="G42">
            <v>0</v>
          </cell>
          <cell r="H42">
            <v>5000</v>
          </cell>
          <cell r="I42">
            <v>0</v>
          </cell>
          <cell r="J42">
            <v>-90000.04</v>
          </cell>
          <cell r="K42">
            <v>90000.04</v>
          </cell>
          <cell r="L42">
            <v>0</v>
          </cell>
          <cell r="M42">
            <v>0</v>
          </cell>
          <cell r="N42">
            <v>0</v>
          </cell>
          <cell r="O42">
            <v>85000.04</v>
          </cell>
          <cell r="P42">
            <v>0</v>
          </cell>
          <cell r="Q42">
            <v>5000</v>
          </cell>
          <cell r="R42">
            <v>0</v>
          </cell>
          <cell r="S42">
            <v>90000.04</v>
          </cell>
          <cell r="T42">
            <v>0</v>
          </cell>
          <cell r="U42">
            <v>-90000.04</v>
          </cell>
          <cell r="V42">
            <v>0</v>
          </cell>
          <cell r="W42">
            <v>90000.04</v>
          </cell>
        </row>
        <row r="43">
          <cell r="A43">
            <v>360024</v>
          </cell>
          <cell r="B43">
            <v>360024</v>
          </cell>
          <cell r="C43" t="str">
            <v>Underground Dist Transformers-Operations</v>
          </cell>
          <cell r="D43" t="str">
            <v>Underground Dist Transformers-Operations</v>
          </cell>
          <cell r="E43">
            <v>0</v>
          </cell>
          <cell r="F43">
            <v>0</v>
          </cell>
          <cell r="G43">
            <v>0</v>
          </cell>
          <cell r="H43">
            <v>2000</v>
          </cell>
          <cell r="I43">
            <v>0</v>
          </cell>
          <cell r="J43">
            <v>-10160</v>
          </cell>
          <cell r="K43">
            <v>10160</v>
          </cell>
          <cell r="L43">
            <v>0</v>
          </cell>
          <cell r="M43">
            <v>0</v>
          </cell>
          <cell r="N43">
            <v>0</v>
          </cell>
          <cell r="O43">
            <v>8160</v>
          </cell>
          <cell r="P43">
            <v>0</v>
          </cell>
          <cell r="Q43">
            <v>2000</v>
          </cell>
          <cell r="R43">
            <v>0</v>
          </cell>
          <cell r="S43">
            <v>10160</v>
          </cell>
          <cell r="T43">
            <v>0</v>
          </cell>
          <cell r="U43">
            <v>-10160</v>
          </cell>
          <cell r="V43">
            <v>0</v>
          </cell>
          <cell r="W43">
            <v>10160</v>
          </cell>
        </row>
        <row r="44">
          <cell r="A44">
            <v>360025</v>
          </cell>
          <cell r="B44">
            <v>360025</v>
          </cell>
          <cell r="C44" t="str">
            <v>Meter Expenses</v>
          </cell>
          <cell r="D44" t="str">
            <v>Meter Expenses</v>
          </cell>
          <cell r="E44">
            <v>0</v>
          </cell>
          <cell r="F44">
            <v>0</v>
          </cell>
          <cell r="G44">
            <v>0</v>
          </cell>
          <cell r="H44">
            <v>4000</v>
          </cell>
          <cell r="I44">
            <v>0</v>
          </cell>
          <cell r="J44">
            <v>-24400</v>
          </cell>
          <cell r="K44">
            <v>24400</v>
          </cell>
          <cell r="L44">
            <v>0</v>
          </cell>
          <cell r="M44">
            <v>0</v>
          </cell>
          <cell r="N44">
            <v>0</v>
          </cell>
          <cell r="O44">
            <v>20400</v>
          </cell>
          <cell r="P44">
            <v>0</v>
          </cell>
          <cell r="Q44">
            <v>4000</v>
          </cell>
          <cell r="R44">
            <v>0</v>
          </cell>
          <cell r="S44">
            <v>24400</v>
          </cell>
          <cell r="T44">
            <v>0</v>
          </cell>
          <cell r="U44">
            <v>-24400</v>
          </cell>
          <cell r="V44">
            <v>0</v>
          </cell>
          <cell r="W44">
            <v>24400</v>
          </cell>
        </row>
        <row r="45">
          <cell r="A45">
            <v>360026</v>
          </cell>
          <cell r="B45">
            <v>360026</v>
          </cell>
          <cell r="C45" t="str">
            <v>Customer Premise-Operating Labour</v>
          </cell>
          <cell r="D45" t="str">
            <v>Customer Premise-Operating Labour</v>
          </cell>
          <cell r="E45">
            <v>0</v>
          </cell>
          <cell r="F45">
            <v>0</v>
          </cell>
          <cell r="G45">
            <v>0</v>
          </cell>
          <cell r="H45">
            <v>1500</v>
          </cell>
          <cell r="I45">
            <v>0</v>
          </cell>
          <cell r="J45">
            <v>-9660</v>
          </cell>
          <cell r="K45">
            <v>9660</v>
          </cell>
          <cell r="L45">
            <v>0</v>
          </cell>
          <cell r="M45">
            <v>0</v>
          </cell>
          <cell r="N45">
            <v>0</v>
          </cell>
          <cell r="O45">
            <v>8160</v>
          </cell>
          <cell r="P45">
            <v>0</v>
          </cell>
          <cell r="Q45">
            <v>1500</v>
          </cell>
          <cell r="R45">
            <v>0</v>
          </cell>
          <cell r="S45">
            <v>9660</v>
          </cell>
          <cell r="T45">
            <v>0</v>
          </cell>
          <cell r="U45">
            <v>-9660</v>
          </cell>
          <cell r="V45">
            <v>0</v>
          </cell>
          <cell r="W45">
            <v>9660</v>
          </cell>
        </row>
        <row r="46">
          <cell r="A46">
            <v>360028</v>
          </cell>
          <cell r="B46">
            <v>360028</v>
          </cell>
          <cell r="C46" t="str">
            <v>Miscellaneous Distribution Expenses</v>
          </cell>
          <cell r="D46" t="str">
            <v>Miscellaneous Distribution Expenses</v>
          </cell>
          <cell r="E46">
            <v>0</v>
          </cell>
          <cell r="F46">
            <v>0</v>
          </cell>
          <cell r="G46">
            <v>0</v>
          </cell>
          <cell r="H46">
            <v>43000</v>
          </cell>
          <cell r="I46">
            <v>0</v>
          </cell>
          <cell r="J46">
            <v>-296600.03999999998</v>
          </cell>
          <cell r="K46">
            <v>296600.03999999998</v>
          </cell>
          <cell r="L46">
            <v>0</v>
          </cell>
          <cell r="M46">
            <v>0</v>
          </cell>
          <cell r="N46">
            <v>0</v>
          </cell>
          <cell r="O46">
            <v>253600.04</v>
          </cell>
          <cell r="P46">
            <v>0</v>
          </cell>
          <cell r="Q46">
            <v>43000</v>
          </cell>
          <cell r="R46">
            <v>0</v>
          </cell>
          <cell r="S46">
            <v>296600.03999999998</v>
          </cell>
          <cell r="T46">
            <v>0</v>
          </cell>
          <cell r="U46">
            <v>-296600.03999999998</v>
          </cell>
          <cell r="V46">
            <v>0</v>
          </cell>
          <cell r="W46">
            <v>296600.03999999998</v>
          </cell>
        </row>
        <row r="47">
          <cell r="A47">
            <v>360031</v>
          </cell>
          <cell r="B47">
            <v>360031</v>
          </cell>
          <cell r="C47" t="str">
            <v>Other Rent</v>
          </cell>
          <cell r="D47" t="str">
            <v>Other Rent</v>
          </cell>
          <cell r="E47">
            <v>0</v>
          </cell>
          <cell r="F47">
            <v>0</v>
          </cell>
          <cell r="G47">
            <v>0</v>
          </cell>
          <cell r="H47">
            <v>10000</v>
          </cell>
          <cell r="I47">
            <v>0</v>
          </cell>
          <cell r="J47">
            <v>-10000</v>
          </cell>
          <cell r="K47">
            <v>10000</v>
          </cell>
          <cell r="L47">
            <v>0</v>
          </cell>
          <cell r="M47">
            <v>0</v>
          </cell>
          <cell r="N47">
            <v>0</v>
          </cell>
          <cell r="O47">
            <v>0</v>
          </cell>
          <cell r="P47">
            <v>0</v>
          </cell>
          <cell r="Q47">
            <v>10000</v>
          </cell>
          <cell r="R47">
            <v>0</v>
          </cell>
          <cell r="S47">
            <v>10000</v>
          </cell>
          <cell r="T47">
            <v>0</v>
          </cell>
          <cell r="U47">
            <v>-10000</v>
          </cell>
          <cell r="V47">
            <v>0</v>
          </cell>
          <cell r="W47">
            <v>10000</v>
          </cell>
        </row>
        <row r="48">
          <cell r="A48">
            <v>360032</v>
          </cell>
          <cell r="B48">
            <v>360032</v>
          </cell>
          <cell r="C48" t="str">
            <v>Maint Superv &amp; Engineering-Whole System</v>
          </cell>
          <cell r="D48" t="str">
            <v>Maint Superv &amp; Engineering-Whole System</v>
          </cell>
          <cell r="E48">
            <v>0</v>
          </cell>
          <cell r="F48">
            <v>0</v>
          </cell>
          <cell r="G48">
            <v>0</v>
          </cell>
          <cell r="H48">
            <v>1500</v>
          </cell>
          <cell r="I48">
            <v>0</v>
          </cell>
          <cell r="J48">
            <v>-4900.04</v>
          </cell>
          <cell r="K48">
            <v>4900.04</v>
          </cell>
          <cell r="L48">
            <v>0</v>
          </cell>
          <cell r="M48">
            <v>0</v>
          </cell>
          <cell r="N48">
            <v>0</v>
          </cell>
          <cell r="O48">
            <v>3400.04</v>
          </cell>
          <cell r="P48">
            <v>0</v>
          </cell>
          <cell r="Q48">
            <v>1500</v>
          </cell>
          <cell r="R48">
            <v>0</v>
          </cell>
          <cell r="S48">
            <v>4900.04</v>
          </cell>
          <cell r="T48">
            <v>0</v>
          </cell>
          <cell r="U48">
            <v>-4900.04</v>
          </cell>
          <cell r="V48">
            <v>0</v>
          </cell>
          <cell r="W48">
            <v>4900.04</v>
          </cell>
        </row>
        <row r="49">
          <cell r="A49">
            <v>360033</v>
          </cell>
          <cell r="B49">
            <v>360033</v>
          </cell>
          <cell r="C49" t="str">
            <v>Maint of Build &amp; Fix-Dist Station -St 12</v>
          </cell>
          <cell r="D49" t="str">
            <v>Maint of Build &amp; Fix-Dist Station -St 12</v>
          </cell>
          <cell r="E49">
            <v>0</v>
          </cell>
          <cell r="F49">
            <v>0</v>
          </cell>
          <cell r="G49">
            <v>0</v>
          </cell>
          <cell r="H49">
            <v>5000</v>
          </cell>
          <cell r="I49">
            <v>0</v>
          </cell>
          <cell r="J49">
            <v>-22000.04</v>
          </cell>
          <cell r="K49">
            <v>22000.04</v>
          </cell>
          <cell r="L49">
            <v>0</v>
          </cell>
          <cell r="M49">
            <v>0</v>
          </cell>
          <cell r="N49">
            <v>0</v>
          </cell>
          <cell r="O49">
            <v>17000.04</v>
          </cell>
          <cell r="P49">
            <v>0</v>
          </cell>
          <cell r="Q49">
            <v>5000</v>
          </cell>
          <cell r="R49">
            <v>0</v>
          </cell>
          <cell r="S49">
            <v>22000.04</v>
          </cell>
          <cell r="T49">
            <v>0</v>
          </cell>
          <cell r="U49">
            <v>-22000.04</v>
          </cell>
          <cell r="V49">
            <v>0</v>
          </cell>
          <cell r="W49">
            <v>22000.04</v>
          </cell>
        </row>
        <row r="50">
          <cell r="A50">
            <v>360038</v>
          </cell>
          <cell r="B50">
            <v>360038</v>
          </cell>
          <cell r="C50" t="str">
            <v>Maintenance of Distr Station Equip-St 12</v>
          </cell>
          <cell r="D50" t="str">
            <v>Maintenance of Distr Station Equip-St 12</v>
          </cell>
          <cell r="E50">
            <v>0</v>
          </cell>
          <cell r="F50">
            <v>0</v>
          </cell>
          <cell r="G50">
            <v>0</v>
          </cell>
          <cell r="H50">
            <v>12000</v>
          </cell>
          <cell r="I50">
            <v>0</v>
          </cell>
          <cell r="J50">
            <v>-45999.96</v>
          </cell>
          <cell r="K50">
            <v>45999.96</v>
          </cell>
          <cell r="L50">
            <v>0</v>
          </cell>
          <cell r="M50">
            <v>0</v>
          </cell>
          <cell r="N50">
            <v>0</v>
          </cell>
          <cell r="O50">
            <v>33999.96</v>
          </cell>
          <cell r="P50">
            <v>0</v>
          </cell>
          <cell r="Q50">
            <v>12000</v>
          </cell>
          <cell r="R50">
            <v>0</v>
          </cell>
          <cell r="S50">
            <v>45999.96</v>
          </cell>
          <cell r="T50">
            <v>0</v>
          </cell>
          <cell r="U50">
            <v>-45999.96</v>
          </cell>
          <cell r="V50">
            <v>0</v>
          </cell>
          <cell r="W50">
            <v>45999.96</v>
          </cell>
        </row>
        <row r="51">
          <cell r="A51">
            <v>360044</v>
          </cell>
          <cell r="B51">
            <v>360044</v>
          </cell>
          <cell r="C51" t="str">
            <v>Maintenance of Conductors &amp; Devices</v>
          </cell>
          <cell r="D51" t="str">
            <v>Maintenance of Conductors &amp; Devices</v>
          </cell>
          <cell r="E51">
            <v>0</v>
          </cell>
          <cell r="F51">
            <v>0</v>
          </cell>
          <cell r="G51">
            <v>0</v>
          </cell>
          <cell r="H51">
            <v>120000</v>
          </cell>
          <cell r="I51">
            <v>0</v>
          </cell>
          <cell r="J51">
            <v>-409000.04</v>
          </cell>
          <cell r="K51">
            <v>409000.04</v>
          </cell>
          <cell r="L51">
            <v>0</v>
          </cell>
          <cell r="M51">
            <v>0</v>
          </cell>
          <cell r="N51">
            <v>0</v>
          </cell>
          <cell r="O51">
            <v>289000.03999999998</v>
          </cell>
          <cell r="P51">
            <v>0</v>
          </cell>
          <cell r="Q51">
            <v>120000</v>
          </cell>
          <cell r="R51">
            <v>0</v>
          </cell>
          <cell r="S51">
            <v>409000.04</v>
          </cell>
          <cell r="T51">
            <v>0</v>
          </cell>
          <cell r="U51">
            <v>-409000.04</v>
          </cell>
          <cell r="V51">
            <v>0</v>
          </cell>
          <cell r="W51">
            <v>409000.04</v>
          </cell>
        </row>
        <row r="52">
          <cell r="A52">
            <v>360045</v>
          </cell>
          <cell r="B52">
            <v>360045</v>
          </cell>
          <cell r="C52" t="str">
            <v>Maintenance of Overhead Services</v>
          </cell>
          <cell r="D52" t="str">
            <v>Maintenance of Overhead Services</v>
          </cell>
          <cell r="E52">
            <v>0</v>
          </cell>
          <cell r="F52">
            <v>0</v>
          </cell>
          <cell r="G52">
            <v>0</v>
          </cell>
          <cell r="H52">
            <v>70000</v>
          </cell>
          <cell r="I52">
            <v>0</v>
          </cell>
          <cell r="J52">
            <v>-240000.04</v>
          </cell>
          <cell r="K52">
            <v>240000.04</v>
          </cell>
          <cell r="L52">
            <v>0</v>
          </cell>
          <cell r="M52">
            <v>0</v>
          </cell>
          <cell r="N52">
            <v>0</v>
          </cell>
          <cell r="O52">
            <v>170000.04</v>
          </cell>
          <cell r="P52">
            <v>0</v>
          </cell>
          <cell r="Q52">
            <v>70000</v>
          </cell>
          <cell r="R52">
            <v>0</v>
          </cell>
          <cell r="S52">
            <v>240000.04</v>
          </cell>
          <cell r="T52">
            <v>0</v>
          </cell>
          <cell r="U52">
            <v>-240000.04</v>
          </cell>
          <cell r="V52">
            <v>0</v>
          </cell>
          <cell r="W52">
            <v>240000.04</v>
          </cell>
        </row>
        <row r="53">
          <cell r="A53">
            <v>360046</v>
          </cell>
          <cell r="B53">
            <v>360046</v>
          </cell>
          <cell r="C53" t="str">
            <v>OH Dist Lines &amp; Feeders-Right-of-Way</v>
          </cell>
          <cell r="D53" t="str">
            <v>OH Dist Lines &amp; Feeders-Right-of-Way</v>
          </cell>
          <cell r="E53">
            <v>0</v>
          </cell>
          <cell r="F53">
            <v>0</v>
          </cell>
          <cell r="G53">
            <v>0</v>
          </cell>
          <cell r="H53">
            <v>120000</v>
          </cell>
          <cell r="I53">
            <v>0</v>
          </cell>
          <cell r="J53">
            <v>-137000.04</v>
          </cell>
          <cell r="K53">
            <v>137000.04</v>
          </cell>
          <cell r="L53">
            <v>0</v>
          </cell>
          <cell r="M53">
            <v>0</v>
          </cell>
          <cell r="N53">
            <v>0</v>
          </cell>
          <cell r="O53">
            <v>17000.04</v>
          </cell>
          <cell r="P53">
            <v>0</v>
          </cell>
          <cell r="Q53">
            <v>120000</v>
          </cell>
          <cell r="R53">
            <v>0</v>
          </cell>
          <cell r="S53">
            <v>137000.04</v>
          </cell>
          <cell r="T53">
            <v>0</v>
          </cell>
          <cell r="U53">
            <v>-137000.04</v>
          </cell>
          <cell r="V53">
            <v>0</v>
          </cell>
          <cell r="W53">
            <v>137000.04</v>
          </cell>
        </row>
        <row r="54">
          <cell r="A54">
            <v>360048</v>
          </cell>
          <cell r="B54">
            <v>360048</v>
          </cell>
          <cell r="C54" t="str">
            <v>Maintenance of UG Conductors &amp; Devices</v>
          </cell>
          <cell r="D54" t="str">
            <v>Maintenance of UG Conductors &amp; Devices</v>
          </cell>
          <cell r="E54">
            <v>0</v>
          </cell>
          <cell r="F54">
            <v>0</v>
          </cell>
          <cell r="G54">
            <v>0</v>
          </cell>
          <cell r="H54">
            <v>12000</v>
          </cell>
          <cell r="I54">
            <v>0</v>
          </cell>
          <cell r="J54">
            <v>-37500</v>
          </cell>
          <cell r="K54">
            <v>37500</v>
          </cell>
          <cell r="L54">
            <v>0</v>
          </cell>
          <cell r="M54">
            <v>0</v>
          </cell>
          <cell r="N54">
            <v>0</v>
          </cell>
          <cell r="O54">
            <v>25500</v>
          </cell>
          <cell r="P54">
            <v>0</v>
          </cell>
          <cell r="Q54">
            <v>12000</v>
          </cell>
          <cell r="R54">
            <v>0</v>
          </cell>
          <cell r="S54">
            <v>37500</v>
          </cell>
          <cell r="T54">
            <v>0</v>
          </cell>
          <cell r="U54">
            <v>-37500</v>
          </cell>
          <cell r="V54">
            <v>0</v>
          </cell>
          <cell r="W54">
            <v>37500</v>
          </cell>
        </row>
        <row r="55">
          <cell r="A55">
            <v>360049</v>
          </cell>
          <cell r="B55">
            <v>360049</v>
          </cell>
          <cell r="C55" t="str">
            <v>Maintenance of Underground Services</v>
          </cell>
          <cell r="D55" t="str">
            <v>Maintenance of Underground Services</v>
          </cell>
          <cell r="E55">
            <v>0</v>
          </cell>
          <cell r="F55">
            <v>0</v>
          </cell>
          <cell r="G55">
            <v>0</v>
          </cell>
          <cell r="H55">
            <v>17000</v>
          </cell>
          <cell r="I55">
            <v>0</v>
          </cell>
          <cell r="J55">
            <v>-42500</v>
          </cell>
          <cell r="K55">
            <v>42500</v>
          </cell>
          <cell r="L55">
            <v>0</v>
          </cell>
          <cell r="M55">
            <v>0</v>
          </cell>
          <cell r="N55">
            <v>0</v>
          </cell>
          <cell r="O55">
            <v>25500</v>
          </cell>
          <cell r="P55">
            <v>0</v>
          </cell>
          <cell r="Q55">
            <v>17000</v>
          </cell>
          <cell r="R55">
            <v>0</v>
          </cell>
          <cell r="S55">
            <v>42500</v>
          </cell>
          <cell r="T55">
            <v>0</v>
          </cell>
          <cell r="U55">
            <v>-42500</v>
          </cell>
          <cell r="V55">
            <v>0</v>
          </cell>
          <cell r="W55">
            <v>42500</v>
          </cell>
        </row>
        <row r="56">
          <cell r="A56">
            <v>360050</v>
          </cell>
          <cell r="B56">
            <v>360050</v>
          </cell>
          <cell r="C56" t="str">
            <v>Maintenance of Line Transformers</v>
          </cell>
          <cell r="D56" t="str">
            <v>Maintenance of Line Transformers</v>
          </cell>
          <cell r="E56">
            <v>0</v>
          </cell>
          <cell r="F56">
            <v>0</v>
          </cell>
          <cell r="G56">
            <v>0</v>
          </cell>
          <cell r="H56">
            <v>10000</v>
          </cell>
          <cell r="I56">
            <v>0</v>
          </cell>
          <cell r="J56">
            <v>-50800</v>
          </cell>
          <cell r="K56">
            <v>50800</v>
          </cell>
          <cell r="L56">
            <v>0</v>
          </cell>
          <cell r="M56">
            <v>0</v>
          </cell>
          <cell r="N56">
            <v>0</v>
          </cell>
          <cell r="O56">
            <v>40800</v>
          </cell>
          <cell r="P56">
            <v>0</v>
          </cell>
          <cell r="Q56">
            <v>10000</v>
          </cell>
          <cell r="R56">
            <v>0</v>
          </cell>
          <cell r="S56">
            <v>50800</v>
          </cell>
          <cell r="T56">
            <v>0</v>
          </cell>
          <cell r="U56">
            <v>-50800</v>
          </cell>
          <cell r="V56">
            <v>0</v>
          </cell>
          <cell r="W56">
            <v>50800</v>
          </cell>
        </row>
        <row r="57">
          <cell r="A57">
            <v>360053</v>
          </cell>
          <cell r="B57">
            <v>360053</v>
          </cell>
          <cell r="C57" t="str">
            <v>Maintenance of Meters</v>
          </cell>
          <cell r="D57" t="str">
            <v>Maintenance of Meters</v>
          </cell>
          <cell r="E57">
            <v>0</v>
          </cell>
          <cell r="F57">
            <v>0</v>
          </cell>
          <cell r="G57">
            <v>0</v>
          </cell>
          <cell r="H57">
            <v>15000</v>
          </cell>
          <cell r="I57">
            <v>0</v>
          </cell>
          <cell r="J57">
            <v>-151000.04</v>
          </cell>
          <cell r="K57">
            <v>151000.04</v>
          </cell>
          <cell r="L57">
            <v>0</v>
          </cell>
          <cell r="M57">
            <v>0</v>
          </cell>
          <cell r="N57">
            <v>0</v>
          </cell>
          <cell r="O57">
            <v>136000.04</v>
          </cell>
          <cell r="P57">
            <v>0</v>
          </cell>
          <cell r="Q57">
            <v>15000</v>
          </cell>
          <cell r="R57">
            <v>0</v>
          </cell>
          <cell r="S57">
            <v>151000.04</v>
          </cell>
          <cell r="T57">
            <v>0</v>
          </cell>
          <cell r="U57">
            <v>-151000.04</v>
          </cell>
          <cell r="V57">
            <v>0</v>
          </cell>
          <cell r="W57">
            <v>151000.04</v>
          </cell>
        </row>
        <row r="58">
          <cell r="A58">
            <v>360055</v>
          </cell>
          <cell r="B58">
            <v>360055</v>
          </cell>
          <cell r="C58" t="str">
            <v>Maint of other Install on Cust. Premises</v>
          </cell>
          <cell r="D58" t="str">
            <v>Maint of other Install on Cust. Premises</v>
          </cell>
          <cell r="E58">
            <v>0</v>
          </cell>
          <cell r="F58">
            <v>0</v>
          </cell>
          <cell r="G58">
            <v>0</v>
          </cell>
          <cell r="H58">
            <v>500</v>
          </cell>
          <cell r="I58">
            <v>0</v>
          </cell>
          <cell r="J58">
            <v>-3900.04</v>
          </cell>
          <cell r="K58">
            <v>3900.04</v>
          </cell>
          <cell r="L58">
            <v>0</v>
          </cell>
          <cell r="M58">
            <v>0</v>
          </cell>
          <cell r="N58">
            <v>0</v>
          </cell>
          <cell r="O58">
            <v>3400.04</v>
          </cell>
          <cell r="P58">
            <v>0</v>
          </cell>
          <cell r="Q58">
            <v>500</v>
          </cell>
          <cell r="R58">
            <v>0</v>
          </cell>
          <cell r="S58">
            <v>3900.04</v>
          </cell>
          <cell r="T58">
            <v>0</v>
          </cell>
          <cell r="U58">
            <v>-3900.04</v>
          </cell>
          <cell r="V58">
            <v>0</v>
          </cell>
          <cell r="W58">
            <v>3900.04</v>
          </cell>
        </row>
        <row r="59">
          <cell r="A59">
            <v>360056</v>
          </cell>
          <cell r="B59">
            <v>360056</v>
          </cell>
          <cell r="C59" t="str">
            <v>OEB Reporting-Distribution</v>
          </cell>
          <cell r="D59" t="str">
            <v>OEB Reporting-Distribution</v>
          </cell>
          <cell r="E59">
            <v>0</v>
          </cell>
          <cell r="F59">
            <v>0</v>
          </cell>
          <cell r="G59">
            <v>0</v>
          </cell>
          <cell r="H59">
            <v>0</v>
          </cell>
          <cell r="I59">
            <v>0</v>
          </cell>
          <cell r="J59">
            <v>-12240</v>
          </cell>
          <cell r="K59">
            <v>12240</v>
          </cell>
          <cell r="L59">
            <v>0</v>
          </cell>
          <cell r="M59">
            <v>0</v>
          </cell>
          <cell r="N59">
            <v>0</v>
          </cell>
          <cell r="O59">
            <v>12240</v>
          </cell>
          <cell r="P59">
            <v>0</v>
          </cell>
          <cell r="Q59">
            <v>0</v>
          </cell>
          <cell r="R59">
            <v>0</v>
          </cell>
          <cell r="S59">
            <v>12240</v>
          </cell>
          <cell r="T59">
            <v>0</v>
          </cell>
          <cell r="U59">
            <v>-12240</v>
          </cell>
          <cell r="V59">
            <v>0</v>
          </cell>
          <cell r="W59">
            <v>12240</v>
          </cell>
        </row>
        <row r="61">
          <cell r="A61" t="str">
            <v>Information Technology</v>
          </cell>
        </row>
        <row r="62">
          <cell r="A62">
            <v>300591</v>
          </cell>
          <cell r="B62">
            <v>300591</v>
          </cell>
          <cell r="C62" t="str">
            <v>SAP R/3 Maintenance Order</v>
          </cell>
          <cell r="D62" t="str">
            <v>SAP R/3 Maintenance Order</v>
          </cell>
          <cell r="E62">
            <v>0</v>
          </cell>
          <cell r="F62">
            <v>0</v>
          </cell>
          <cell r="G62">
            <v>0</v>
          </cell>
          <cell r="H62">
            <v>100000</v>
          </cell>
          <cell r="I62">
            <v>0</v>
          </cell>
          <cell r="J62">
            <v>-100000</v>
          </cell>
          <cell r="K62">
            <v>100000</v>
          </cell>
          <cell r="L62">
            <v>0</v>
          </cell>
          <cell r="M62">
            <v>0</v>
          </cell>
          <cell r="N62">
            <v>0</v>
          </cell>
          <cell r="O62">
            <v>0</v>
          </cell>
          <cell r="P62">
            <v>0</v>
          </cell>
          <cell r="Q62">
            <v>100000</v>
          </cell>
          <cell r="R62">
            <v>0</v>
          </cell>
          <cell r="S62">
            <v>100000</v>
          </cell>
          <cell r="T62">
            <v>0</v>
          </cell>
          <cell r="U62">
            <v>-100000</v>
          </cell>
          <cell r="V62">
            <v>0</v>
          </cell>
          <cell r="W62">
            <v>100000</v>
          </cell>
        </row>
        <row r="63">
          <cell r="A63">
            <v>300592</v>
          </cell>
          <cell r="B63">
            <v>300592</v>
          </cell>
          <cell r="C63" t="str">
            <v>SAP - CCS Maintenance</v>
          </cell>
          <cell r="D63" t="str">
            <v>SAP - CCS Maintenance</v>
          </cell>
          <cell r="E63">
            <v>0</v>
          </cell>
          <cell r="F63">
            <v>0</v>
          </cell>
          <cell r="G63">
            <v>0</v>
          </cell>
          <cell r="H63">
            <v>300000</v>
          </cell>
          <cell r="I63">
            <v>0</v>
          </cell>
          <cell r="J63">
            <v>-300000</v>
          </cell>
          <cell r="K63">
            <v>300000</v>
          </cell>
          <cell r="L63">
            <v>0</v>
          </cell>
          <cell r="M63">
            <v>0</v>
          </cell>
          <cell r="N63">
            <v>0</v>
          </cell>
          <cell r="O63">
            <v>0</v>
          </cell>
          <cell r="P63">
            <v>0</v>
          </cell>
          <cell r="Q63">
            <v>300000</v>
          </cell>
          <cell r="R63">
            <v>0</v>
          </cell>
          <cell r="S63">
            <v>300000</v>
          </cell>
          <cell r="T63">
            <v>0</v>
          </cell>
          <cell r="U63">
            <v>-300000</v>
          </cell>
          <cell r="V63">
            <v>0</v>
          </cell>
          <cell r="W63">
            <v>300000</v>
          </cell>
        </row>
        <row r="65">
          <cell r="A65" t="str">
            <v>Materials Management</v>
          </cell>
        </row>
        <row r="66">
          <cell r="A66">
            <v>300584</v>
          </cell>
          <cell r="B66">
            <v>300584</v>
          </cell>
          <cell r="C66" t="str">
            <v>Storekeeping Relief</v>
          </cell>
          <cell r="D66" t="str">
            <v>Storekeeping Relief</v>
          </cell>
          <cell r="E66">
            <v>0</v>
          </cell>
          <cell r="F66">
            <v>0</v>
          </cell>
          <cell r="G66">
            <v>0</v>
          </cell>
          <cell r="H66">
            <v>0</v>
          </cell>
          <cell r="I66">
            <v>0</v>
          </cell>
          <cell r="J66">
            <v>-17214.96</v>
          </cell>
          <cell r="K66">
            <v>17214.96</v>
          </cell>
          <cell r="L66">
            <v>0</v>
          </cell>
          <cell r="M66">
            <v>0</v>
          </cell>
          <cell r="N66">
            <v>0</v>
          </cell>
          <cell r="O66">
            <v>17214.96</v>
          </cell>
          <cell r="P66">
            <v>0</v>
          </cell>
          <cell r="Q66">
            <v>0</v>
          </cell>
          <cell r="R66">
            <v>0</v>
          </cell>
          <cell r="S66">
            <v>17214.96</v>
          </cell>
          <cell r="T66">
            <v>0</v>
          </cell>
          <cell r="U66">
            <v>-17214.96</v>
          </cell>
          <cell r="V66">
            <v>0</v>
          </cell>
          <cell r="W66">
            <v>17214.96</v>
          </cell>
        </row>
        <row r="67">
          <cell r="A67">
            <v>300681</v>
          </cell>
          <cell r="B67">
            <v>300681</v>
          </cell>
          <cell r="C67" t="str">
            <v>Purchasing Management Function</v>
          </cell>
          <cell r="D67" t="str">
            <v>Purchasing Management Function</v>
          </cell>
          <cell r="E67">
            <v>0</v>
          </cell>
          <cell r="F67">
            <v>0</v>
          </cell>
          <cell r="G67">
            <v>0</v>
          </cell>
          <cell r="H67">
            <v>0</v>
          </cell>
          <cell r="I67">
            <v>0</v>
          </cell>
          <cell r="J67">
            <v>-16500</v>
          </cell>
          <cell r="K67">
            <v>16500</v>
          </cell>
          <cell r="L67">
            <v>0</v>
          </cell>
          <cell r="M67">
            <v>0</v>
          </cell>
          <cell r="N67">
            <v>0</v>
          </cell>
          <cell r="O67">
            <v>16500</v>
          </cell>
          <cell r="P67">
            <v>0</v>
          </cell>
          <cell r="Q67">
            <v>0</v>
          </cell>
          <cell r="R67">
            <v>0</v>
          </cell>
          <cell r="S67">
            <v>16500</v>
          </cell>
          <cell r="T67">
            <v>0</v>
          </cell>
          <cell r="U67">
            <v>-16500</v>
          </cell>
          <cell r="V67">
            <v>0</v>
          </cell>
          <cell r="W67">
            <v>16500</v>
          </cell>
        </row>
        <row r="69">
          <cell r="A69" t="str">
            <v>Health, Safety &amp; Environment</v>
          </cell>
        </row>
        <row r="70">
          <cell r="A70">
            <v>300201</v>
          </cell>
          <cell r="B70">
            <v>300201</v>
          </cell>
          <cell r="C70" t="str">
            <v>Environment, Health &amp; Safety Services</v>
          </cell>
          <cell r="D70" t="str">
            <v>Environment, Health &amp; Safety Services</v>
          </cell>
          <cell r="E70">
            <v>0</v>
          </cell>
          <cell r="F70">
            <v>0</v>
          </cell>
          <cell r="G70">
            <v>0</v>
          </cell>
          <cell r="H70">
            <v>0</v>
          </cell>
          <cell r="I70">
            <v>0</v>
          </cell>
          <cell r="J70">
            <v>-23619.919999999998</v>
          </cell>
          <cell r="K70">
            <v>23619.919999999998</v>
          </cell>
          <cell r="L70">
            <v>0</v>
          </cell>
          <cell r="M70">
            <v>0</v>
          </cell>
          <cell r="N70">
            <v>0</v>
          </cell>
          <cell r="O70">
            <v>23619.919999999998</v>
          </cell>
          <cell r="P70">
            <v>0</v>
          </cell>
          <cell r="Q70">
            <v>0</v>
          </cell>
          <cell r="R70">
            <v>0</v>
          </cell>
          <cell r="S70">
            <v>23619.919999999998</v>
          </cell>
          <cell r="T70">
            <v>0</v>
          </cell>
          <cell r="U70">
            <v>-23619.919999999998</v>
          </cell>
          <cell r="V70">
            <v>0</v>
          </cell>
          <cell r="W70">
            <v>23619.919999999998</v>
          </cell>
        </row>
        <row r="72">
          <cell r="A72" t="str">
            <v>Property Maintenance</v>
          </cell>
        </row>
        <row r="73">
          <cell r="A73">
            <v>300220</v>
          </cell>
          <cell r="B73">
            <v>300220</v>
          </cell>
          <cell r="C73" t="str">
            <v>Maintenance on Int/ext Service Center</v>
          </cell>
          <cell r="D73" t="str">
            <v>Maintenance on Int/ext Service Center</v>
          </cell>
          <cell r="E73">
            <v>0</v>
          </cell>
          <cell r="F73">
            <v>0</v>
          </cell>
          <cell r="G73">
            <v>0</v>
          </cell>
          <cell r="H73">
            <v>225000</v>
          </cell>
          <cell r="I73">
            <v>0</v>
          </cell>
          <cell r="J73">
            <v>-380485.04</v>
          </cell>
          <cell r="K73">
            <v>380485.04</v>
          </cell>
          <cell r="L73">
            <v>0</v>
          </cell>
          <cell r="M73">
            <v>0</v>
          </cell>
          <cell r="N73">
            <v>0</v>
          </cell>
          <cell r="O73">
            <v>155485.04</v>
          </cell>
          <cell r="P73">
            <v>0</v>
          </cell>
          <cell r="Q73">
            <v>225000</v>
          </cell>
          <cell r="R73">
            <v>0</v>
          </cell>
          <cell r="S73">
            <v>380485.04</v>
          </cell>
          <cell r="T73">
            <v>0</v>
          </cell>
          <cell r="U73">
            <v>-380485.04</v>
          </cell>
          <cell r="V73">
            <v>0</v>
          </cell>
          <cell r="W73">
            <v>380485.04</v>
          </cell>
        </row>
        <row r="74">
          <cell r="A74">
            <v>300585</v>
          </cell>
          <cell r="B74">
            <v>300585</v>
          </cell>
          <cell r="C74" t="str">
            <v>Fleet Maintenanace for INC.</v>
          </cell>
          <cell r="D74" t="str">
            <v>Fleet Maintenanace for INC.</v>
          </cell>
          <cell r="E74">
            <v>0</v>
          </cell>
          <cell r="F74">
            <v>0</v>
          </cell>
          <cell r="G74">
            <v>0</v>
          </cell>
          <cell r="H74">
            <v>1000</v>
          </cell>
          <cell r="I74">
            <v>0</v>
          </cell>
          <cell r="J74">
            <v>-22999.96</v>
          </cell>
          <cell r="K74">
            <v>22999.96</v>
          </cell>
          <cell r="L74">
            <v>0</v>
          </cell>
          <cell r="M74">
            <v>0</v>
          </cell>
          <cell r="N74">
            <v>0</v>
          </cell>
          <cell r="O74">
            <v>21999.96</v>
          </cell>
          <cell r="P74">
            <v>0</v>
          </cell>
          <cell r="Q74">
            <v>1000</v>
          </cell>
          <cell r="R74">
            <v>0</v>
          </cell>
          <cell r="S74">
            <v>22999.96</v>
          </cell>
          <cell r="T74">
            <v>0</v>
          </cell>
          <cell r="U74">
            <v>-22999.96</v>
          </cell>
          <cell r="V74">
            <v>0</v>
          </cell>
          <cell r="W74">
            <v>22999.96</v>
          </cell>
        </row>
        <row r="75">
          <cell r="A75">
            <v>300586</v>
          </cell>
          <cell r="B75">
            <v>300586</v>
          </cell>
          <cell r="C75" t="str">
            <v>Fleet Maintenanace for LTD</v>
          </cell>
          <cell r="D75" t="str">
            <v>Fleet Maintenanace for LTD</v>
          </cell>
          <cell r="E75">
            <v>0</v>
          </cell>
          <cell r="F75">
            <v>0</v>
          </cell>
          <cell r="G75">
            <v>0</v>
          </cell>
          <cell r="H75">
            <v>500</v>
          </cell>
          <cell r="I75">
            <v>0</v>
          </cell>
          <cell r="J75">
            <v>-8199.9599999999991</v>
          </cell>
          <cell r="K75">
            <v>8199.9599999999991</v>
          </cell>
          <cell r="L75">
            <v>0</v>
          </cell>
          <cell r="M75">
            <v>0</v>
          </cell>
          <cell r="N75">
            <v>0</v>
          </cell>
          <cell r="O75">
            <v>7699.96</v>
          </cell>
          <cell r="P75">
            <v>0</v>
          </cell>
          <cell r="Q75">
            <v>500</v>
          </cell>
          <cell r="R75">
            <v>0</v>
          </cell>
          <cell r="S75">
            <v>8199.9599999999991</v>
          </cell>
          <cell r="T75">
            <v>0</v>
          </cell>
          <cell r="U75">
            <v>-8199.9599999999991</v>
          </cell>
          <cell r="V75">
            <v>0</v>
          </cell>
          <cell r="W75">
            <v>8199.9599999999991</v>
          </cell>
        </row>
        <row r="76">
          <cell r="A76">
            <v>300680</v>
          </cell>
          <cell r="B76">
            <v>300680</v>
          </cell>
          <cell r="C76" t="str">
            <v>Property Management Function</v>
          </cell>
          <cell r="D76" t="str">
            <v>Property Management Function</v>
          </cell>
          <cell r="E76">
            <v>0</v>
          </cell>
          <cell r="F76">
            <v>0</v>
          </cell>
          <cell r="G76">
            <v>0</v>
          </cell>
          <cell r="H76">
            <v>0</v>
          </cell>
          <cell r="I76">
            <v>0</v>
          </cell>
          <cell r="J76">
            <v>-16500</v>
          </cell>
          <cell r="K76">
            <v>16500</v>
          </cell>
          <cell r="L76">
            <v>0</v>
          </cell>
          <cell r="M76">
            <v>0</v>
          </cell>
          <cell r="N76">
            <v>0</v>
          </cell>
          <cell r="O76">
            <v>16500</v>
          </cell>
          <cell r="P76">
            <v>0</v>
          </cell>
          <cell r="Q76">
            <v>0</v>
          </cell>
          <cell r="R76">
            <v>0</v>
          </cell>
          <cell r="S76">
            <v>16500</v>
          </cell>
          <cell r="T76">
            <v>0</v>
          </cell>
          <cell r="U76">
            <v>-16500</v>
          </cell>
          <cell r="V76">
            <v>0</v>
          </cell>
          <cell r="W76">
            <v>16500</v>
          </cell>
        </row>
        <row r="78">
          <cell r="A78" t="str">
            <v>Customer Service</v>
          </cell>
        </row>
        <row r="79">
          <cell r="A79">
            <v>300400</v>
          </cell>
          <cell r="B79">
            <v>300400</v>
          </cell>
          <cell r="C79" t="str">
            <v>Customer Collections - Cust Service</v>
          </cell>
          <cell r="D79" t="str">
            <v>Customer Collections - Cust Service</v>
          </cell>
          <cell r="E79">
            <v>0</v>
          </cell>
          <cell r="F79">
            <v>0</v>
          </cell>
          <cell r="G79">
            <v>0</v>
          </cell>
          <cell r="H79">
            <v>0</v>
          </cell>
          <cell r="I79">
            <v>0</v>
          </cell>
          <cell r="J79">
            <v>-68640</v>
          </cell>
          <cell r="K79">
            <v>68640</v>
          </cell>
          <cell r="L79">
            <v>0</v>
          </cell>
          <cell r="M79">
            <v>0</v>
          </cell>
          <cell r="N79">
            <v>0</v>
          </cell>
          <cell r="O79">
            <v>68640</v>
          </cell>
          <cell r="P79">
            <v>0</v>
          </cell>
          <cell r="Q79">
            <v>0</v>
          </cell>
          <cell r="R79">
            <v>0</v>
          </cell>
          <cell r="S79">
            <v>68640</v>
          </cell>
          <cell r="T79">
            <v>0</v>
          </cell>
          <cell r="U79">
            <v>-68640</v>
          </cell>
          <cell r="V79">
            <v>0</v>
          </cell>
          <cell r="W79">
            <v>68640</v>
          </cell>
        </row>
        <row r="80">
          <cell r="A80">
            <v>300401</v>
          </cell>
          <cell r="B80">
            <v>300401</v>
          </cell>
          <cell r="C80" t="str">
            <v>Customer Reads - Customer Service</v>
          </cell>
          <cell r="D80" t="str">
            <v>Customer Reads - Customer Service</v>
          </cell>
          <cell r="E80">
            <v>0</v>
          </cell>
          <cell r="F80">
            <v>0</v>
          </cell>
          <cell r="G80">
            <v>0</v>
          </cell>
          <cell r="H80">
            <v>0</v>
          </cell>
          <cell r="I80">
            <v>0</v>
          </cell>
          <cell r="J80">
            <v>-68640</v>
          </cell>
          <cell r="K80">
            <v>68640</v>
          </cell>
          <cell r="L80">
            <v>0</v>
          </cell>
          <cell r="M80">
            <v>0</v>
          </cell>
          <cell r="N80">
            <v>0</v>
          </cell>
          <cell r="O80">
            <v>68640</v>
          </cell>
          <cell r="P80">
            <v>0</v>
          </cell>
          <cell r="Q80">
            <v>0</v>
          </cell>
          <cell r="R80">
            <v>0</v>
          </cell>
          <cell r="S80">
            <v>68640</v>
          </cell>
          <cell r="T80">
            <v>0</v>
          </cell>
          <cell r="U80">
            <v>-68640</v>
          </cell>
          <cell r="V80">
            <v>0</v>
          </cell>
          <cell r="W80">
            <v>68640</v>
          </cell>
        </row>
        <row r="81">
          <cell r="A81">
            <v>300402</v>
          </cell>
          <cell r="B81">
            <v>300402</v>
          </cell>
          <cell r="C81" t="str">
            <v>Customer Disconnections- Cust Service</v>
          </cell>
          <cell r="D81" t="str">
            <v>Customer Disconnections- Cust Service</v>
          </cell>
          <cell r="E81">
            <v>0</v>
          </cell>
          <cell r="F81">
            <v>0</v>
          </cell>
          <cell r="G81">
            <v>0</v>
          </cell>
          <cell r="H81">
            <v>0</v>
          </cell>
          <cell r="I81">
            <v>0</v>
          </cell>
          <cell r="J81">
            <v>-91520</v>
          </cell>
          <cell r="K81">
            <v>91520</v>
          </cell>
          <cell r="L81">
            <v>0</v>
          </cell>
          <cell r="M81">
            <v>0</v>
          </cell>
          <cell r="N81">
            <v>0</v>
          </cell>
          <cell r="O81">
            <v>91520</v>
          </cell>
          <cell r="P81">
            <v>0</v>
          </cell>
          <cell r="Q81">
            <v>0</v>
          </cell>
          <cell r="R81">
            <v>0</v>
          </cell>
          <cell r="S81">
            <v>91520</v>
          </cell>
          <cell r="T81">
            <v>0</v>
          </cell>
          <cell r="U81">
            <v>-91520</v>
          </cell>
          <cell r="V81">
            <v>0</v>
          </cell>
          <cell r="W81">
            <v>91520</v>
          </cell>
        </row>
        <row r="82">
          <cell r="A82">
            <v>300495</v>
          </cell>
          <cell r="B82">
            <v>300495</v>
          </cell>
          <cell r="C82" t="str">
            <v>LABOUR CHARGES TO 2501 IN CO. 0020</v>
          </cell>
          <cell r="D82" t="str">
            <v>LABOUR CHARGES TO 2501 IN CO. 0020</v>
          </cell>
          <cell r="E82">
            <v>0</v>
          </cell>
          <cell r="F82">
            <v>0</v>
          </cell>
          <cell r="G82">
            <v>0</v>
          </cell>
          <cell r="H82">
            <v>0</v>
          </cell>
          <cell r="I82">
            <v>0</v>
          </cell>
          <cell r="J82">
            <v>-2200.04</v>
          </cell>
          <cell r="K82">
            <v>2200.04</v>
          </cell>
          <cell r="L82">
            <v>0</v>
          </cell>
          <cell r="M82">
            <v>0</v>
          </cell>
          <cell r="N82">
            <v>0</v>
          </cell>
          <cell r="O82">
            <v>2200.04</v>
          </cell>
          <cell r="P82">
            <v>0</v>
          </cell>
          <cell r="Q82">
            <v>0</v>
          </cell>
          <cell r="R82">
            <v>0</v>
          </cell>
          <cell r="S82">
            <v>2200.04</v>
          </cell>
          <cell r="T82">
            <v>0</v>
          </cell>
          <cell r="U82">
            <v>-2200.04</v>
          </cell>
          <cell r="V82">
            <v>0</v>
          </cell>
          <cell r="W82">
            <v>2200.04</v>
          </cell>
        </row>
        <row r="84">
          <cell r="A84" t="str">
            <v>Port Colbonre Hydro</v>
          </cell>
        </row>
        <row r="85">
          <cell r="A85">
            <v>600000</v>
          </cell>
          <cell r="B85">
            <v>600000</v>
          </cell>
          <cell r="C85" t="str">
            <v>PC Operating Supervision &amp; Engineering</v>
          </cell>
          <cell r="D85" t="str">
            <v>PC Operating Supervision &amp; Engineering</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row>
        <row r="86">
          <cell r="A86">
            <v>600003</v>
          </cell>
          <cell r="B86">
            <v>600003</v>
          </cell>
          <cell r="C86" t="str">
            <v>PC Load Dispatching-Oper Serv Distr</v>
          </cell>
          <cell r="D86" t="str">
            <v>PC Load Dispatching-Oper Serv Distr</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row>
        <row r="87">
          <cell r="A87">
            <v>600004</v>
          </cell>
          <cell r="B87">
            <v>600004</v>
          </cell>
          <cell r="C87" t="str">
            <v>PC Stations-buildings &amp; Fixtures Expense</v>
          </cell>
          <cell r="D87" t="str">
            <v>PC Stations-buildings &amp; Fixtures Expense</v>
          </cell>
          <cell r="E87">
            <v>0</v>
          </cell>
          <cell r="F87">
            <v>0</v>
          </cell>
          <cell r="G87">
            <v>0</v>
          </cell>
          <cell r="H87">
            <v>10000</v>
          </cell>
          <cell r="I87">
            <v>0</v>
          </cell>
          <cell r="J87">
            <v>-18500.04</v>
          </cell>
          <cell r="K87">
            <v>18500.04</v>
          </cell>
          <cell r="L87">
            <v>0</v>
          </cell>
          <cell r="M87">
            <v>0</v>
          </cell>
          <cell r="N87">
            <v>0</v>
          </cell>
          <cell r="O87">
            <v>8500.0400000000009</v>
          </cell>
          <cell r="P87">
            <v>0</v>
          </cell>
          <cell r="Q87">
            <v>10000</v>
          </cell>
          <cell r="R87">
            <v>0</v>
          </cell>
          <cell r="S87">
            <v>18500.04</v>
          </cell>
          <cell r="T87">
            <v>0</v>
          </cell>
          <cell r="U87">
            <v>-18500.04</v>
          </cell>
          <cell r="V87">
            <v>0</v>
          </cell>
          <cell r="W87">
            <v>18500.04</v>
          </cell>
        </row>
        <row r="88">
          <cell r="A88">
            <v>600005</v>
          </cell>
          <cell r="B88">
            <v>600005</v>
          </cell>
          <cell r="C88" t="str">
            <v>PC Station Equipment-Oper Lbr &amp; Expense</v>
          </cell>
          <cell r="D88" t="str">
            <v>PC Station Equipment-Oper Lbr &amp; Expense</v>
          </cell>
          <cell r="E88">
            <v>0</v>
          </cell>
          <cell r="F88">
            <v>0</v>
          </cell>
          <cell r="G88">
            <v>0</v>
          </cell>
          <cell r="H88">
            <v>2500</v>
          </cell>
          <cell r="I88">
            <v>0</v>
          </cell>
          <cell r="J88">
            <v>-12700</v>
          </cell>
          <cell r="K88">
            <v>12700</v>
          </cell>
          <cell r="L88">
            <v>0</v>
          </cell>
          <cell r="M88">
            <v>0</v>
          </cell>
          <cell r="N88">
            <v>0</v>
          </cell>
          <cell r="O88">
            <v>10200</v>
          </cell>
          <cell r="P88">
            <v>0</v>
          </cell>
          <cell r="Q88">
            <v>2500</v>
          </cell>
          <cell r="R88">
            <v>0</v>
          </cell>
          <cell r="S88">
            <v>12700</v>
          </cell>
          <cell r="T88">
            <v>0</v>
          </cell>
          <cell r="U88">
            <v>-12700</v>
          </cell>
          <cell r="V88">
            <v>0</v>
          </cell>
          <cell r="W88">
            <v>12700</v>
          </cell>
        </row>
        <row r="89">
          <cell r="A89">
            <v>600006</v>
          </cell>
          <cell r="B89">
            <v>600006</v>
          </cell>
          <cell r="C89" t="str">
            <v>PC O/H Dist Lines-Operating Lbr&amp;Expenses</v>
          </cell>
          <cell r="D89" t="str">
            <v>PC O/H Dist Lines-Operating Lbr&amp;Expenses</v>
          </cell>
          <cell r="E89">
            <v>0</v>
          </cell>
          <cell r="F89">
            <v>0</v>
          </cell>
          <cell r="G89">
            <v>0</v>
          </cell>
          <cell r="H89">
            <v>1500</v>
          </cell>
          <cell r="I89">
            <v>0</v>
          </cell>
          <cell r="J89">
            <v>-11700</v>
          </cell>
          <cell r="K89">
            <v>11700</v>
          </cell>
          <cell r="L89">
            <v>0</v>
          </cell>
          <cell r="M89">
            <v>0</v>
          </cell>
          <cell r="N89">
            <v>0</v>
          </cell>
          <cell r="O89">
            <v>10200</v>
          </cell>
          <cell r="P89">
            <v>0</v>
          </cell>
          <cell r="Q89">
            <v>1500</v>
          </cell>
          <cell r="R89">
            <v>0</v>
          </cell>
          <cell r="S89">
            <v>11700</v>
          </cell>
          <cell r="T89">
            <v>0</v>
          </cell>
          <cell r="U89">
            <v>-11700</v>
          </cell>
          <cell r="V89">
            <v>0</v>
          </cell>
          <cell r="W89">
            <v>11700</v>
          </cell>
        </row>
        <row r="90">
          <cell r="A90">
            <v>600007</v>
          </cell>
          <cell r="B90">
            <v>600007</v>
          </cell>
          <cell r="C90" t="str">
            <v>PC O/H Distr Transformers-Operations</v>
          </cell>
          <cell r="D90" t="str">
            <v>PC O/H Distr Transformers-Operations</v>
          </cell>
          <cell r="E90">
            <v>0</v>
          </cell>
          <cell r="F90">
            <v>0</v>
          </cell>
          <cell r="G90">
            <v>0</v>
          </cell>
          <cell r="H90">
            <v>2000</v>
          </cell>
          <cell r="I90">
            <v>0</v>
          </cell>
          <cell r="J90">
            <v>-12200</v>
          </cell>
          <cell r="K90">
            <v>12200</v>
          </cell>
          <cell r="L90">
            <v>0</v>
          </cell>
          <cell r="M90">
            <v>0</v>
          </cell>
          <cell r="N90">
            <v>0</v>
          </cell>
          <cell r="O90">
            <v>10200</v>
          </cell>
          <cell r="P90">
            <v>0</v>
          </cell>
          <cell r="Q90">
            <v>2000</v>
          </cell>
          <cell r="R90">
            <v>0</v>
          </cell>
          <cell r="S90">
            <v>12200</v>
          </cell>
          <cell r="T90">
            <v>0</v>
          </cell>
          <cell r="U90">
            <v>-12200</v>
          </cell>
          <cell r="V90">
            <v>0</v>
          </cell>
          <cell r="W90">
            <v>12200</v>
          </cell>
        </row>
        <row r="91">
          <cell r="A91">
            <v>600008</v>
          </cell>
          <cell r="B91">
            <v>600008</v>
          </cell>
          <cell r="C91" t="str">
            <v>PC U/G Dist Lines-Operating Lbr&amp;Expenses</v>
          </cell>
          <cell r="D91" t="str">
            <v>PC U/G Dist Lines-Operating Lbr&amp;Expenses</v>
          </cell>
          <cell r="E91">
            <v>0</v>
          </cell>
          <cell r="F91">
            <v>0</v>
          </cell>
          <cell r="G91">
            <v>0</v>
          </cell>
          <cell r="H91">
            <v>1500</v>
          </cell>
          <cell r="I91">
            <v>0</v>
          </cell>
          <cell r="J91">
            <v>-11700</v>
          </cell>
          <cell r="K91">
            <v>11700</v>
          </cell>
          <cell r="L91">
            <v>0</v>
          </cell>
          <cell r="M91">
            <v>0</v>
          </cell>
          <cell r="N91">
            <v>0</v>
          </cell>
          <cell r="O91">
            <v>10200</v>
          </cell>
          <cell r="P91">
            <v>0</v>
          </cell>
          <cell r="Q91">
            <v>1500</v>
          </cell>
          <cell r="R91">
            <v>0</v>
          </cell>
          <cell r="S91">
            <v>11700</v>
          </cell>
          <cell r="T91">
            <v>0</v>
          </cell>
          <cell r="U91">
            <v>-11700</v>
          </cell>
          <cell r="V91">
            <v>0</v>
          </cell>
          <cell r="W91">
            <v>11700</v>
          </cell>
        </row>
        <row r="92">
          <cell r="A92">
            <v>600009</v>
          </cell>
          <cell r="B92">
            <v>600009</v>
          </cell>
          <cell r="C92" t="str">
            <v>PC U/G Distr Transformers-Operations</v>
          </cell>
          <cell r="D92" t="str">
            <v>PC U/G Distr Transformers-Operations</v>
          </cell>
          <cell r="E92">
            <v>0</v>
          </cell>
          <cell r="F92">
            <v>0</v>
          </cell>
          <cell r="G92">
            <v>0</v>
          </cell>
          <cell r="H92">
            <v>750</v>
          </cell>
          <cell r="I92">
            <v>0</v>
          </cell>
          <cell r="J92">
            <v>-8825</v>
          </cell>
          <cell r="K92">
            <v>8825</v>
          </cell>
          <cell r="L92">
            <v>0</v>
          </cell>
          <cell r="M92">
            <v>0</v>
          </cell>
          <cell r="N92">
            <v>0</v>
          </cell>
          <cell r="O92">
            <v>8075</v>
          </cell>
          <cell r="P92">
            <v>0</v>
          </cell>
          <cell r="Q92">
            <v>750</v>
          </cell>
          <cell r="R92">
            <v>0</v>
          </cell>
          <cell r="S92">
            <v>8825</v>
          </cell>
          <cell r="T92">
            <v>0</v>
          </cell>
          <cell r="U92">
            <v>-8825</v>
          </cell>
          <cell r="V92">
            <v>0</v>
          </cell>
          <cell r="W92">
            <v>8825</v>
          </cell>
        </row>
        <row r="93">
          <cell r="A93">
            <v>600010</v>
          </cell>
          <cell r="B93">
            <v>600010</v>
          </cell>
          <cell r="C93" t="str">
            <v>PC Meter Expenses</v>
          </cell>
          <cell r="D93" t="str">
            <v>PC Meter Expenses</v>
          </cell>
          <cell r="E93">
            <v>0</v>
          </cell>
          <cell r="F93">
            <v>0</v>
          </cell>
          <cell r="G93">
            <v>0</v>
          </cell>
          <cell r="H93">
            <v>2000</v>
          </cell>
          <cell r="I93">
            <v>0</v>
          </cell>
          <cell r="J93">
            <v>-5400.04</v>
          </cell>
          <cell r="K93">
            <v>5400.04</v>
          </cell>
          <cell r="L93">
            <v>0</v>
          </cell>
          <cell r="M93">
            <v>0</v>
          </cell>
          <cell r="N93">
            <v>0</v>
          </cell>
          <cell r="O93">
            <v>3400.04</v>
          </cell>
          <cell r="P93">
            <v>0</v>
          </cell>
          <cell r="Q93">
            <v>2000</v>
          </cell>
          <cell r="R93">
            <v>0</v>
          </cell>
          <cell r="S93">
            <v>5400.04</v>
          </cell>
          <cell r="T93">
            <v>0</v>
          </cell>
          <cell r="U93">
            <v>-5400.04</v>
          </cell>
          <cell r="V93">
            <v>0</v>
          </cell>
          <cell r="W93">
            <v>5400.04</v>
          </cell>
        </row>
        <row r="94">
          <cell r="A94">
            <v>600011</v>
          </cell>
          <cell r="B94">
            <v>600011</v>
          </cell>
          <cell r="C94" t="str">
            <v>PC Customer Premise-Operating Lbr</v>
          </cell>
          <cell r="D94" t="str">
            <v>PC Customer Premise-Operating Lbr</v>
          </cell>
          <cell r="E94">
            <v>0</v>
          </cell>
          <cell r="F94">
            <v>0</v>
          </cell>
          <cell r="G94">
            <v>0</v>
          </cell>
          <cell r="H94">
            <v>1500</v>
          </cell>
          <cell r="I94">
            <v>0</v>
          </cell>
          <cell r="J94">
            <v>-5580</v>
          </cell>
          <cell r="K94">
            <v>5580</v>
          </cell>
          <cell r="L94">
            <v>0</v>
          </cell>
          <cell r="M94">
            <v>0</v>
          </cell>
          <cell r="N94">
            <v>0</v>
          </cell>
          <cell r="O94">
            <v>4080</v>
          </cell>
          <cell r="P94">
            <v>0</v>
          </cell>
          <cell r="Q94">
            <v>1500</v>
          </cell>
          <cell r="R94">
            <v>0</v>
          </cell>
          <cell r="S94">
            <v>5580</v>
          </cell>
          <cell r="T94">
            <v>0</v>
          </cell>
          <cell r="U94">
            <v>-5580</v>
          </cell>
          <cell r="V94">
            <v>0</v>
          </cell>
          <cell r="W94">
            <v>5580</v>
          </cell>
        </row>
        <row r="95">
          <cell r="A95">
            <v>600012</v>
          </cell>
          <cell r="B95">
            <v>600012</v>
          </cell>
          <cell r="C95" t="str">
            <v>PC Misc Distribution Expense</v>
          </cell>
          <cell r="D95" t="str">
            <v>PC Misc Distribution Expense</v>
          </cell>
          <cell r="E95">
            <v>0</v>
          </cell>
          <cell r="F95">
            <v>0</v>
          </cell>
          <cell r="G95">
            <v>0</v>
          </cell>
          <cell r="H95">
            <v>8000</v>
          </cell>
          <cell r="I95">
            <v>0</v>
          </cell>
          <cell r="J95">
            <v>-93000.04</v>
          </cell>
          <cell r="K95">
            <v>93000.04</v>
          </cell>
          <cell r="L95">
            <v>0</v>
          </cell>
          <cell r="M95">
            <v>0</v>
          </cell>
          <cell r="N95">
            <v>0</v>
          </cell>
          <cell r="O95">
            <v>85000.04</v>
          </cell>
          <cell r="P95">
            <v>0</v>
          </cell>
          <cell r="Q95">
            <v>8000</v>
          </cell>
          <cell r="R95">
            <v>0</v>
          </cell>
          <cell r="S95">
            <v>93000.04</v>
          </cell>
          <cell r="T95">
            <v>0</v>
          </cell>
          <cell r="U95">
            <v>-93000.04</v>
          </cell>
          <cell r="V95">
            <v>0</v>
          </cell>
          <cell r="W95">
            <v>93000.04</v>
          </cell>
        </row>
        <row r="96">
          <cell r="A96">
            <v>600013</v>
          </cell>
          <cell r="B96">
            <v>600013</v>
          </cell>
          <cell r="C96" t="str">
            <v>PC Distribution Rental</v>
          </cell>
          <cell r="D96" t="str">
            <v>PC Distribution Rental</v>
          </cell>
          <cell r="E96">
            <v>0</v>
          </cell>
          <cell r="F96">
            <v>0</v>
          </cell>
          <cell r="G96">
            <v>0</v>
          </cell>
          <cell r="H96">
            <v>4000</v>
          </cell>
          <cell r="I96">
            <v>0</v>
          </cell>
          <cell r="J96">
            <v>-4000</v>
          </cell>
          <cell r="K96">
            <v>4000</v>
          </cell>
          <cell r="L96">
            <v>0</v>
          </cell>
          <cell r="M96">
            <v>0</v>
          </cell>
          <cell r="N96">
            <v>0</v>
          </cell>
          <cell r="O96">
            <v>0</v>
          </cell>
          <cell r="P96">
            <v>0</v>
          </cell>
          <cell r="Q96">
            <v>4000</v>
          </cell>
          <cell r="R96">
            <v>0</v>
          </cell>
          <cell r="S96">
            <v>4000</v>
          </cell>
          <cell r="T96">
            <v>0</v>
          </cell>
          <cell r="U96">
            <v>-4000</v>
          </cell>
          <cell r="V96">
            <v>0</v>
          </cell>
          <cell r="W96">
            <v>4000</v>
          </cell>
        </row>
        <row r="97">
          <cell r="A97">
            <v>600014</v>
          </cell>
          <cell r="B97">
            <v>600014</v>
          </cell>
          <cell r="C97" t="str">
            <v>PC Maint Supervision &amp; Engineering</v>
          </cell>
          <cell r="D97" t="str">
            <v>PC Maint Supervision &amp; Engineering</v>
          </cell>
          <cell r="E97">
            <v>0</v>
          </cell>
          <cell r="F97">
            <v>0</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row>
        <row r="98">
          <cell r="A98">
            <v>600015</v>
          </cell>
          <cell r="B98">
            <v>600015</v>
          </cell>
          <cell r="C98" t="str">
            <v>PC Stations-Maint-Building &amp; Fixtures</v>
          </cell>
          <cell r="D98" t="str">
            <v>PC Stations-Maint-Building &amp; Fixtures</v>
          </cell>
          <cell r="E98">
            <v>0</v>
          </cell>
          <cell r="F98">
            <v>0</v>
          </cell>
          <cell r="G98">
            <v>0</v>
          </cell>
          <cell r="H98">
            <v>5000</v>
          </cell>
          <cell r="I98">
            <v>0</v>
          </cell>
          <cell r="J98">
            <v>-18600.04</v>
          </cell>
          <cell r="K98">
            <v>18600.04</v>
          </cell>
          <cell r="L98">
            <v>0</v>
          </cell>
          <cell r="M98">
            <v>0</v>
          </cell>
          <cell r="N98">
            <v>0</v>
          </cell>
          <cell r="O98">
            <v>13600.04</v>
          </cell>
          <cell r="P98">
            <v>0</v>
          </cell>
          <cell r="Q98">
            <v>5000</v>
          </cell>
          <cell r="R98">
            <v>0</v>
          </cell>
          <cell r="S98">
            <v>18600.04</v>
          </cell>
          <cell r="T98">
            <v>0</v>
          </cell>
          <cell r="U98">
            <v>-18600.04</v>
          </cell>
          <cell r="V98">
            <v>0</v>
          </cell>
          <cell r="W98">
            <v>18600.04</v>
          </cell>
        </row>
        <row r="99">
          <cell r="A99">
            <v>600016</v>
          </cell>
          <cell r="B99">
            <v>600016</v>
          </cell>
          <cell r="C99" t="str">
            <v>PC Stations-Maintenance on Equipment</v>
          </cell>
          <cell r="D99" t="str">
            <v>PC Stations-Maintenance on Equipment</v>
          </cell>
          <cell r="E99">
            <v>0</v>
          </cell>
          <cell r="F99">
            <v>0</v>
          </cell>
          <cell r="G99">
            <v>0</v>
          </cell>
          <cell r="H99">
            <v>8000</v>
          </cell>
          <cell r="I99">
            <v>0</v>
          </cell>
          <cell r="J99">
            <v>-38600</v>
          </cell>
          <cell r="K99">
            <v>38600</v>
          </cell>
          <cell r="L99">
            <v>0</v>
          </cell>
          <cell r="M99">
            <v>0</v>
          </cell>
          <cell r="N99">
            <v>0</v>
          </cell>
          <cell r="O99">
            <v>30600</v>
          </cell>
          <cell r="P99">
            <v>0</v>
          </cell>
          <cell r="Q99">
            <v>8000</v>
          </cell>
          <cell r="R99">
            <v>0</v>
          </cell>
          <cell r="S99">
            <v>38600</v>
          </cell>
          <cell r="T99">
            <v>0</v>
          </cell>
          <cell r="U99">
            <v>-38600</v>
          </cell>
          <cell r="V99">
            <v>0</v>
          </cell>
          <cell r="W99">
            <v>38600</v>
          </cell>
        </row>
        <row r="100">
          <cell r="A100">
            <v>600017</v>
          </cell>
          <cell r="B100">
            <v>600017</v>
          </cell>
          <cell r="C100" t="str">
            <v>PC Maint-O/H Poles Cond &amp; Devices</v>
          </cell>
          <cell r="D100" t="str">
            <v>PC Maint-O/H Poles Cond &amp; Devices</v>
          </cell>
          <cell r="E100">
            <v>0</v>
          </cell>
          <cell r="F100">
            <v>0</v>
          </cell>
          <cell r="G100">
            <v>0</v>
          </cell>
          <cell r="H100">
            <v>55000</v>
          </cell>
          <cell r="I100">
            <v>0</v>
          </cell>
          <cell r="J100">
            <v>-242000.04</v>
          </cell>
          <cell r="K100">
            <v>242000.04</v>
          </cell>
          <cell r="L100">
            <v>0</v>
          </cell>
          <cell r="M100">
            <v>0</v>
          </cell>
          <cell r="N100">
            <v>0</v>
          </cell>
          <cell r="O100">
            <v>187000.04</v>
          </cell>
          <cell r="P100">
            <v>0</v>
          </cell>
          <cell r="Q100">
            <v>55000</v>
          </cell>
          <cell r="R100">
            <v>0</v>
          </cell>
          <cell r="S100">
            <v>242000.04</v>
          </cell>
          <cell r="T100">
            <v>0</v>
          </cell>
          <cell r="U100">
            <v>-242000.04</v>
          </cell>
          <cell r="V100">
            <v>0</v>
          </cell>
          <cell r="W100">
            <v>242000.04</v>
          </cell>
        </row>
        <row r="101">
          <cell r="A101">
            <v>600018</v>
          </cell>
          <cell r="B101">
            <v>600018</v>
          </cell>
          <cell r="C101" t="str">
            <v>PC Maintenance-Overhead Services</v>
          </cell>
          <cell r="D101" t="str">
            <v>PC Maintenance-Overhead Services</v>
          </cell>
          <cell r="E101">
            <v>0</v>
          </cell>
          <cell r="F101">
            <v>0</v>
          </cell>
          <cell r="G101">
            <v>0</v>
          </cell>
          <cell r="H101">
            <v>30000</v>
          </cell>
          <cell r="I101">
            <v>0</v>
          </cell>
          <cell r="J101">
            <v>-148999.96</v>
          </cell>
          <cell r="K101">
            <v>148999.96</v>
          </cell>
          <cell r="L101">
            <v>0</v>
          </cell>
          <cell r="M101">
            <v>0</v>
          </cell>
          <cell r="N101">
            <v>0</v>
          </cell>
          <cell r="O101">
            <v>118999.96</v>
          </cell>
          <cell r="P101">
            <v>0</v>
          </cell>
          <cell r="Q101">
            <v>30000</v>
          </cell>
          <cell r="R101">
            <v>0</v>
          </cell>
          <cell r="S101">
            <v>148999.96</v>
          </cell>
          <cell r="T101">
            <v>0</v>
          </cell>
          <cell r="U101">
            <v>-148999.96</v>
          </cell>
          <cell r="V101">
            <v>0</v>
          </cell>
          <cell r="W101">
            <v>148999.96</v>
          </cell>
        </row>
        <row r="102">
          <cell r="A102">
            <v>600019</v>
          </cell>
          <cell r="B102">
            <v>600019</v>
          </cell>
          <cell r="C102" t="str">
            <v>PC Maintenance-Rights of Way</v>
          </cell>
          <cell r="D102" t="str">
            <v>PC Maintenance-Rights of Way</v>
          </cell>
          <cell r="E102">
            <v>0</v>
          </cell>
          <cell r="F102">
            <v>0</v>
          </cell>
          <cell r="G102">
            <v>0</v>
          </cell>
          <cell r="H102">
            <v>60000</v>
          </cell>
          <cell r="I102">
            <v>0</v>
          </cell>
          <cell r="J102">
            <v>-70200</v>
          </cell>
          <cell r="K102">
            <v>70200</v>
          </cell>
          <cell r="L102">
            <v>0</v>
          </cell>
          <cell r="M102">
            <v>0</v>
          </cell>
          <cell r="N102">
            <v>0</v>
          </cell>
          <cell r="O102">
            <v>10200</v>
          </cell>
          <cell r="P102">
            <v>0</v>
          </cell>
          <cell r="Q102">
            <v>60000</v>
          </cell>
          <cell r="R102">
            <v>0</v>
          </cell>
          <cell r="S102">
            <v>70200</v>
          </cell>
          <cell r="T102">
            <v>0</v>
          </cell>
          <cell r="U102">
            <v>-70200</v>
          </cell>
          <cell r="V102">
            <v>0</v>
          </cell>
          <cell r="W102">
            <v>70200</v>
          </cell>
        </row>
        <row r="103">
          <cell r="A103">
            <v>600020</v>
          </cell>
          <cell r="B103">
            <v>600020</v>
          </cell>
          <cell r="C103" t="str">
            <v>PC Maintenance-U/G Conductors &amp; Devices</v>
          </cell>
          <cell r="D103" t="str">
            <v>PC Maintenance-U/G Conductors &amp; Devices</v>
          </cell>
          <cell r="E103">
            <v>0</v>
          </cell>
          <cell r="F103">
            <v>0</v>
          </cell>
          <cell r="G103">
            <v>0</v>
          </cell>
          <cell r="H103">
            <v>12000</v>
          </cell>
          <cell r="I103">
            <v>0</v>
          </cell>
          <cell r="J103">
            <v>-32400</v>
          </cell>
          <cell r="K103">
            <v>32400</v>
          </cell>
          <cell r="L103">
            <v>0</v>
          </cell>
          <cell r="M103">
            <v>0</v>
          </cell>
          <cell r="N103">
            <v>0</v>
          </cell>
          <cell r="O103">
            <v>20400</v>
          </cell>
          <cell r="P103">
            <v>0</v>
          </cell>
          <cell r="Q103">
            <v>12000</v>
          </cell>
          <cell r="R103">
            <v>0</v>
          </cell>
          <cell r="S103">
            <v>32400</v>
          </cell>
          <cell r="T103">
            <v>0</v>
          </cell>
          <cell r="U103">
            <v>-32400</v>
          </cell>
          <cell r="V103">
            <v>0</v>
          </cell>
          <cell r="W103">
            <v>32400</v>
          </cell>
        </row>
        <row r="104">
          <cell r="A104">
            <v>600021</v>
          </cell>
          <cell r="B104">
            <v>600021</v>
          </cell>
          <cell r="C104" t="str">
            <v>PC Maintenance-U/G Services</v>
          </cell>
          <cell r="D104" t="str">
            <v>PC Maintenance-U/G Services</v>
          </cell>
          <cell r="E104">
            <v>0</v>
          </cell>
          <cell r="F104">
            <v>0</v>
          </cell>
          <cell r="G104">
            <v>0</v>
          </cell>
          <cell r="H104">
            <v>8000</v>
          </cell>
          <cell r="I104">
            <v>0</v>
          </cell>
          <cell r="J104">
            <v>-23300</v>
          </cell>
          <cell r="K104">
            <v>23300</v>
          </cell>
          <cell r="L104">
            <v>0</v>
          </cell>
          <cell r="M104">
            <v>0</v>
          </cell>
          <cell r="N104">
            <v>0</v>
          </cell>
          <cell r="O104">
            <v>15300</v>
          </cell>
          <cell r="P104">
            <v>0</v>
          </cell>
          <cell r="Q104">
            <v>8000</v>
          </cell>
          <cell r="R104">
            <v>0</v>
          </cell>
          <cell r="S104">
            <v>23300</v>
          </cell>
          <cell r="T104">
            <v>0</v>
          </cell>
          <cell r="U104">
            <v>-23300</v>
          </cell>
          <cell r="V104">
            <v>0</v>
          </cell>
          <cell r="W104">
            <v>23300</v>
          </cell>
        </row>
        <row r="105">
          <cell r="A105">
            <v>600022</v>
          </cell>
          <cell r="B105">
            <v>600022</v>
          </cell>
          <cell r="C105" t="str">
            <v>PC Maintenance-Line Transformers</v>
          </cell>
          <cell r="D105" t="str">
            <v>PC Maintenance-Line Transformers</v>
          </cell>
          <cell r="E105">
            <v>0</v>
          </cell>
          <cell r="F105">
            <v>0</v>
          </cell>
          <cell r="G105">
            <v>0</v>
          </cell>
          <cell r="H105">
            <v>6000</v>
          </cell>
          <cell r="I105">
            <v>0</v>
          </cell>
          <cell r="J105">
            <v>-21300</v>
          </cell>
          <cell r="K105">
            <v>21300</v>
          </cell>
          <cell r="L105">
            <v>0</v>
          </cell>
          <cell r="M105">
            <v>0</v>
          </cell>
          <cell r="N105">
            <v>0</v>
          </cell>
          <cell r="O105">
            <v>15300</v>
          </cell>
          <cell r="P105">
            <v>0</v>
          </cell>
          <cell r="Q105">
            <v>6000</v>
          </cell>
          <cell r="R105">
            <v>0</v>
          </cell>
          <cell r="S105">
            <v>21300</v>
          </cell>
          <cell r="T105">
            <v>0</v>
          </cell>
          <cell r="U105">
            <v>-21300</v>
          </cell>
          <cell r="V105">
            <v>0</v>
          </cell>
          <cell r="W105">
            <v>21300</v>
          </cell>
        </row>
        <row r="106">
          <cell r="A106">
            <v>600023</v>
          </cell>
          <cell r="B106">
            <v>600023</v>
          </cell>
          <cell r="C106" t="str">
            <v>PC Meter Maintenance</v>
          </cell>
          <cell r="D106" t="str">
            <v>PC Meter Maintenance</v>
          </cell>
          <cell r="E106">
            <v>0</v>
          </cell>
          <cell r="F106">
            <v>0</v>
          </cell>
          <cell r="G106">
            <v>0</v>
          </cell>
          <cell r="H106">
            <v>7500</v>
          </cell>
          <cell r="I106">
            <v>0</v>
          </cell>
          <cell r="J106">
            <v>-17700</v>
          </cell>
          <cell r="K106">
            <v>17700</v>
          </cell>
          <cell r="L106">
            <v>0</v>
          </cell>
          <cell r="M106">
            <v>0</v>
          </cell>
          <cell r="N106">
            <v>0</v>
          </cell>
          <cell r="O106">
            <v>10200</v>
          </cell>
          <cell r="P106">
            <v>0</v>
          </cell>
          <cell r="Q106">
            <v>7500</v>
          </cell>
          <cell r="R106">
            <v>0</v>
          </cell>
          <cell r="S106">
            <v>17700</v>
          </cell>
          <cell r="T106">
            <v>0</v>
          </cell>
          <cell r="U106">
            <v>-17700</v>
          </cell>
          <cell r="V106">
            <v>0</v>
          </cell>
          <cell r="W106">
            <v>17700</v>
          </cell>
        </row>
        <row r="107">
          <cell r="A107">
            <v>600024</v>
          </cell>
          <cell r="B107">
            <v>600024</v>
          </cell>
          <cell r="C107" t="str">
            <v>PC Customer Premise Maintenance</v>
          </cell>
          <cell r="D107" t="str">
            <v>PC Customer Premise Maintenance</v>
          </cell>
          <cell r="E107">
            <v>0</v>
          </cell>
          <cell r="F107">
            <v>0</v>
          </cell>
          <cell r="G107">
            <v>0</v>
          </cell>
          <cell r="H107">
            <v>500</v>
          </cell>
          <cell r="I107">
            <v>0</v>
          </cell>
          <cell r="J107">
            <v>-3900.04</v>
          </cell>
          <cell r="K107">
            <v>3900.04</v>
          </cell>
          <cell r="L107">
            <v>0</v>
          </cell>
          <cell r="M107">
            <v>0</v>
          </cell>
          <cell r="N107">
            <v>0</v>
          </cell>
          <cell r="O107">
            <v>3400.04</v>
          </cell>
          <cell r="P107">
            <v>0</v>
          </cell>
          <cell r="Q107">
            <v>500</v>
          </cell>
          <cell r="R107">
            <v>0</v>
          </cell>
          <cell r="S107">
            <v>3900.04</v>
          </cell>
          <cell r="T107">
            <v>0</v>
          </cell>
          <cell r="U107">
            <v>-3900.04</v>
          </cell>
          <cell r="V107">
            <v>0</v>
          </cell>
          <cell r="W107">
            <v>3900.04</v>
          </cell>
        </row>
        <row r="108">
          <cell r="A108">
            <v>600025</v>
          </cell>
          <cell r="B108">
            <v>600025</v>
          </cell>
          <cell r="C108" t="str">
            <v>PC OEB Reporting</v>
          </cell>
          <cell r="D108" t="str">
            <v>PC OEB Reporting</v>
          </cell>
          <cell r="E108">
            <v>0</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row>
        <row r="109">
          <cell r="A109">
            <v>600026</v>
          </cell>
          <cell r="B109">
            <v>600026</v>
          </cell>
          <cell r="C109" t="str">
            <v>PC Maintenance-Sentinal Lights Lbr &amp; Exp</v>
          </cell>
          <cell r="D109" t="str">
            <v>PC Maintenance-Sentinal Lights Lbr &amp; Exp</v>
          </cell>
          <cell r="E109">
            <v>0</v>
          </cell>
          <cell r="F109">
            <v>0</v>
          </cell>
          <cell r="G109">
            <v>0</v>
          </cell>
          <cell r="H109">
            <v>8000</v>
          </cell>
          <cell r="I109">
            <v>0</v>
          </cell>
          <cell r="J109">
            <v>-22450</v>
          </cell>
          <cell r="K109">
            <v>22450</v>
          </cell>
          <cell r="L109">
            <v>0</v>
          </cell>
          <cell r="M109">
            <v>0</v>
          </cell>
          <cell r="N109">
            <v>0</v>
          </cell>
          <cell r="O109">
            <v>14450</v>
          </cell>
          <cell r="P109">
            <v>0</v>
          </cell>
          <cell r="Q109">
            <v>8000</v>
          </cell>
          <cell r="R109">
            <v>0</v>
          </cell>
          <cell r="S109">
            <v>22450</v>
          </cell>
          <cell r="T109">
            <v>0</v>
          </cell>
          <cell r="U109">
            <v>-22450</v>
          </cell>
          <cell r="V109">
            <v>0</v>
          </cell>
          <cell r="W109">
            <v>22450</v>
          </cell>
        </row>
        <row r="110">
          <cell r="A110">
            <v>600027</v>
          </cell>
          <cell r="B110">
            <v>600027</v>
          </cell>
          <cell r="C110" t="str">
            <v>PC Maintenance-PC Lights Lbr &amp; Exp</v>
          </cell>
          <cell r="D110" t="str">
            <v>PC Maintenance-PC Lights Lbr &amp; Exp</v>
          </cell>
          <cell r="E110">
            <v>0</v>
          </cell>
          <cell r="F110">
            <v>0</v>
          </cell>
          <cell r="G110">
            <v>0</v>
          </cell>
          <cell r="H110">
            <v>10000</v>
          </cell>
          <cell r="I110">
            <v>0</v>
          </cell>
          <cell r="J110">
            <v>-47400.04</v>
          </cell>
          <cell r="K110">
            <v>47400.04</v>
          </cell>
          <cell r="L110">
            <v>0</v>
          </cell>
          <cell r="M110">
            <v>0</v>
          </cell>
          <cell r="N110">
            <v>0</v>
          </cell>
          <cell r="O110">
            <v>37400.04</v>
          </cell>
          <cell r="P110">
            <v>0</v>
          </cell>
          <cell r="Q110">
            <v>10000</v>
          </cell>
          <cell r="R110">
            <v>0</v>
          </cell>
          <cell r="S110">
            <v>47400.04</v>
          </cell>
          <cell r="T110">
            <v>0</v>
          </cell>
          <cell r="U110">
            <v>-47400.04</v>
          </cell>
          <cell r="V110">
            <v>0</v>
          </cell>
          <cell r="W110">
            <v>47400.04</v>
          </cell>
        </row>
        <row r="112">
          <cell r="A112" t="str">
            <v>Administration for Port Colborne Hydro</v>
          </cell>
        </row>
        <row r="113">
          <cell r="A113">
            <v>600028</v>
          </cell>
          <cell r="B113">
            <v>600028</v>
          </cell>
          <cell r="C113" t="str">
            <v>PC-Environ, H&amp;S Compliance Project</v>
          </cell>
          <cell r="D113" t="str">
            <v>PC-Environ, H&amp;S Compliance Project</v>
          </cell>
          <cell r="E113">
            <v>0</v>
          </cell>
          <cell r="F113">
            <v>0</v>
          </cell>
          <cell r="G113">
            <v>0</v>
          </cell>
          <cell r="H113">
            <v>0</v>
          </cell>
          <cell r="I113">
            <v>0</v>
          </cell>
          <cell r="J113">
            <v>-3025.04</v>
          </cell>
          <cell r="K113">
            <v>3025.04</v>
          </cell>
          <cell r="L113">
            <v>0</v>
          </cell>
          <cell r="M113">
            <v>0</v>
          </cell>
          <cell r="N113">
            <v>0</v>
          </cell>
          <cell r="O113">
            <v>3025.04</v>
          </cell>
          <cell r="P113">
            <v>0</v>
          </cell>
          <cell r="Q113">
            <v>0</v>
          </cell>
          <cell r="R113">
            <v>0</v>
          </cell>
          <cell r="S113">
            <v>3025.04</v>
          </cell>
          <cell r="T113">
            <v>0</v>
          </cell>
          <cell r="U113">
            <v>-3025.04</v>
          </cell>
          <cell r="V113">
            <v>0</v>
          </cell>
          <cell r="W113">
            <v>3025.04</v>
          </cell>
        </row>
        <row r="115">
          <cell r="A115" t="str">
            <v>Customer Service for Port Colborne</v>
          </cell>
        </row>
        <row r="116">
          <cell r="A116">
            <v>300620</v>
          </cell>
          <cell r="B116">
            <v>300620</v>
          </cell>
          <cell r="C116" t="str">
            <v>PC-Port Colborne Billing by Fort Erie</v>
          </cell>
          <cell r="D116" t="str">
            <v>PC-Port Colborne Billing by Fort Erie</v>
          </cell>
          <cell r="E116">
            <v>0</v>
          </cell>
          <cell r="F116">
            <v>0</v>
          </cell>
          <cell r="G116">
            <v>0</v>
          </cell>
          <cell r="H116">
            <v>0</v>
          </cell>
          <cell r="I116">
            <v>0</v>
          </cell>
          <cell r="J116">
            <v>-228800</v>
          </cell>
          <cell r="K116">
            <v>228800</v>
          </cell>
          <cell r="L116">
            <v>0</v>
          </cell>
          <cell r="M116">
            <v>0</v>
          </cell>
          <cell r="N116">
            <v>0</v>
          </cell>
          <cell r="O116">
            <v>228800</v>
          </cell>
          <cell r="P116">
            <v>0</v>
          </cell>
          <cell r="Q116">
            <v>0</v>
          </cell>
          <cell r="R116">
            <v>0</v>
          </cell>
          <cell r="S116">
            <v>228800</v>
          </cell>
          <cell r="T116">
            <v>0</v>
          </cell>
          <cell r="U116">
            <v>-228800</v>
          </cell>
          <cell r="V116">
            <v>0</v>
          </cell>
          <cell r="W116">
            <v>228800</v>
          </cell>
        </row>
        <row r="118">
          <cell r="D118" t="str">
            <v>Total Capital Expenditures in CNP Inc.</v>
          </cell>
          <cell r="E118">
            <v>0</v>
          </cell>
          <cell r="F118">
            <v>0</v>
          </cell>
          <cell r="G118">
            <v>0</v>
          </cell>
          <cell r="H118">
            <v>2639620.6</v>
          </cell>
          <cell r="I118">
            <v>0</v>
          </cell>
          <cell r="J118">
            <v>4276670.5999999996</v>
          </cell>
          <cell r="K118">
            <v>-4276670.5999999996</v>
          </cell>
          <cell r="L118">
            <v>4276670.5999999996</v>
          </cell>
          <cell r="M118">
            <v>0</v>
          </cell>
          <cell r="N118">
            <v>0</v>
          </cell>
          <cell r="O118">
            <v>2639620.6</v>
          </cell>
          <cell r="P118">
            <v>0</v>
          </cell>
          <cell r="Q118">
            <v>1637050</v>
          </cell>
          <cell r="R118">
            <v>0</v>
          </cell>
          <cell r="S118">
            <v>4276670.5999999996</v>
          </cell>
          <cell r="T118">
            <v>0</v>
          </cell>
          <cell r="U118">
            <v>-4276670.5999999996</v>
          </cell>
          <cell r="V118">
            <v>0</v>
          </cell>
          <cell r="W118">
            <v>4276670.5999999996</v>
          </cell>
        </row>
        <row r="119">
          <cell r="A119" t="str">
            <v>Run Date:</v>
          </cell>
          <cell r="B119" t="str">
            <v>2001.10.19</v>
          </cell>
          <cell r="C119" t="str">
            <v>2001.10.19</v>
          </cell>
          <cell r="D119">
            <v>0</v>
          </cell>
          <cell r="E119">
            <v>0</v>
          </cell>
          <cell r="F119">
            <v>0</v>
          </cell>
          <cell r="G119">
            <v>0</v>
          </cell>
          <cell r="H119">
            <v>0</v>
          </cell>
          <cell r="I119">
            <v>0</v>
          </cell>
          <cell r="J119">
            <v>0</v>
          </cell>
          <cell r="K119">
            <v>0</v>
          </cell>
          <cell r="L119" t="str">
            <v>Canadian Niagara Power Limited</v>
          </cell>
        </row>
        <row r="120">
          <cell r="K120" t="str">
            <v>Summary of Capital Expenditures</v>
          </cell>
        </row>
        <row r="121">
          <cell r="L121" t="str">
            <v>Actual vs Plan - Year to Date</v>
          </cell>
        </row>
        <row r="122">
          <cell r="J122" t="str">
            <v>For period month end: December 2002</v>
          </cell>
        </row>
        <row r="124">
          <cell r="G124" t="str">
            <v>Actual Capital Expenditures</v>
          </cell>
          <cell r="H124" t="str">
            <v>Planned Capital Expenditures</v>
          </cell>
          <cell r="I124">
            <v>0</v>
          </cell>
          <cell r="J124">
            <v>0</v>
          </cell>
          <cell r="K124">
            <v>0</v>
          </cell>
          <cell r="L124">
            <v>0</v>
          </cell>
          <cell r="M124">
            <v>0</v>
          </cell>
          <cell r="N124">
            <v>0</v>
          </cell>
          <cell r="O124">
            <v>0</v>
          </cell>
          <cell r="P124">
            <v>0</v>
          </cell>
          <cell r="Q124" t="str">
            <v>Planned Capital Expenditures</v>
          </cell>
        </row>
        <row r="125">
          <cell r="B125" t="str">
            <v>Order</v>
          </cell>
          <cell r="C125" t="str">
            <v>Order Description</v>
          </cell>
          <cell r="D125" t="str">
            <v>Order Description</v>
          </cell>
          <cell r="E125" t="str">
            <v>Materials</v>
          </cell>
          <cell r="F125" t="str">
            <v>Labour</v>
          </cell>
          <cell r="G125" t="str">
            <v>Labour</v>
          </cell>
          <cell r="H125" t="str">
            <v>Materials</v>
          </cell>
          <cell r="I125" t="str">
            <v>Total Cost</v>
          </cell>
          <cell r="J125" t="str">
            <v>YTD Variance</v>
          </cell>
          <cell r="K125" t="str">
            <v>Year</v>
          </cell>
          <cell r="L125">
            <v>2002</v>
          </cell>
          <cell r="M125">
            <v>0</v>
          </cell>
          <cell r="N125" t="str">
            <v>Total Cost</v>
          </cell>
          <cell r="O125">
            <v>0</v>
          </cell>
          <cell r="P125" t="str">
            <v>Labour</v>
          </cell>
          <cell r="Q125">
            <v>0</v>
          </cell>
          <cell r="R125" t="str">
            <v>Materials</v>
          </cell>
          <cell r="S125">
            <v>0</v>
          </cell>
          <cell r="T125" t="str">
            <v>Total Cost</v>
          </cell>
          <cell r="U125">
            <v>0</v>
          </cell>
          <cell r="V125" t="str">
            <v>YTD Variance</v>
          </cell>
          <cell r="W125">
            <v>0</v>
          </cell>
          <cell r="X125" t="str">
            <v>Year</v>
          </cell>
          <cell r="Y125">
            <v>2002</v>
          </cell>
        </row>
        <row r="128">
          <cell r="A128" t="str">
            <v>Energy Marketing</v>
          </cell>
        </row>
        <row r="129">
          <cell r="A129">
            <v>300587</v>
          </cell>
          <cell r="B129">
            <v>300587</v>
          </cell>
          <cell r="C129" t="str">
            <v>Scheduling</v>
          </cell>
          <cell r="D129" t="str">
            <v>Scheduling</v>
          </cell>
          <cell r="E129">
            <v>0</v>
          </cell>
          <cell r="F129">
            <v>0</v>
          </cell>
          <cell r="G129">
            <v>0</v>
          </cell>
          <cell r="H129">
            <v>60000</v>
          </cell>
          <cell r="I129">
            <v>0</v>
          </cell>
          <cell r="J129">
            <v>-60000</v>
          </cell>
          <cell r="K129">
            <v>60000</v>
          </cell>
          <cell r="L129">
            <v>0</v>
          </cell>
          <cell r="M129">
            <v>0</v>
          </cell>
          <cell r="N129">
            <v>0</v>
          </cell>
          <cell r="O129">
            <v>0</v>
          </cell>
          <cell r="P129">
            <v>0</v>
          </cell>
          <cell r="Q129">
            <v>60000</v>
          </cell>
          <cell r="R129">
            <v>0</v>
          </cell>
          <cell r="S129">
            <v>60000</v>
          </cell>
          <cell r="T129">
            <v>0</v>
          </cell>
          <cell r="U129">
            <v>-60000</v>
          </cell>
          <cell r="V129">
            <v>0</v>
          </cell>
          <cell r="W129">
            <v>60000</v>
          </cell>
        </row>
        <row r="131">
          <cell r="A131" t="str">
            <v>Rankine Maintenance</v>
          </cell>
        </row>
        <row r="132">
          <cell r="A132">
            <v>300061</v>
          </cell>
          <cell r="B132">
            <v>300061</v>
          </cell>
          <cell r="C132" t="str">
            <v>Building &amp; Property Maintenance Rankine</v>
          </cell>
          <cell r="D132" t="str">
            <v>Building &amp; Property Maintenance Rankine</v>
          </cell>
          <cell r="E132">
            <v>0</v>
          </cell>
          <cell r="F132">
            <v>0</v>
          </cell>
          <cell r="G132">
            <v>0</v>
          </cell>
          <cell r="H132">
            <v>60100</v>
          </cell>
          <cell r="I132">
            <v>0</v>
          </cell>
          <cell r="J132">
            <v>-214820</v>
          </cell>
          <cell r="K132">
            <v>214820</v>
          </cell>
          <cell r="L132">
            <v>0</v>
          </cell>
          <cell r="M132">
            <v>0</v>
          </cell>
          <cell r="N132">
            <v>0</v>
          </cell>
          <cell r="O132">
            <v>154720</v>
          </cell>
          <cell r="P132">
            <v>0</v>
          </cell>
          <cell r="Q132">
            <v>60100</v>
          </cell>
          <cell r="R132">
            <v>0</v>
          </cell>
          <cell r="S132">
            <v>214820</v>
          </cell>
          <cell r="T132">
            <v>0</v>
          </cell>
          <cell r="U132">
            <v>-214820</v>
          </cell>
          <cell r="V132">
            <v>0</v>
          </cell>
          <cell r="W132">
            <v>214820</v>
          </cell>
        </row>
        <row r="134">
          <cell r="A134" t="str">
            <v>Third Party Orders</v>
          </cell>
        </row>
        <row r="135">
          <cell r="A135">
            <v>300060</v>
          </cell>
          <cell r="B135">
            <v>300060</v>
          </cell>
          <cell r="C135" t="str">
            <v>Generator Unit Maintenance</v>
          </cell>
          <cell r="D135" t="str">
            <v>Generator Unit Maintenance</v>
          </cell>
          <cell r="E135">
            <v>0</v>
          </cell>
          <cell r="F135">
            <v>0</v>
          </cell>
          <cell r="G135">
            <v>0</v>
          </cell>
          <cell r="H135">
            <v>130000</v>
          </cell>
          <cell r="I135">
            <v>0</v>
          </cell>
          <cell r="J135">
            <v>-916799.96</v>
          </cell>
          <cell r="K135">
            <v>916799.96</v>
          </cell>
          <cell r="L135">
            <v>0</v>
          </cell>
          <cell r="M135">
            <v>0</v>
          </cell>
          <cell r="N135">
            <v>0</v>
          </cell>
          <cell r="O135">
            <v>786799.96</v>
          </cell>
          <cell r="P135">
            <v>0</v>
          </cell>
          <cell r="Q135">
            <v>130000</v>
          </cell>
          <cell r="R135">
            <v>0</v>
          </cell>
          <cell r="S135">
            <v>916799.96</v>
          </cell>
          <cell r="T135">
            <v>0</v>
          </cell>
          <cell r="U135">
            <v>-916799.96</v>
          </cell>
          <cell r="V135">
            <v>0</v>
          </cell>
          <cell r="W135">
            <v>916799.96</v>
          </cell>
        </row>
        <row r="137">
          <cell r="A137" t="str">
            <v>CORPORATE DEVELOPMENT</v>
          </cell>
        </row>
        <row r="138">
          <cell r="A138">
            <v>300583</v>
          </cell>
          <cell r="B138">
            <v>300583</v>
          </cell>
          <cell r="C138" t="str">
            <v>Rankine Tours</v>
          </cell>
          <cell r="D138" t="str">
            <v>Rankine Tours</v>
          </cell>
          <cell r="E138">
            <v>0</v>
          </cell>
          <cell r="F138">
            <v>0</v>
          </cell>
          <cell r="G138">
            <v>0</v>
          </cell>
          <cell r="H138">
            <v>0</v>
          </cell>
          <cell r="I138">
            <v>0</v>
          </cell>
          <cell r="J138">
            <v>-2200.04</v>
          </cell>
          <cell r="K138">
            <v>2200.04</v>
          </cell>
          <cell r="L138">
            <v>0</v>
          </cell>
          <cell r="M138">
            <v>0</v>
          </cell>
          <cell r="N138">
            <v>0</v>
          </cell>
          <cell r="O138">
            <v>2200.04</v>
          </cell>
          <cell r="P138">
            <v>0</v>
          </cell>
          <cell r="Q138">
            <v>0</v>
          </cell>
          <cell r="R138">
            <v>0</v>
          </cell>
          <cell r="S138">
            <v>2200.04</v>
          </cell>
          <cell r="T138">
            <v>0</v>
          </cell>
          <cell r="U138">
            <v>-2200.04</v>
          </cell>
          <cell r="V138">
            <v>0</v>
          </cell>
          <cell r="W138">
            <v>2200.04</v>
          </cell>
        </row>
        <row r="140">
          <cell r="A140" t="str">
            <v>External Service Orders</v>
          </cell>
        </row>
        <row r="141">
          <cell r="A141">
            <v>300682</v>
          </cell>
          <cell r="B141">
            <v>300682</v>
          </cell>
          <cell r="C141" t="str">
            <v>Maintenance of Sentinal Lights</v>
          </cell>
          <cell r="D141" t="str">
            <v>Maintenance of Sentinal Lights</v>
          </cell>
          <cell r="E141">
            <v>0</v>
          </cell>
          <cell r="F141">
            <v>0</v>
          </cell>
          <cell r="G141">
            <v>0</v>
          </cell>
          <cell r="H141">
            <v>12000</v>
          </cell>
          <cell r="I141">
            <v>0</v>
          </cell>
          <cell r="J141">
            <v>-39200.04</v>
          </cell>
          <cell r="K141">
            <v>39200.04</v>
          </cell>
          <cell r="L141">
            <v>0</v>
          </cell>
          <cell r="M141">
            <v>0</v>
          </cell>
          <cell r="N141">
            <v>0</v>
          </cell>
          <cell r="O141">
            <v>27200.04</v>
          </cell>
          <cell r="P141">
            <v>0</v>
          </cell>
          <cell r="Q141">
            <v>12000</v>
          </cell>
          <cell r="R141">
            <v>0</v>
          </cell>
          <cell r="S141">
            <v>39200.04</v>
          </cell>
          <cell r="T141">
            <v>0</v>
          </cell>
          <cell r="U141">
            <v>-39200.04</v>
          </cell>
          <cell r="V141">
            <v>0</v>
          </cell>
          <cell r="W141">
            <v>39200.04</v>
          </cell>
        </row>
        <row r="142">
          <cell r="A142">
            <v>300683</v>
          </cell>
          <cell r="B142">
            <v>300683</v>
          </cell>
          <cell r="C142" t="str">
            <v>Maintenance of Fort Erie Streetlights</v>
          </cell>
          <cell r="D142" t="str">
            <v>Maintenance of Fort Erie Streetlights</v>
          </cell>
          <cell r="E142">
            <v>0</v>
          </cell>
          <cell r="F142">
            <v>0</v>
          </cell>
          <cell r="G142">
            <v>0</v>
          </cell>
          <cell r="H142">
            <v>20000</v>
          </cell>
          <cell r="I142">
            <v>0</v>
          </cell>
          <cell r="J142">
            <v>-75249.960000000006</v>
          </cell>
          <cell r="K142">
            <v>75249.960000000006</v>
          </cell>
          <cell r="L142">
            <v>0</v>
          </cell>
          <cell r="M142">
            <v>0</v>
          </cell>
          <cell r="N142">
            <v>0</v>
          </cell>
          <cell r="O142">
            <v>55249.96</v>
          </cell>
          <cell r="P142">
            <v>0</v>
          </cell>
          <cell r="Q142">
            <v>20000</v>
          </cell>
          <cell r="R142">
            <v>0</v>
          </cell>
          <cell r="S142">
            <v>75249.960000000006</v>
          </cell>
          <cell r="T142">
            <v>0</v>
          </cell>
          <cell r="U142">
            <v>-75249.960000000006</v>
          </cell>
          <cell r="V142">
            <v>0</v>
          </cell>
          <cell r="W142">
            <v>75249.960000000006</v>
          </cell>
        </row>
        <row r="144">
          <cell r="D144" t="str">
            <v>Total Capital Expenditures in CNP LTD</v>
          </cell>
          <cell r="E144">
            <v>0</v>
          </cell>
          <cell r="F144">
            <v>0</v>
          </cell>
          <cell r="G144">
            <v>0</v>
          </cell>
          <cell r="H144">
            <v>1026170</v>
          </cell>
          <cell r="I144">
            <v>0</v>
          </cell>
          <cell r="J144">
            <v>1308270</v>
          </cell>
          <cell r="K144">
            <v>-1308270</v>
          </cell>
          <cell r="L144">
            <v>1308270</v>
          </cell>
          <cell r="M144">
            <v>0</v>
          </cell>
          <cell r="N144">
            <v>0</v>
          </cell>
          <cell r="O144">
            <v>1026170</v>
          </cell>
          <cell r="P144">
            <v>0</v>
          </cell>
          <cell r="Q144">
            <v>282100</v>
          </cell>
          <cell r="R144">
            <v>0</v>
          </cell>
          <cell r="S144">
            <v>1308270</v>
          </cell>
          <cell r="T144">
            <v>0</v>
          </cell>
          <cell r="U144">
            <v>-1308270</v>
          </cell>
          <cell r="V144">
            <v>0</v>
          </cell>
          <cell r="W144">
            <v>1308270</v>
          </cell>
        </row>
      </sheetData>
      <sheetData sheetId="13" refreshError="1"/>
      <sheetData sheetId="14" refreshError="1"/>
      <sheetData sheetId="15" refreshError="1"/>
      <sheetData sheetId="16"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FO Highlights (cons.)"/>
      <sheetName val="FO P&amp;L (consolidated)"/>
      <sheetName val="FO SCF (consolidated)"/>
      <sheetName val="FO BS (consolidated)"/>
      <sheetName val="FO - P&amp;L(non-consolidated)"/>
      <sheetName val="FO SCFP (non-consolidated)"/>
      <sheetName val="CNP Inc. - P&amp;L"/>
      <sheetName val="CNP Inc. - SCFP"/>
      <sheetName val="CNP Inc. - BS"/>
      <sheetName val="CE - P&amp;L"/>
      <sheetName val="CE - SCFP"/>
      <sheetName val="CE - BS"/>
      <sheetName val="Appendices"/>
      <sheetName val="Energy Sold  -  MWh"/>
      <sheetName val="Energy Sold - $"/>
      <sheetName val="Rev.Grouping by Cust.Class"/>
      <sheetName val="Quality Service Report-FE"/>
      <sheetName val="Module1"/>
      <sheetName val="Quality Service Report-PC"/>
      <sheetName val="Budget 2003 - Cornwall Electric"/>
      <sheetName val="Budget 2003 - CNP INC."/>
      <sheetName val="Budget 2003 - CNP LTD."/>
      <sheetName val="Budget 2003 - CNP CONSOLIDATED"/>
      <sheetName val="CNE Inc Cover Page"/>
      <sheetName val="CE - SCF"/>
      <sheetName val="DATA"/>
      <sheetName val="CNP Inc. T&amp;D - BS"/>
      <sheetName val="Current T&amp;D Asset Summary"/>
      <sheetName val="FOG - P&amp;L"/>
      <sheetName val="CNE - P&amp;L"/>
      <sheetName val="Grouping Schedules"/>
      <sheetName val="Consolidation Eliminations"/>
      <sheetName val="June 2003 Worksheets"/>
      <sheetName val="FOG - BS"/>
      <sheetName val="FO - BS (non-consolidated)"/>
      <sheetName val="CNE Inc Balance Sheet"/>
      <sheetName val="Maintenance Elements"/>
    </sheetNames>
    <sheetDataSet>
      <sheetData sheetId="0"/>
      <sheetData sheetId="1"/>
      <sheetData sheetId="2"/>
      <sheetData sheetId="3"/>
      <sheetData sheetId="4"/>
      <sheetData sheetId="5">
        <row r="9">
          <cell r="S9">
            <v>1</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C Master Summary"/>
      <sheetName val="PC-YTD COP in SAP"/>
      <sheetName val="PC-YTD Revenue Last Month"/>
      <sheetName val="PC-YTD Revenue This Month"/>
      <sheetName val="PC KWH Check with WMS"/>
      <sheetName val="PC - JE 213(JBL&amp;Casco&amp;H1)"/>
      <sheetName val="PC Rate Recovery"/>
      <sheetName val="PC Smart Metering"/>
      <sheetName val="PC - JE 214(Rate Rec)"/>
      <sheetName val="PC - JE 215(Adj KWH)"/>
      <sheetName val="PC Shadow Invoice"/>
      <sheetName val="PC IMO Accrual"/>
      <sheetName val="PC - JE 216(COP Accrual)"/>
      <sheetName val="PC - JE 217(Line Losses)"/>
      <sheetName val="PC - JE 218"/>
    </sheetNames>
    <sheetDataSet>
      <sheetData sheetId="0"/>
      <sheetData sheetId="1"/>
      <sheetData sheetId="2" refreshError="1">
        <row r="10">
          <cell r="H10">
            <v>5099</v>
          </cell>
          <cell r="I10">
            <v>64445.8</v>
          </cell>
          <cell r="J10">
            <v>0</v>
          </cell>
          <cell r="K10">
            <v>0</v>
          </cell>
        </row>
        <row r="11">
          <cell r="H11">
            <v>5106</v>
          </cell>
          <cell r="I11">
            <v>-209447.77</v>
          </cell>
          <cell r="J11">
            <v>0</v>
          </cell>
          <cell r="K11">
            <v>0</v>
          </cell>
        </row>
        <row r="12">
          <cell r="H12">
            <v>5109</v>
          </cell>
          <cell r="I12">
            <v>-85786.34</v>
          </cell>
          <cell r="J12">
            <v>0</v>
          </cell>
          <cell r="K12">
            <v>0</v>
          </cell>
        </row>
        <row r="13">
          <cell r="H13">
            <v>5115</v>
          </cell>
          <cell r="I13">
            <v>-84458.44</v>
          </cell>
          <cell r="J13">
            <v>-0.47799999999999998</v>
          </cell>
          <cell r="K13" t="str">
            <v>KWH</v>
          </cell>
        </row>
        <row r="14">
          <cell r="H14">
            <v>5116</v>
          </cell>
          <cell r="I14">
            <v>-238216.23</v>
          </cell>
          <cell r="J14">
            <v>-0.434</v>
          </cell>
          <cell r="K14" t="str">
            <v>KWH</v>
          </cell>
        </row>
        <row r="15">
          <cell r="H15">
            <v>5125</v>
          </cell>
          <cell r="I15">
            <v>-5693.1</v>
          </cell>
          <cell r="J15">
            <v>1.4019999999999999</v>
          </cell>
          <cell r="K15" t="str">
            <v>KWH</v>
          </cell>
        </row>
        <row r="16">
          <cell r="H16">
            <v>5130</v>
          </cell>
          <cell r="I16">
            <v>-43.31</v>
          </cell>
          <cell r="J16">
            <v>0.17499999999999999</v>
          </cell>
          <cell r="K16" t="str">
            <v>KWH</v>
          </cell>
        </row>
        <row r="17">
          <cell r="H17">
            <v>5135</v>
          </cell>
          <cell r="I17">
            <v>-2494.14</v>
          </cell>
          <cell r="J17">
            <v>0</v>
          </cell>
          <cell r="K17">
            <v>0</v>
          </cell>
        </row>
        <row r="18">
          <cell r="H18">
            <v>5150</v>
          </cell>
          <cell r="I18">
            <v>22435.7</v>
          </cell>
          <cell r="J18">
            <v>0</v>
          </cell>
          <cell r="K18">
            <v>0</v>
          </cell>
        </row>
        <row r="19">
          <cell r="H19">
            <v>5160</v>
          </cell>
          <cell r="I19">
            <v>-1318.53</v>
          </cell>
          <cell r="J19">
            <v>0</v>
          </cell>
          <cell r="K19">
            <v>0</v>
          </cell>
        </row>
        <row r="20">
          <cell r="H20">
            <v>5206</v>
          </cell>
          <cell r="I20">
            <v>-88.26</v>
          </cell>
          <cell r="J20">
            <v>-4784</v>
          </cell>
          <cell r="K20" t="str">
            <v>KWH</v>
          </cell>
        </row>
        <row r="21">
          <cell r="H21">
            <v>5209</v>
          </cell>
          <cell r="I21">
            <v>-208.9</v>
          </cell>
          <cell r="J21">
            <v>-30374</v>
          </cell>
          <cell r="K21" t="str">
            <v>KWH</v>
          </cell>
        </row>
        <row r="22">
          <cell r="H22">
            <v>5215</v>
          </cell>
          <cell r="I22">
            <v>2</v>
          </cell>
          <cell r="J22">
            <v>0</v>
          </cell>
          <cell r="K22">
            <v>0</v>
          </cell>
        </row>
        <row r="23">
          <cell r="H23">
            <v>5216</v>
          </cell>
          <cell r="I23">
            <v>2</v>
          </cell>
          <cell r="J23">
            <v>0</v>
          </cell>
          <cell r="K23">
            <v>0</v>
          </cell>
        </row>
        <row r="24">
          <cell r="H24">
            <v>5225</v>
          </cell>
          <cell r="I24">
            <v>2</v>
          </cell>
          <cell r="J24">
            <v>0</v>
          </cell>
          <cell r="K24">
            <v>0</v>
          </cell>
        </row>
        <row r="25">
          <cell r="H25">
            <v>5230</v>
          </cell>
          <cell r="I25">
            <v>2</v>
          </cell>
          <cell r="J25">
            <v>0</v>
          </cell>
          <cell r="K25">
            <v>0</v>
          </cell>
        </row>
        <row r="26">
          <cell r="H26">
            <v>5250</v>
          </cell>
          <cell r="I26">
            <v>-9370.91</v>
          </cell>
          <cell r="J26">
            <v>3477767</v>
          </cell>
          <cell r="K26" t="str">
            <v>KWH</v>
          </cell>
        </row>
        <row r="27">
          <cell r="H27">
            <v>5300</v>
          </cell>
          <cell r="I27">
            <v>0</v>
          </cell>
          <cell r="J27">
            <v>0</v>
          </cell>
          <cell r="K27">
            <v>0</v>
          </cell>
        </row>
        <row r="28">
          <cell r="H28">
            <v>5306</v>
          </cell>
          <cell r="I28">
            <v>-757453.98</v>
          </cell>
          <cell r="J28">
            <v>0</v>
          </cell>
          <cell r="K28">
            <v>0</v>
          </cell>
        </row>
        <row r="29">
          <cell r="H29">
            <v>5309</v>
          </cell>
          <cell r="I29">
            <v>-166898.17000000001</v>
          </cell>
          <cell r="J29">
            <v>0</v>
          </cell>
          <cell r="K29">
            <v>0</v>
          </cell>
        </row>
        <row r="30">
          <cell r="H30">
            <v>5315</v>
          </cell>
          <cell r="I30">
            <v>-281698.15999999997</v>
          </cell>
          <cell r="J30">
            <v>0</v>
          </cell>
          <cell r="K30">
            <v>0</v>
          </cell>
        </row>
        <row r="31">
          <cell r="H31">
            <v>5316</v>
          </cell>
          <cell r="I31">
            <v>-61559.34</v>
          </cell>
          <cell r="J31">
            <v>0</v>
          </cell>
          <cell r="K31">
            <v>0</v>
          </cell>
        </row>
        <row r="32">
          <cell r="H32">
            <v>5325</v>
          </cell>
          <cell r="I32">
            <v>-16610.400000000001</v>
          </cell>
          <cell r="J32">
            <v>0</v>
          </cell>
          <cell r="K32">
            <v>0</v>
          </cell>
        </row>
        <row r="33">
          <cell r="H33">
            <v>5330</v>
          </cell>
          <cell r="I33">
            <v>-333.04</v>
          </cell>
          <cell r="J33">
            <v>0</v>
          </cell>
          <cell r="K33">
            <v>0</v>
          </cell>
        </row>
        <row r="34">
          <cell r="H34">
            <v>5335</v>
          </cell>
          <cell r="I34">
            <v>-8458.51</v>
          </cell>
          <cell r="J34">
            <v>0</v>
          </cell>
          <cell r="K34">
            <v>0</v>
          </cell>
        </row>
        <row r="35">
          <cell r="H35">
            <v>5350</v>
          </cell>
          <cell r="I35">
            <v>31899.45</v>
          </cell>
          <cell r="J35">
            <v>0</v>
          </cell>
          <cell r="K35">
            <v>0</v>
          </cell>
        </row>
        <row r="36">
          <cell r="H36">
            <v>5360</v>
          </cell>
          <cell r="I36">
            <v>-1448.69</v>
          </cell>
          <cell r="J36">
            <v>0</v>
          </cell>
          <cell r="K36">
            <v>0</v>
          </cell>
        </row>
        <row r="37">
          <cell r="H37">
            <v>5506</v>
          </cell>
          <cell r="I37">
            <v>-134318.42000000001</v>
          </cell>
          <cell r="J37">
            <v>0</v>
          </cell>
          <cell r="K37">
            <v>0</v>
          </cell>
        </row>
        <row r="38">
          <cell r="H38">
            <v>5509</v>
          </cell>
          <cell r="I38">
            <v>-49578.51</v>
          </cell>
          <cell r="J38">
            <v>0</v>
          </cell>
          <cell r="K38">
            <v>0</v>
          </cell>
        </row>
        <row r="39">
          <cell r="H39">
            <v>5515</v>
          </cell>
          <cell r="I39">
            <v>-276915.59999999998</v>
          </cell>
          <cell r="J39">
            <v>0</v>
          </cell>
          <cell r="K39" t="str">
            <v>KW</v>
          </cell>
        </row>
        <row r="40">
          <cell r="H40">
            <v>5525</v>
          </cell>
          <cell r="I40">
            <v>-3036.1</v>
          </cell>
          <cell r="J40">
            <v>0</v>
          </cell>
          <cell r="K40" t="str">
            <v>KW</v>
          </cell>
        </row>
        <row r="41">
          <cell r="H41">
            <v>5530</v>
          </cell>
          <cell r="I41">
            <v>-23.03</v>
          </cell>
          <cell r="J41">
            <v>0</v>
          </cell>
          <cell r="K41" t="str">
            <v>KW</v>
          </cell>
        </row>
        <row r="42">
          <cell r="H42">
            <v>5535</v>
          </cell>
          <cell r="I42">
            <v>-1439.38</v>
          </cell>
          <cell r="J42">
            <v>0</v>
          </cell>
          <cell r="K42">
            <v>0</v>
          </cell>
        </row>
        <row r="43">
          <cell r="H43">
            <v>5550</v>
          </cell>
          <cell r="I43">
            <v>-9489.1200000000008</v>
          </cell>
          <cell r="J43">
            <v>0</v>
          </cell>
          <cell r="K43">
            <v>0</v>
          </cell>
        </row>
        <row r="44">
          <cell r="H44">
            <v>5560</v>
          </cell>
          <cell r="I44">
            <v>-760.2</v>
          </cell>
          <cell r="J44">
            <v>0</v>
          </cell>
          <cell r="K44">
            <v>0</v>
          </cell>
        </row>
        <row r="45">
          <cell r="H45">
            <v>5706</v>
          </cell>
          <cell r="I45">
            <v>-9926</v>
          </cell>
          <cell r="J45">
            <v>0</v>
          </cell>
          <cell r="K45">
            <v>0</v>
          </cell>
        </row>
        <row r="46">
          <cell r="H46">
            <v>5709</v>
          </cell>
          <cell r="I46">
            <v>-1204.75</v>
          </cell>
          <cell r="J46">
            <v>0</v>
          </cell>
          <cell r="K46">
            <v>0</v>
          </cell>
        </row>
        <row r="47">
          <cell r="H47">
            <v>5715</v>
          </cell>
          <cell r="I47">
            <v>-98</v>
          </cell>
          <cell r="J47">
            <v>0</v>
          </cell>
          <cell r="K47">
            <v>0</v>
          </cell>
        </row>
        <row r="48">
          <cell r="H48">
            <v>5725</v>
          </cell>
          <cell r="I48">
            <v>-16.5</v>
          </cell>
          <cell r="J48">
            <v>0</v>
          </cell>
          <cell r="K48">
            <v>0</v>
          </cell>
        </row>
        <row r="49">
          <cell r="H49">
            <v>5735</v>
          </cell>
          <cell r="I49">
            <v>-62.25</v>
          </cell>
          <cell r="J49">
            <v>0</v>
          </cell>
          <cell r="K49">
            <v>0</v>
          </cell>
        </row>
        <row r="50">
          <cell r="H50">
            <v>5750</v>
          </cell>
          <cell r="I50">
            <v>1.5</v>
          </cell>
          <cell r="J50">
            <v>0</v>
          </cell>
          <cell r="K50">
            <v>0</v>
          </cell>
        </row>
        <row r="51">
          <cell r="H51">
            <v>5760</v>
          </cell>
          <cell r="I51">
            <v>-11.75</v>
          </cell>
          <cell r="J51">
            <v>0</v>
          </cell>
          <cell r="K51">
            <v>0</v>
          </cell>
        </row>
        <row r="52">
          <cell r="H52">
            <v>5899</v>
          </cell>
          <cell r="I52">
            <v>-65.290000000000006</v>
          </cell>
          <cell r="J52">
            <v>0</v>
          </cell>
          <cell r="K52">
            <v>0</v>
          </cell>
        </row>
        <row r="53">
          <cell r="H53">
            <v>50550</v>
          </cell>
          <cell r="I53">
            <v>-866334.29</v>
          </cell>
          <cell r="J53">
            <v>0.45800000000000002</v>
          </cell>
          <cell r="K53" t="str">
            <v>KWH</v>
          </cell>
        </row>
        <row r="54">
          <cell r="H54">
            <v>55006</v>
          </cell>
          <cell r="I54">
            <v>-1430901.6</v>
          </cell>
          <cell r="J54">
            <v>0</v>
          </cell>
          <cell r="K54">
            <v>0</v>
          </cell>
        </row>
        <row r="55">
          <cell r="H55">
            <v>55009</v>
          </cell>
          <cell r="I55">
            <v>-658479.91</v>
          </cell>
          <cell r="J55">
            <v>0</v>
          </cell>
          <cell r="K55">
            <v>0</v>
          </cell>
        </row>
        <row r="56">
          <cell r="H56">
            <v>55015</v>
          </cell>
          <cell r="I56">
            <v>-481770.46</v>
          </cell>
          <cell r="J56">
            <v>0</v>
          </cell>
          <cell r="K56">
            <v>0</v>
          </cell>
        </row>
        <row r="57">
          <cell r="H57">
            <v>55016</v>
          </cell>
          <cell r="I57">
            <v>-1590226.08</v>
          </cell>
          <cell r="J57">
            <v>0</v>
          </cell>
          <cell r="K57">
            <v>0</v>
          </cell>
        </row>
        <row r="58">
          <cell r="H58">
            <v>55017</v>
          </cell>
          <cell r="I58">
            <v>-143660.14000000001</v>
          </cell>
          <cell r="J58">
            <v>0</v>
          </cell>
          <cell r="K58">
            <v>0</v>
          </cell>
        </row>
        <row r="59">
          <cell r="H59">
            <v>55025</v>
          </cell>
          <cell r="I59">
            <v>-54378.69</v>
          </cell>
          <cell r="J59">
            <v>0</v>
          </cell>
          <cell r="K59">
            <v>0</v>
          </cell>
        </row>
        <row r="60">
          <cell r="H60">
            <v>55030</v>
          </cell>
          <cell r="I60">
            <v>-327.27</v>
          </cell>
          <cell r="J60">
            <v>0</v>
          </cell>
          <cell r="K60">
            <v>0</v>
          </cell>
        </row>
        <row r="61">
          <cell r="H61">
            <v>55035</v>
          </cell>
          <cell r="I61">
            <v>-22342.85</v>
          </cell>
          <cell r="J61">
            <v>0</v>
          </cell>
          <cell r="K61">
            <v>0</v>
          </cell>
        </row>
        <row r="62">
          <cell r="H62">
            <v>55050</v>
          </cell>
          <cell r="I62">
            <v>88116.54</v>
          </cell>
          <cell r="J62">
            <v>0</v>
          </cell>
          <cell r="K62">
            <v>0</v>
          </cell>
        </row>
        <row r="63">
          <cell r="H63">
            <v>55060</v>
          </cell>
          <cell r="I63">
            <v>-12251.96</v>
          </cell>
          <cell r="J63">
            <v>0</v>
          </cell>
          <cell r="K63">
            <v>0</v>
          </cell>
        </row>
        <row r="64">
          <cell r="H64">
            <v>55099</v>
          </cell>
          <cell r="I64">
            <v>-261405.9</v>
          </cell>
          <cell r="J64">
            <v>-0.86199999999999999</v>
          </cell>
          <cell r="K64" t="str">
            <v>KWH</v>
          </cell>
        </row>
        <row r="65">
          <cell r="H65">
            <v>55206</v>
          </cell>
          <cell r="I65">
            <v>-497856.65</v>
          </cell>
          <cell r="J65">
            <v>-32722832</v>
          </cell>
          <cell r="K65" t="str">
            <v>KWH</v>
          </cell>
        </row>
        <row r="66">
          <cell r="H66">
            <v>55209</v>
          </cell>
          <cell r="I66">
            <v>-119758.14</v>
          </cell>
          <cell r="J66">
            <v>-13374441</v>
          </cell>
          <cell r="K66" t="str">
            <v>KWH</v>
          </cell>
        </row>
        <row r="67">
          <cell r="H67">
            <v>55215</v>
          </cell>
          <cell r="I67">
            <v>-97964.82</v>
          </cell>
          <cell r="J67">
            <v>-13197381</v>
          </cell>
          <cell r="K67" t="str">
            <v>KWH</v>
          </cell>
        </row>
        <row r="68">
          <cell r="H68">
            <v>55216</v>
          </cell>
          <cell r="I68">
            <v>-371637.31</v>
          </cell>
          <cell r="J68">
            <v>-33884268</v>
          </cell>
          <cell r="K68" t="str">
            <v>KWH</v>
          </cell>
        </row>
        <row r="69">
          <cell r="H69">
            <v>55225</v>
          </cell>
          <cell r="I69">
            <v>-10164.540000000001</v>
          </cell>
          <cell r="J69">
            <v>-889604</v>
          </cell>
          <cell r="K69" t="str">
            <v>KWH</v>
          </cell>
        </row>
        <row r="70">
          <cell r="H70">
            <v>55230</v>
          </cell>
          <cell r="I70">
            <v>-126.89</v>
          </cell>
          <cell r="J70">
            <v>-6752</v>
          </cell>
          <cell r="K70" t="str">
            <v>KWH</v>
          </cell>
        </row>
        <row r="71">
          <cell r="H71">
            <v>55235</v>
          </cell>
          <cell r="I71">
            <v>-3589.79</v>
          </cell>
          <cell r="J71">
            <v>-389731.50400000002</v>
          </cell>
          <cell r="K71" t="str">
            <v>KWH</v>
          </cell>
        </row>
        <row r="72">
          <cell r="H72">
            <v>55260</v>
          </cell>
          <cell r="I72">
            <v>-1898.12</v>
          </cell>
          <cell r="J72">
            <v>-206034</v>
          </cell>
          <cell r="K72" t="str">
            <v>KWH</v>
          </cell>
        </row>
        <row r="73">
          <cell r="H73">
            <v>55606</v>
          </cell>
          <cell r="I73">
            <v>-168653.02</v>
          </cell>
          <cell r="J73">
            <v>0</v>
          </cell>
          <cell r="K73">
            <v>0</v>
          </cell>
        </row>
        <row r="74">
          <cell r="H74">
            <v>55609</v>
          </cell>
          <cell r="I74">
            <v>-58565.07</v>
          </cell>
          <cell r="J74">
            <v>0</v>
          </cell>
          <cell r="K74">
            <v>0</v>
          </cell>
        </row>
        <row r="75">
          <cell r="H75">
            <v>55615</v>
          </cell>
          <cell r="I75">
            <v>-301599.13</v>
          </cell>
          <cell r="J75">
            <v>0</v>
          </cell>
          <cell r="K75">
            <v>0</v>
          </cell>
        </row>
        <row r="76">
          <cell r="H76">
            <v>55625</v>
          </cell>
          <cell r="I76">
            <v>-3364.82</v>
          </cell>
          <cell r="J76">
            <v>0</v>
          </cell>
          <cell r="K76">
            <v>0</v>
          </cell>
        </row>
        <row r="77">
          <cell r="H77">
            <v>55630</v>
          </cell>
          <cell r="I77">
            <v>-26.4</v>
          </cell>
          <cell r="J77">
            <v>0</v>
          </cell>
          <cell r="K77">
            <v>0</v>
          </cell>
        </row>
        <row r="78">
          <cell r="H78">
            <v>55635</v>
          </cell>
          <cell r="I78">
            <v>-1694.45</v>
          </cell>
          <cell r="J78">
            <v>0</v>
          </cell>
          <cell r="K78">
            <v>0</v>
          </cell>
        </row>
        <row r="79">
          <cell r="H79">
            <v>55650</v>
          </cell>
          <cell r="I79">
            <v>-11365.51</v>
          </cell>
          <cell r="J79">
            <v>0</v>
          </cell>
          <cell r="K79">
            <v>0</v>
          </cell>
        </row>
        <row r="80">
          <cell r="H80">
            <v>55660</v>
          </cell>
          <cell r="I80">
            <v>-892.99</v>
          </cell>
          <cell r="J80">
            <v>0</v>
          </cell>
          <cell r="K80">
            <v>0</v>
          </cell>
        </row>
        <row r="87">
          <cell r="H87" t="str">
            <v>Total</v>
          </cell>
          <cell r="I87">
            <v>-9382860.9299999997</v>
          </cell>
          <cell r="J87">
            <v>-91228434.242999986</v>
          </cell>
        </row>
      </sheetData>
      <sheetData sheetId="3" refreshError="1">
        <row r="10">
          <cell r="H10">
            <v>5099</v>
          </cell>
          <cell r="I10">
            <v>76365.55</v>
          </cell>
          <cell r="J10">
            <v>0</v>
          </cell>
          <cell r="K10">
            <v>0</v>
          </cell>
        </row>
        <row r="11">
          <cell r="H11">
            <v>5106</v>
          </cell>
          <cell r="I11">
            <v>-242967.35</v>
          </cell>
          <cell r="J11">
            <v>0</v>
          </cell>
          <cell r="K11">
            <v>0</v>
          </cell>
        </row>
        <row r="12">
          <cell r="H12">
            <v>5109</v>
          </cell>
          <cell r="I12">
            <v>-98522.55</v>
          </cell>
          <cell r="J12">
            <v>0</v>
          </cell>
          <cell r="K12">
            <v>0</v>
          </cell>
        </row>
        <row r="13">
          <cell r="H13">
            <v>5115</v>
          </cell>
          <cell r="I13">
            <v>-95815.05</v>
          </cell>
          <cell r="J13">
            <v>-1831717.08</v>
          </cell>
          <cell r="K13" t="str">
            <v>KWH</v>
          </cell>
        </row>
        <row r="14">
          <cell r="H14">
            <v>5116</v>
          </cell>
          <cell r="I14">
            <v>-286948.3</v>
          </cell>
          <cell r="J14">
            <v>-7861344.7829999998</v>
          </cell>
          <cell r="K14" t="str">
            <v>KWH</v>
          </cell>
        </row>
        <row r="15">
          <cell r="H15">
            <v>5125</v>
          </cell>
          <cell r="I15">
            <v>-6662.81</v>
          </cell>
          <cell r="J15">
            <v>-156403.91899999999</v>
          </cell>
          <cell r="K15" t="str">
            <v>KWH</v>
          </cell>
        </row>
        <row r="16">
          <cell r="H16">
            <v>5130</v>
          </cell>
          <cell r="I16">
            <v>-49.55</v>
          </cell>
          <cell r="J16">
            <v>-1005.734</v>
          </cell>
          <cell r="K16" t="str">
            <v>KWH</v>
          </cell>
        </row>
        <row r="17">
          <cell r="H17">
            <v>5135</v>
          </cell>
          <cell r="I17">
            <v>-2916.74</v>
          </cell>
          <cell r="J17">
            <v>0</v>
          </cell>
          <cell r="K17">
            <v>0</v>
          </cell>
        </row>
        <row r="18">
          <cell r="H18">
            <v>5150</v>
          </cell>
          <cell r="I18">
            <v>22435.7</v>
          </cell>
          <cell r="J18">
            <v>0</v>
          </cell>
          <cell r="K18">
            <v>0</v>
          </cell>
        </row>
        <row r="19">
          <cell r="H19">
            <v>5160</v>
          </cell>
          <cell r="I19">
            <v>-1373.13</v>
          </cell>
          <cell r="J19">
            <v>0</v>
          </cell>
          <cell r="K19">
            <v>0</v>
          </cell>
        </row>
        <row r="20">
          <cell r="H20">
            <v>5206</v>
          </cell>
          <cell r="I20">
            <v>-88.26</v>
          </cell>
          <cell r="J20">
            <v>-4784</v>
          </cell>
          <cell r="K20" t="str">
            <v>KWH</v>
          </cell>
        </row>
        <row r="21">
          <cell r="H21">
            <v>5209</v>
          </cell>
          <cell r="I21">
            <v>-208.9</v>
          </cell>
          <cell r="J21">
            <v>-30374</v>
          </cell>
          <cell r="K21" t="str">
            <v>KWH</v>
          </cell>
        </row>
        <row r="22">
          <cell r="H22">
            <v>5215</v>
          </cell>
          <cell r="I22">
            <v>2</v>
          </cell>
          <cell r="J22">
            <v>0</v>
          </cell>
          <cell r="K22" t="str">
            <v>KWH</v>
          </cell>
        </row>
        <row r="23">
          <cell r="H23">
            <v>5216</v>
          </cell>
          <cell r="I23">
            <v>2</v>
          </cell>
          <cell r="J23">
            <v>0</v>
          </cell>
          <cell r="K23">
            <v>0</v>
          </cell>
        </row>
        <row r="24">
          <cell r="H24">
            <v>5225</v>
          </cell>
          <cell r="I24">
            <v>2</v>
          </cell>
          <cell r="J24">
            <v>0</v>
          </cell>
          <cell r="K24" t="str">
            <v>KWH</v>
          </cell>
        </row>
        <row r="25">
          <cell r="H25">
            <v>5230</v>
          </cell>
          <cell r="I25">
            <v>2</v>
          </cell>
          <cell r="J25">
            <v>0</v>
          </cell>
          <cell r="K25">
            <v>0</v>
          </cell>
        </row>
        <row r="26">
          <cell r="H26">
            <v>5250</v>
          </cell>
          <cell r="I26">
            <v>-9370.91</v>
          </cell>
          <cell r="J26">
            <v>3477767</v>
          </cell>
          <cell r="K26" t="str">
            <v>KWH</v>
          </cell>
        </row>
        <row r="27">
          <cell r="H27">
            <v>5300</v>
          </cell>
          <cell r="I27">
            <v>-126</v>
          </cell>
          <cell r="J27">
            <v>0</v>
          </cell>
          <cell r="K27">
            <v>0</v>
          </cell>
        </row>
        <row r="28">
          <cell r="H28">
            <v>5306</v>
          </cell>
          <cell r="I28">
            <v>-891253.52</v>
          </cell>
          <cell r="J28">
            <v>0</v>
          </cell>
          <cell r="K28" t="str">
            <v>KWH</v>
          </cell>
        </row>
        <row r="29">
          <cell r="H29">
            <v>5309</v>
          </cell>
          <cell r="I29">
            <v>-196552.03</v>
          </cell>
          <cell r="J29">
            <v>0</v>
          </cell>
          <cell r="K29">
            <v>0</v>
          </cell>
        </row>
        <row r="30">
          <cell r="H30">
            <v>5315</v>
          </cell>
          <cell r="I30">
            <v>-327805.84999999998</v>
          </cell>
          <cell r="J30">
            <v>0</v>
          </cell>
          <cell r="K30">
            <v>0</v>
          </cell>
        </row>
        <row r="31">
          <cell r="H31">
            <v>5316</v>
          </cell>
          <cell r="I31">
            <v>-71708.38</v>
          </cell>
          <cell r="J31">
            <v>0</v>
          </cell>
          <cell r="K31">
            <v>0</v>
          </cell>
        </row>
        <row r="32">
          <cell r="H32">
            <v>5325</v>
          </cell>
          <cell r="I32">
            <v>-19457.88</v>
          </cell>
          <cell r="J32">
            <v>0</v>
          </cell>
          <cell r="K32">
            <v>0</v>
          </cell>
        </row>
        <row r="33">
          <cell r="H33">
            <v>5330</v>
          </cell>
          <cell r="I33">
            <v>-377.77</v>
          </cell>
          <cell r="J33">
            <v>0</v>
          </cell>
          <cell r="K33">
            <v>0</v>
          </cell>
        </row>
        <row r="34">
          <cell r="H34">
            <v>5335</v>
          </cell>
          <cell r="I34">
            <v>-9895.94</v>
          </cell>
          <cell r="J34">
            <v>0</v>
          </cell>
          <cell r="K34">
            <v>0</v>
          </cell>
        </row>
        <row r="35">
          <cell r="H35">
            <v>5350</v>
          </cell>
          <cell r="I35">
            <v>31899.45</v>
          </cell>
          <cell r="J35">
            <v>0</v>
          </cell>
          <cell r="K35">
            <v>0</v>
          </cell>
        </row>
        <row r="36">
          <cell r="H36">
            <v>5360</v>
          </cell>
          <cell r="I36">
            <v>-1654.87</v>
          </cell>
          <cell r="J36">
            <v>0</v>
          </cell>
          <cell r="K36">
            <v>0</v>
          </cell>
        </row>
        <row r="37">
          <cell r="H37">
            <v>5506</v>
          </cell>
          <cell r="I37">
            <v>-154870.59</v>
          </cell>
          <cell r="J37">
            <v>0</v>
          </cell>
          <cell r="K37">
            <v>0</v>
          </cell>
        </row>
        <row r="38">
          <cell r="H38">
            <v>5509</v>
          </cell>
          <cell r="I38">
            <v>-56561.98</v>
          </cell>
          <cell r="J38">
            <v>0</v>
          </cell>
          <cell r="K38">
            <v>0</v>
          </cell>
        </row>
        <row r="39">
          <cell r="H39">
            <v>5515</v>
          </cell>
          <cell r="I39">
            <v>-322160.63</v>
          </cell>
          <cell r="J39">
            <v>0</v>
          </cell>
          <cell r="K39" t="str">
            <v>KW</v>
          </cell>
        </row>
        <row r="40">
          <cell r="H40">
            <v>5525</v>
          </cell>
          <cell r="I40">
            <v>-3529.13</v>
          </cell>
          <cell r="J40">
            <v>0</v>
          </cell>
          <cell r="K40" t="str">
            <v>KW</v>
          </cell>
        </row>
        <row r="41">
          <cell r="H41">
            <v>5530</v>
          </cell>
          <cell r="I41">
            <v>-26.19</v>
          </cell>
          <cell r="J41">
            <v>0</v>
          </cell>
          <cell r="K41" t="str">
            <v>KW</v>
          </cell>
        </row>
        <row r="42">
          <cell r="H42">
            <v>5535</v>
          </cell>
          <cell r="I42">
            <v>-1671.1</v>
          </cell>
          <cell r="J42">
            <v>0</v>
          </cell>
          <cell r="K42">
            <v>0</v>
          </cell>
        </row>
        <row r="43">
          <cell r="H43">
            <v>5550</v>
          </cell>
          <cell r="I43">
            <v>-9489.1200000000008</v>
          </cell>
          <cell r="J43">
            <v>0</v>
          </cell>
          <cell r="K43">
            <v>0</v>
          </cell>
        </row>
        <row r="44">
          <cell r="H44">
            <v>5560</v>
          </cell>
          <cell r="I44">
            <v>-790.14</v>
          </cell>
          <cell r="J44">
            <v>0</v>
          </cell>
          <cell r="K44">
            <v>0</v>
          </cell>
        </row>
        <row r="45">
          <cell r="H45">
            <v>5706</v>
          </cell>
          <cell r="I45">
            <v>-11591.5</v>
          </cell>
          <cell r="J45">
            <v>0</v>
          </cell>
          <cell r="K45">
            <v>0</v>
          </cell>
        </row>
        <row r="46">
          <cell r="H46">
            <v>5709</v>
          </cell>
          <cell r="I46">
            <v>-1406.5</v>
          </cell>
          <cell r="J46">
            <v>0</v>
          </cell>
          <cell r="K46">
            <v>0</v>
          </cell>
        </row>
        <row r="47">
          <cell r="H47">
            <v>5715</v>
          </cell>
          <cell r="I47">
            <v>-113.5</v>
          </cell>
          <cell r="J47">
            <v>0</v>
          </cell>
          <cell r="K47">
            <v>0</v>
          </cell>
        </row>
        <row r="48">
          <cell r="H48">
            <v>5725</v>
          </cell>
          <cell r="I48">
            <v>-19.25</v>
          </cell>
          <cell r="J48">
            <v>0</v>
          </cell>
          <cell r="K48">
            <v>0</v>
          </cell>
        </row>
        <row r="49">
          <cell r="H49">
            <v>5735</v>
          </cell>
          <cell r="I49">
            <v>-72.5</v>
          </cell>
          <cell r="J49">
            <v>0</v>
          </cell>
          <cell r="K49">
            <v>0</v>
          </cell>
        </row>
        <row r="50">
          <cell r="H50">
            <v>5750</v>
          </cell>
          <cell r="I50">
            <v>1.5</v>
          </cell>
          <cell r="J50">
            <v>0</v>
          </cell>
          <cell r="K50">
            <v>0</v>
          </cell>
        </row>
        <row r="51">
          <cell r="H51">
            <v>5760</v>
          </cell>
          <cell r="I51">
            <v>-13.5</v>
          </cell>
          <cell r="J51">
            <v>0</v>
          </cell>
          <cell r="K51">
            <v>0</v>
          </cell>
        </row>
        <row r="52">
          <cell r="H52">
            <v>5899</v>
          </cell>
          <cell r="I52">
            <v>-65.290000000000006</v>
          </cell>
          <cell r="J52">
            <v>0</v>
          </cell>
          <cell r="K52">
            <v>0</v>
          </cell>
        </row>
        <row r="53">
          <cell r="H53">
            <v>50550</v>
          </cell>
          <cell r="I53">
            <v>-1048040.73</v>
          </cell>
          <cell r="J53">
            <v>0.45800000000000002</v>
          </cell>
          <cell r="K53" t="str">
            <v>KWH</v>
          </cell>
        </row>
        <row r="54">
          <cell r="H54">
            <v>55006</v>
          </cell>
          <cell r="I54">
            <v>-1665952.62</v>
          </cell>
          <cell r="J54">
            <v>0</v>
          </cell>
          <cell r="K54">
            <v>0</v>
          </cell>
        </row>
        <row r="55">
          <cell r="H55">
            <v>55009</v>
          </cell>
          <cell r="I55">
            <v>-753615.59</v>
          </cell>
          <cell r="J55">
            <v>0</v>
          </cell>
          <cell r="K55">
            <v>0</v>
          </cell>
        </row>
        <row r="56">
          <cell r="H56">
            <v>55015</v>
          </cell>
          <cell r="I56">
            <v>-533595.27</v>
          </cell>
          <cell r="J56">
            <v>0</v>
          </cell>
          <cell r="K56">
            <v>0</v>
          </cell>
        </row>
        <row r="57">
          <cell r="H57">
            <v>55016</v>
          </cell>
          <cell r="I57">
            <v>-2005541.56</v>
          </cell>
          <cell r="J57">
            <v>0</v>
          </cell>
          <cell r="K57">
            <v>0</v>
          </cell>
        </row>
        <row r="58">
          <cell r="H58">
            <v>55017</v>
          </cell>
          <cell r="I58">
            <v>-169893.2</v>
          </cell>
          <cell r="J58">
            <v>0</v>
          </cell>
          <cell r="K58">
            <v>0</v>
          </cell>
        </row>
        <row r="59">
          <cell r="H59">
            <v>55025</v>
          </cell>
          <cell r="I59">
            <v>-63641.01</v>
          </cell>
          <cell r="J59">
            <v>0</v>
          </cell>
          <cell r="K59">
            <v>0</v>
          </cell>
        </row>
        <row r="60">
          <cell r="H60">
            <v>55030</v>
          </cell>
          <cell r="I60">
            <v>-374.92</v>
          </cell>
          <cell r="J60">
            <v>0</v>
          </cell>
          <cell r="K60">
            <v>0</v>
          </cell>
        </row>
        <row r="61">
          <cell r="H61">
            <v>55035</v>
          </cell>
          <cell r="I61">
            <v>-26130.81</v>
          </cell>
          <cell r="J61">
            <v>0</v>
          </cell>
          <cell r="K61">
            <v>0</v>
          </cell>
        </row>
        <row r="62">
          <cell r="H62">
            <v>55050</v>
          </cell>
          <cell r="I62">
            <v>88116.54</v>
          </cell>
          <cell r="J62">
            <v>0</v>
          </cell>
          <cell r="K62">
            <v>0</v>
          </cell>
        </row>
        <row r="63">
          <cell r="H63">
            <v>55060</v>
          </cell>
          <cell r="I63">
            <v>-12744</v>
          </cell>
          <cell r="J63">
            <v>0</v>
          </cell>
          <cell r="K63">
            <v>0</v>
          </cell>
        </row>
        <row r="64">
          <cell r="H64">
            <v>55099</v>
          </cell>
          <cell r="I64">
            <v>-394100.91</v>
          </cell>
          <cell r="J64">
            <v>-9096586.7109999992</v>
          </cell>
          <cell r="K64" t="str">
            <v>KWH</v>
          </cell>
        </row>
        <row r="65">
          <cell r="H65">
            <v>55206</v>
          </cell>
          <cell r="I65">
            <v>-578460.36</v>
          </cell>
          <cell r="J65">
            <v>-37960513</v>
          </cell>
          <cell r="K65" t="str">
            <v>KWH</v>
          </cell>
        </row>
        <row r="66">
          <cell r="H66">
            <v>55209</v>
          </cell>
          <cell r="I66">
            <v>-138262.78</v>
          </cell>
          <cell r="J66">
            <v>-15364571</v>
          </cell>
          <cell r="K66" t="str">
            <v>KWH</v>
          </cell>
        </row>
        <row r="67">
          <cell r="H67">
            <v>55215</v>
          </cell>
          <cell r="I67">
            <v>-112270.19</v>
          </cell>
          <cell r="J67">
            <v>-13197381</v>
          </cell>
          <cell r="K67" t="str">
            <v>KWH</v>
          </cell>
        </row>
        <row r="68">
          <cell r="H68">
            <v>55216</v>
          </cell>
          <cell r="I68">
            <v>-437446.28</v>
          </cell>
          <cell r="J68">
            <v>-33884268</v>
          </cell>
          <cell r="K68" t="str">
            <v>KWH</v>
          </cell>
        </row>
        <row r="69">
          <cell r="H69">
            <v>55225</v>
          </cell>
          <cell r="I69">
            <v>-11438.83</v>
          </cell>
          <cell r="J69">
            <v>-889604</v>
          </cell>
          <cell r="K69" t="str">
            <v>KWH</v>
          </cell>
        </row>
        <row r="70">
          <cell r="H70">
            <v>55230</v>
          </cell>
          <cell r="I70">
            <v>-145.06</v>
          </cell>
          <cell r="J70">
            <v>-6752</v>
          </cell>
          <cell r="K70" t="str">
            <v>KWH</v>
          </cell>
        </row>
        <row r="71">
          <cell r="H71">
            <v>55235</v>
          </cell>
          <cell r="I71">
            <v>-4203.9799999999996</v>
          </cell>
          <cell r="J71">
            <v>-455770.06199999998</v>
          </cell>
          <cell r="K71" t="str">
            <v>KWH</v>
          </cell>
        </row>
        <row r="72">
          <cell r="H72">
            <v>55260</v>
          </cell>
          <cell r="I72">
            <v>-1976.88</v>
          </cell>
          <cell r="J72">
            <v>-214565</v>
          </cell>
          <cell r="K72" t="str">
            <v>KWH</v>
          </cell>
        </row>
        <row r="73">
          <cell r="H73">
            <v>55506</v>
          </cell>
          <cell r="I73">
            <v>-47.28</v>
          </cell>
          <cell r="J73">
            <v>0</v>
          </cell>
          <cell r="K73">
            <v>0</v>
          </cell>
        </row>
        <row r="74">
          <cell r="H74">
            <v>55509</v>
          </cell>
          <cell r="I74">
            <v>-4</v>
          </cell>
          <cell r="J74">
            <v>0</v>
          </cell>
          <cell r="K74">
            <v>0</v>
          </cell>
        </row>
        <row r="75">
          <cell r="H75">
            <v>55560</v>
          </cell>
          <cell r="I75">
            <v>-0.56999999999999995</v>
          </cell>
          <cell r="J75">
            <v>0</v>
          </cell>
          <cell r="K75">
            <v>0</v>
          </cell>
        </row>
        <row r="76">
          <cell r="H76">
            <v>55606</v>
          </cell>
          <cell r="I76">
            <v>-191394.32</v>
          </cell>
          <cell r="J76">
            <v>0</v>
          </cell>
          <cell r="K76">
            <v>0</v>
          </cell>
        </row>
        <row r="77">
          <cell r="H77">
            <v>55609</v>
          </cell>
          <cell r="I77">
            <v>-65752.05</v>
          </cell>
          <cell r="J77">
            <v>0</v>
          </cell>
          <cell r="K77">
            <v>0</v>
          </cell>
        </row>
        <row r="78">
          <cell r="H78">
            <v>55615</v>
          </cell>
          <cell r="I78">
            <v>-344314.75</v>
          </cell>
          <cell r="J78">
            <v>0</v>
          </cell>
          <cell r="K78">
            <v>0</v>
          </cell>
        </row>
        <row r="79">
          <cell r="H79">
            <v>55625</v>
          </cell>
          <cell r="I79">
            <v>-3842.14</v>
          </cell>
          <cell r="J79">
            <v>0</v>
          </cell>
          <cell r="K79">
            <v>0</v>
          </cell>
        </row>
        <row r="80">
          <cell r="H80">
            <v>55630</v>
          </cell>
          <cell r="I80">
            <v>-29.58</v>
          </cell>
          <cell r="J80">
            <v>0</v>
          </cell>
          <cell r="K80">
            <v>0</v>
          </cell>
        </row>
        <row r="81">
          <cell r="H81">
            <v>55635</v>
          </cell>
          <cell r="I81">
            <v>-1933.02</v>
          </cell>
          <cell r="J81">
            <v>0</v>
          </cell>
          <cell r="K81">
            <v>0</v>
          </cell>
        </row>
        <row r="82">
          <cell r="H82">
            <v>55650</v>
          </cell>
          <cell r="I82">
            <v>-11365.51</v>
          </cell>
          <cell r="J82">
            <v>0</v>
          </cell>
          <cell r="K82">
            <v>0</v>
          </cell>
        </row>
        <row r="83">
          <cell r="H83">
            <v>55660</v>
          </cell>
          <cell r="I83">
            <v>-923.81</v>
          </cell>
          <cell r="J83">
            <v>0</v>
          </cell>
          <cell r="K83">
            <v>0</v>
          </cell>
        </row>
      </sheetData>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C Master Summary"/>
      <sheetName val="Rev Reasonability"/>
      <sheetName val="Customer Counts"/>
      <sheetName val="PC Sentinel Lights"/>
      <sheetName val="PC Street Lights"/>
      <sheetName val="PC-YTD COP in SAP"/>
      <sheetName val="PC-YTD Revenue Last Month"/>
      <sheetName val="PC-YTD Revenue This Month"/>
      <sheetName val="PC KWH Check with WMS"/>
      <sheetName val="PC - JE 213(JBL&amp;Casco&amp;H1)"/>
      <sheetName val="PC - JE 215(Adj KWH)"/>
      <sheetName val="PC Shadow Invoice"/>
      <sheetName val="PC IMO Accrual"/>
      <sheetName val="PC - JE 216(COP Accrual)"/>
      <sheetName val="PC - JE 216a Low Voltage"/>
      <sheetName val="PC - JE 216b-WMS"/>
      <sheetName val="PC - JE 216c-RRA"/>
      <sheetName val="PC - JE 216d-CN"/>
      <sheetName val="PC - JE 216e-NW"/>
      <sheetName val="PC - JE 216f-Global Adjustment"/>
      <sheetName val="PC - JE 216g-POWER"/>
      <sheetName val="OCEB True-up"/>
      <sheetName val="PC - JE 216h-OCEB"/>
      <sheetName val="PC - JE 216i Micro-fit Settle"/>
      <sheetName val="PC - JE 216j PILS Adj"/>
      <sheetName val="PC - JE 216k HST ITCs Adj"/>
      <sheetName val="Rev vs Exp"/>
      <sheetName val="PC - JE 216l(Rev vs Exp)"/>
      <sheetName val="PC - JE 216m-SME"/>
      <sheetName val="PC - JE 216n Micro-fit Trueup"/>
      <sheetName val="PC - JE 217(Line Losses)"/>
      <sheetName val="PC - JE 218-CLA CBR Reclass"/>
      <sheetName val="PC - JE 218a-CLB CBR Reclass"/>
      <sheetName val="PC - JE 219- Bill Adjustment"/>
      <sheetName val="PC - JE 218b-CLB CBR YREND"/>
      <sheetName val="PC - JE 218a-CBR Retro Reclass"/>
      <sheetName val="PC - JE 218c-CLB CBR Retro"/>
      <sheetName val="PC - JE 219(HydroOne)"/>
      <sheetName val="PC - JE 219a(Welland Hydro)"/>
      <sheetName val="Z_OPTION_GLSU_DESCRIPTION_CACHE"/>
    </sheetNames>
    <sheetDataSet>
      <sheetData sheetId="0"/>
      <sheetData sheetId="1"/>
      <sheetData sheetId="2"/>
      <sheetData sheetId="3"/>
      <sheetData sheetId="4"/>
      <sheetData sheetId="5"/>
      <sheetData sheetId="6">
        <row r="10">
          <cell r="H10">
            <v>5099</v>
          </cell>
          <cell r="M10">
            <v>5099</v>
          </cell>
          <cell r="N10">
            <v>0</v>
          </cell>
          <cell r="O10">
            <v>0</v>
          </cell>
          <cell r="P10">
            <v>0</v>
          </cell>
        </row>
        <row r="11">
          <cell r="M11">
            <v>5106</v>
          </cell>
          <cell r="N11">
            <v>0</v>
          </cell>
          <cell r="O11">
            <v>0</v>
          </cell>
          <cell r="P11">
            <v>0</v>
          </cell>
        </row>
        <row r="12">
          <cell r="M12">
            <v>5109</v>
          </cell>
          <cell r="N12">
            <v>0</v>
          </cell>
          <cell r="O12">
            <v>0</v>
          </cell>
          <cell r="P12">
            <v>0</v>
          </cell>
        </row>
        <row r="13">
          <cell r="M13">
            <v>5115</v>
          </cell>
          <cell r="N13">
            <v>0</v>
          </cell>
          <cell r="O13">
            <v>0</v>
          </cell>
          <cell r="P13" t="str">
            <v>KWH</v>
          </cell>
        </row>
        <row r="14">
          <cell r="M14">
            <v>5116</v>
          </cell>
          <cell r="N14">
            <v>0</v>
          </cell>
          <cell r="O14">
            <v>0</v>
          </cell>
          <cell r="P14" t="str">
            <v>KWH</v>
          </cell>
        </row>
        <row r="15">
          <cell r="M15">
            <v>5119</v>
          </cell>
          <cell r="N15">
            <v>0</v>
          </cell>
          <cell r="O15">
            <v>0</v>
          </cell>
          <cell r="P15">
            <v>0</v>
          </cell>
        </row>
        <row r="16">
          <cell r="M16">
            <v>5121</v>
          </cell>
          <cell r="N16">
            <v>0</v>
          </cell>
          <cell r="O16">
            <v>0</v>
          </cell>
          <cell r="P16">
            <v>0</v>
          </cell>
        </row>
        <row r="17">
          <cell r="M17">
            <v>5123</v>
          </cell>
          <cell r="N17">
            <v>0</v>
          </cell>
          <cell r="O17">
            <v>0</v>
          </cell>
          <cell r="P17" t="str">
            <v>KWH</v>
          </cell>
        </row>
        <row r="18">
          <cell r="M18">
            <v>5125</v>
          </cell>
          <cell r="N18">
            <v>0</v>
          </cell>
          <cell r="O18">
            <v>0</v>
          </cell>
          <cell r="P18" t="str">
            <v>KWH</v>
          </cell>
        </row>
        <row r="19">
          <cell r="M19">
            <v>5130</v>
          </cell>
          <cell r="N19">
            <v>0</v>
          </cell>
          <cell r="O19">
            <v>0</v>
          </cell>
          <cell r="P19" t="str">
            <v>KWH</v>
          </cell>
        </row>
        <row r="20">
          <cell r="M20">
            <v>5135</v>
          </cell>
          <cell r="N20">
            <v>0</v>
          </cell>
          <cell r="O20">
            <v>0</v>
          </cell>
          <cell r="P20">
            <v>0</v>
          </cell>
        </row>
        <row r="21">
          <cell r="M21">
            <v>5150</v>
          </cell>
          <cell r="N21">
            <v>0</v>
          </cell>
          <cell r="O21">
            <v>0</v>
          </cell>
          <cell r="P21">
            <v>0</v>
          </cell>
        </row>
        <row r="22">
          <cell r="M22">
            <v>5156</v>
          </cell>
          <cell r="N22">
            <v>0</v>
          </cell>
          <cell r="O22">
            <v>0</v>
          </cell>
          <cell r="P22">
            <v>0</v>
          </cell>
        </row>
        <row r="23">
          <cell r="M23">
            <v>5160</v>
          </cell>
          <cell r="N23">
            <v>0</v>
          </cell>
          <cell r="O23">
            <v>0</v>
          </cell>
          <cell r="P23">
            <v>0</v>
          </cell>
        </row>
        <row r="24">
          <cell r="M24">
            <v>5300</v>
          </cell>
          <cell r="N24">
            <v>0</v>
          </cell>
          <cell r="O24">
            <v>0</v>
          </cell>
          <cell r="P24">
            <v>0</v>
          </cell>
        </row>
        <row r="25">
          <cell r="M25">
            <v>5306</v>
          </cell>
          <cell r="N25">
            <v>0</v>
          </cell>
          <cell r="O25">
            <v>0</v>
          </cell>
          <cell r="P25">
            <v>0</v>
          </cell>
        </row>
        <row r="26">
          <cell r="M26">
            <v>5309</v>
          </cell>
          <cell r="N26">
            <v>0</v>
          </cell>
          <cell r="O26">
            <v>0</v>
          </cell>
          <cell r="P26">
            <v>0</v>
          </cell>
        </row>
        <row r="27">
          <cell r="M27">
            <v>5315</v>
          </cell>
          <cell r="N27">
            <v>0</v>
          </cell>
          <cell r="O27">
            <v>0</v>
          </cell>
          <cell r="P27">
            <v>0</v>
          </cell>
        </row>
        <row r="28">
          <cell r="M28">
            <v>5316</v>
          </cell>
          <cell r="N28">
            <v>0</v>
          </cell>
          <cell r="O28">
            <v>0</v>
          </cell>
          <cell r="P28">
            <v>0</v>
          </cell>
        </row>
        <row r="29">
          <cell r="M29">
            <v>5317</v>
          </cell>
          <cell r="N29">
            <v>0</v>
          </cell>
          <cell r="O29">
            <v>-70000</v>
          </cell>
          <cell r="P29" t="str">
            <v>KW</v>
          </cell>
        </row>
        <row r="30">
          <cell r="M30">
            <v>5321</v>
          </cell>
          <cell r="N30">
            <v>0</v>
          </cell>
          <cell r="O30">
            <v>0</v>
          </cell>
          <cell r="P30">
            <v>0</v>
          </cell>
        </row>
        <row r="31">
          <cell r="M31">
            <v>5323</v>
          </cell>
          <cell r="N31">
            <v>0</v>
          </cell>
          <cell r="O31">
            <v>0</v>
          </cell>
          <cell r="P31">
            <v>0</v>
          </cell>
        </row>
        <row r="32">
          <cell r="M32">
            <v>5325</v>
          </cell>
          <cell r="N32">
            <v>0</v>
          </cell>
          <cell r="O32">
            <v>0</v>
          </cell>
          <cell r="P32">
            <v>0</v>
          </cell>
        </row>
        <row r="33">
          <cell r="M33">
            <v>5330</v>
          </cell>
          <cell r="N33">
            <v>0</v>
          </cell>
          <cell r="O33">
            <v>0</v>
          </cell>
          <cell r="P33">
            <v>0</v>
          </cell>
        </row>
        <row r="34">
          <cell r="M34">
            <v>5335</v>
          </cell>
          <cell r="N34">
            <v>0</v>
          </cell>
          <cell r="O34">
            <v>0</v>
          </cell>
          <cell r="P34">
            <v>0</v>
          </cell>
        </row>
        <row r="35">
          <cell r="M35">
            <v>5350</v>
          </cell>
          <cell r="N35">
            <v>0</v>
          </cell>
          <cell r="O35">
            <v>0</v>
          </cell>
          <cell r="P35">
            <v>0</v>
          </cell>
        </row>
        <row r="36">
          <cell r="M36">
            <v>5360</v>
          </cell>
          <cell r="N36">
            <v>0</v>
          </cell>
          <cell r="O36">
            <v>0</v>
          </cell>
          <cell r="P36">
            <v>0</v>
          </cell>
        </row>
        <row r="37">
          <cell r="M37">
            <v>5506</v>
          </cell>
          <cell r="N37">
            <v>0</v>
          </cell>
          <cell r="O37">
            <v>0</v>
          </cell>
          <cell r="P37">
            <v>0</v>
          </cell>
        </row>
        <row r="38">
          <cell r="M38">
            <v>5509</v>
          </cell>
          <cell r="N38">
            <v>0</v>
          </cell>
          <cell r="O38">
            <v>0</v>
          </cell>
          <cell r="P38">
            <v>0</v>
          </cell>
        </row>
        <row r="39">
          <cell r="M39">
            <v>5515</v>
          </cell>
          <cell r="N39">
            <v>0</v>
          </cell>
          <cell r="O39">
            <v>-24639.022000000001</v>
          </cell>
          <cell r="P39" t="str">
            <v>KW</v>
          </cell>
        </row>
        <row r="40">
          <cell r="M40">
            <v>5516</v>
          </cell>
          <cell r="N40">
            <v>0</v>
          </cell>
          <cell r="O40">
            <v>-225090.45699999999</v>
          </cell>
          <cell r="P40" t="str">
            <v>KW</v>
          </cell>
        </row>
        <row r="41">
          <cell r="M41">
            <v>5519</v>
          </cell>
          <cell r="N41">
            <v>0</v>
          </cell>
          <cell r="O41">
            <v>0</v>
          </cell>
          <cell r="P41">
            <v>0</v>
          </cell>
        </row>
        <row r="42">
          <cell r="M42">
            <v>5521</v>
          </cell>
          <cell r="N42">
            <v>0</v>
          </cell>
          <cell r="O42">
            <v>0</v>
          </cell>
          <cell r="P42">
            <v>0</v>
          </cell>
        </row>
        <row r="43">
          <cell r="M43">
            <v>5523</v>
          </cell>
          <cell r="N43">
            <v>0</v>
          </cell>
          <cell r="O43">
            <v>-4387.7820000000002</v>
          </cell>
          <cell r="P43" t="str">
            <v>KW</v>
          </cell>
        </row>
        <row r="44">
          <cell r="M44">
            <v>5525</v>
          </cell>
          <cell r="N44">
            <v>0</v>
          </cell>
          <cell r="O44">
            <v>-1458.6</v>
          </cell>
          <cell r="P44" t="str">
            <v>KW</v>
          </cell>
        </row>
        <row r="45">
          <cell r="M45">
            <v>5530</v>
          </cell>
          <cell r="N45">
            <v>0</v>
          </cell>
          <cell r="O45">
            <v>-38.225000000000001</v>
          </cell>
          <cell r="P45" t="str">
            <v>KW</v>
          </cell>
        </row>
        <row r="46">
          <cell r="M46">
            <v>5535</v>
          </cell>
          <cell r="N46">
            <v>0</v>
          </cell>
          <cell r="O46">
            <v>0</v>
          </cell>
          <cell r="P46">
            <v>0</v>
          </cell>
        </row>
        <row r="47">
          <cell r="M47">
            <v>5550</v>
          </cell>
          <cell r="N47">
            <v>0</v>
          </cell>
          <cell r="O47">
            <v>0</v>
          </cell>
          <cell r="P47">
            <v>0</v>
          </cell>
        </row>
        <row r="48">
          <cell r="M48">
            <v>5556</v>
          </cell>
          <cell r="N48">
            <v>0</v>
          </cell>
          <cell r="O48">
            <v>0</v>
          </cell>
          <cell r="P48">
            <v>0</v>
          </cell>
        </row>
        <row r="49">
          <cell r="M49">
            <v>5560</v>
          </cell>
          <cell r="N49">
            <v>0</v>
          </cell>
          <cell r="O49">
            <v>0</v>
          </cell>
          <cell r="P49">
            <v>0</v>
          </cell>
        </row>
        <row r="50">
          <cell r="M50">
            <v>5706</v>
          </cell>
          <cell r="N50">
            <v>0</v>
          </cell>
          <cell r="O50">
            <v>0</v>
          </cell>
          <cell r="P50">
            <v>0</v>
          </cell>
        </row>
        <row r="51">
          <cell r="M51">
            <v>5709</v>
          </cell>
          <cell r="N51">
            <v>0</v>
          </cell>
          <cell r="O51">
            <v>0</v>
          </cell>
          <cell r="P51">
            <v>0</v>
          </cell>
        </row>
        <row r="52">
          <cell r="M52">
            <v>5715</v>
          </cell>
          <cell r="N52">
            <v>0</v>
          </cell>
          <cell r="O52">
            <v>0</v>
          </cell>
          <cell r="P52">
            <v>0</v>
          </cell>
        </row>
        <row r="53">
          <cell r="M53">
            <v>5716</v>
          </cell>
          <cell r="N53">
            <v>0</v>
          </cell>
          <cell r="O53">
            <v>0</v>
          </cell>
          <cell r="P53">
            <v>0</v>
          </cell>
        </row>
        <row r="54">
          <cell r="M54">
            <v>5719</v>
          </cell>
          <cell r="N54">
            <v>0</v>
          </cell>
          <cell r="O54">
            <v>0</v>
          </cell>
          <cell r="P54">
            <v>0</v>
          </cell>
        </row>
        <row r="55">
          <cell r="M55">
            <v>5721</v>
          </cell>
          <cell r="N55">
            <v>0</v>
          </cell>
          <cell r="O55">
            <v>0</v>
          </cell>
          <cell r="P55">
            <v>0</v>
          </cell>
        </row>
        <row r="56">
          <cell r="M56">
            <v>5723</v>
          </cell>
          <cell r="N56">
            <v>0</v>
          </cell>
          <cell r="O56">
            <v>0</v>
          </cell>
          <cell r="P56">
            <v>0</v>
          </cell>
        </row>
        <row r="57">
          <cell r="M57">
            <v>5725</v>
          </cell>
          <cell r="N57">
            <v>0</v>
          </cell>
          <cell r="O57">
            <v>0</v>
          </cell>
          <cell r="P57">
            <v>0</v>
          </cell>
        </row>
        <row r="58">
          <cell r="M58">
            <v>5730</v>
          </cell>
          <cell r="N58">
            <v>0</v>
          </cell>
          <cell r="O58">
            <v>0</v>
          </cell>
          <cell r="P58">
            <v>0</v>
          </cell>
        </row>
        <row r="59">
          <cell r="M59">
            <v>5735</v>
          </cell>
          <cell r="N59">
            <v>0</v>
          </cell>
          <cell r="O59">
            <v>0</v>
          </cell>
          <cell r="P59">
            <v>0</v>
          </cell>
        </row>
        <row r="60">
          <cell r="M60">
            <v>5750</v>
          </cell>
          <cell r="N60">
            <v>0</v>
          </cell>
          <cell r="O60">
            <v>0</v>
          </cell>
          <cell r="P60">
            <v>0</v>
          </cell>
        </row>
        <row r="61">
          <cell r="M61">
            <v>5760</v>
          </cell>
          <cell r="N61">
            <v>0</v>
          </cell>
          <cell r="O61">
            <v>0</v>
          </cell>
          <cell r="P61">
            <v>0</v>
          </cell>
        </row>
        <row r="62">
          <cell r="M62">
            <v>50550</v>
          </cell>
          <cell r="N62">
            <v>0</v>
          </cell>
          <cell r="O62">
            <v>0</v>
          </cell>
          <cell r="P62">
            <v>0</v>
          </cell>
        </row>
        <row r="63">
          <cell r="M63">
            <v>55006</v>
          </cell>
          <cell r="N63">
            <v>0</v>
          </cell>
          <cell r="O63">
            <v>0</v>
          </cell>
          <cell r="P63" t="str">
            <v>KWH</v>
          </cell>
        </row>
        <row r="64">
          <cell r="M64">
            <v>55009</v>
          </cell>
          <cell r="N64">
            <v>0</v>
          </cell>
          <cell r="O64">
            <v>0</v>
          </cell>
          <cell r="P64" t="str">
            <v>KWH</v>
          </cell>
        </row>
        <row r="65">
          <cell r="M65">
            <v>55015</v>
          </cell>
          <cell r="N65">
            <v>0</v>
          </cell>
          <cell r="O65">
            <v>0</v>
          </cell>
          <cell r="P65" t="str">
            <v>KWH</v>
          </cell>
        </row>
        <row r="66">
          <cell r="M66">
            <v>55023</v>
          </cell>
          <cell r="N66">
            <v>0</v>
          </cell>
          <cell r="O66">
            <v>0</v>
          </cell>
          <cell r="P66" t="str">
            <v>KWH</v>
          </cell>
        </row>
        <row r="67">
          <cell r="M67">
            <v>55025</v>
          </cell>
          <cell r="N67">
            <v>0</v>
          </cell>
          <cell r="O67">
            <v>0</v>
          </cell>
          <cell r="P67" t="str">
            <v>KWH</v>
          </cell>
        </row>
        <row r="68">
          <cell r="M68">
            <v>55030</v>
          </cell>
          <cell r="N68">
            <v>0</v>
          </cell>
          <cell r="O68">
            <v>0</v>
          </cell>
          <cell r="P68" t="str">
            <v>KWH</v>
          </cell>
        </row>
        <row r="69">
          <cell r="M69">
            <v>55035</v>
          </cell>
          <cell r="N69">
            <v>0</v>
          </cell>
          <cell r="O69">
            <v>0</v>
          </cell>
          <cell r="P69" t="str">
            <v>KWH</v>
          </cell>
        </row>
        <row r="70">
          <cell r="M70">
            <v>55050</v>
          </cell>
          <cell r="N70">
            <v>0</v>
          </cell>
          <cell r="O70">
            <v>0</v>
          </cell>
          <cell r="P70">
            <v>0</v>
          </cell>
        </row>
        <row r="71">
          <cell r="M71">
            <v>55056</v>
          </cell>
          <cell r="N71">
            <v>0</v>
          </cell>
          <cell r="O71">
            <v>0</v>
          </cell>
          <cell r="P71">
            <v>0</v>
          </cell>
        </row>
        <row r="72">
          <cell r="M72">
            <v>55060</v>
          </cell>
          <cell r="N72">
            <v>0</v>
          </cell>
          <cell r="O72">
            <v>0</v>
          </cell>
          <cell r="P72">
            <v>0</v>
          </cell>
        </row>
        <row r="73">
          <cell r="M73">
            <v>55099</v>
          </cell>
          <cell r="N73">
            <v>0</v>
          </cell>
          <cell r="O73">
            <v>0</v>
          </cell>
          <cell r="P73">
            <v>0</v>
          </cell>
        </row>
        <row r="74">
          <cell r="M74">
            <v>55106</v>
          </cell>
          <cell r="N74">
            <v>0</v>
          </cell>
          <cell r="O74">
            <v>0</v>
          </cell>
          <cell r="P74">
            <v>0</v>
          </cell>
        </row>
        <row r="75">
          <cell r="M75">
            <v>55109</v>
          </cell>
          <cell r="N75">
            <v>0</v>
          </cell>
          <cell r="O75">
            <v>0</v>
          </cell>
          <cell r="P75">
            <v>0</v>
          </cell>
        </row>
        <row r="76">
          <cell r="M76">
            <v>55115</v>
          </cell>
          <cell r="N76">
            <v>0</v>
          </cell>
          <cell r="O76">
            <v>0</v>
          </cell>
          <cell r="P76">
            <v>0</v>
          </cell>
        </row>
        <row r="77">
          <cell r="M77">
            <v>55116</v>
          </cell>
          <cell r="N77">
            <v>0</v>
          </cell>
          <cell r="O77">
            <v>0</v>
          </cell>
          <cell r="P77">
            <v>0</v>
          </cell>
        </row>
        <row r="78">
          <cell r="M78">
            <v>55119</v>
          </cell>
          <cell r="N78">
            <v>0</v>
          </cell>
          <cell r="O78">
            <v>0</v>
          </cell>
          <cell r="P78">
            <v>0</v>
          </cell>
        </row>
        <row r="79">
          <cell r="M79">
            <v>55121</v>
          </cell>
          <cell r="N79">
            <v>0</v>
          </cell>
          <cell r="O79">
            <v>0</v>
          </cell>
          <cell r="P79">
            <v>0</v>
          </cell>
        </row>
        <row r="80">
          <cell r="M80">
            <v>55123</v>
          </cell>
          <cell r="N80">
            <v>0</v>
          </cell>
          <cell r="O80">
            <v>0</v>
          </cell>
          <cell r="P80">
            <v>0</v>
          </cell>
        </row>
        <row r="81">
          <cell r="M81">
            <v>55125</v>
          </cell>
          <cell r="N81">
            <v>0</v>
          </cell>
          <cell r="O81">
            <v>0</v>
          </cell>
          <cell r="P81">
            <v>0</v>
          </cell>
        </row>
        <row r="82">
          <cell r="M82">
            <v>55130</v>
          </cell>
          <cell r="N82">
            <v>0</v>
          </cell>
          <cell r="O82">
            <v>0</v>
          </cell>
          <cell r="P82">
            <v>0</v>
          </cell>
        </row>
        <row r="83">
          <cell r="M83">
            <v>55135</v>
          </cell>
          <cell r="N83">
            <v>0</v>
          </cell>
          <cell r="O83">
            <v>0</v>
          </cell>
          <cell r="P83">
            <v>0</v>
          </cell>
        </row>
        <row r="84">
          <cell r="M84">
            <v>55136</v>
          </cell>
          <cell r="N84">
            <v>0</v>
          </cell>
          <cell r="O84">
            <v>0</v>
          </cell>
          <cell r="P84">
            <v>0</v>
          </cell>
        </row>
        <row r="85">
          <cell r="M85">
            <v>55150</v>
          </cell>
          <cell r="N85">
            <v>0</v>
          </cell>
          <cell r="O85">
            <v>0</v>
          </cell>
          <cell r="P85">
            <v>0</v>
          </cell>
        </row>
        <row r="86">
          <cell r="M86">
            <v>55160</v>
          </cell>
          <cell r="N86">
            <v>0</v>
          </cell>
          <cell r="O86">
            <v>0</v>
          </cell>
          <cell r="P86">
            <v>0</v>
          </cell>
        </row>
        <row r="87">
          <cell r="M87">
            <v>55206</v>
          </cell>
          <cell r="N87">
            <v>0</v>
          </cell>
          <cell r="O87">
            <v>0</v>
          </cell>
          <cell r="P87" t="str">
            <v>KWH</v>
          </cell>
        </row>
        <row r="88">
          <cell r="M88">
            <v>55209</v>
          </cell>
          <cell r="N88">
            <v>0</v>
          </cell>
          <cell r="O88">
            <v>0</v>
          </cell>
          <cell r="P88" t="str">
            <v>KWH</v>
          </cell>
        </row>
        <row r="89">
          <cell r="M89">
            <v>55215</v>
          </cell>
          <cell r="N89">
            <v>0</v>
          </cell>
          <cell r="O89">
            <v>0</v>
          </cell>
          <cell r="P89" t="str">
            <v>KWH</v>
          </cell>
        </row>
        <row r="90">
          <cell r="M90">
            <v>55216</v>
          </cell>
          <cell r="N90">
            <v>0</v>
          </cell>
          <cell r="O90">
            <v>0</v>
          </cell>
          <cell r="P90" t="str">
            <v>KWH</v>
          </cell>
        </row>
        <row r="91">
          <cell r="M91">
            <v>55219</v>
          </cell>
          <cell r="N91">
            <v>0</v>
          </cell>
          <cell r="O91">
            <v>0</v>
          </cell>
          <cell r="P91" t="str">
            <v>KWH</v>
          </cell>
        </row>
      </sheetData>
      <sheetData sheetId="7">
        <row r="10">
          <cell r="H10">
            <v>5099</v>
          </cell>
          <cell r="M10">
            <v>5099</v>
          </cell>
          <cell r="N10">
            <v>0</v>
          </cell>
          <cell r="O10">
            <v>0</v>
          </cell>
          <cell r="P10">
            <v>0</v>
          </cell>
        </row>
        <row r="11">
          <cell r="M11">
            <v>5106</v>
          </cell>
          <cell r="N11">
            <v>0</v>
          </cell>
          <cell r="O11">
            <v>0</v>
          </cell>
          <cell r="P11">
            <v>0</v>
          </cell>
        </row>
        <row r="12">
          <cell r="M12">
            <v>5109</v>
          </cell>
          <cell r="N12">
            <v>0</v>
          </cell>
          <cell r="O12">
            <v>0</v>
          </cell>
          <cell r="P12">
            <v>0</v>
          </cell>
        </row>
        <row r="13">
          <cell r="M13">
            <v>5115</v>
          </cell>
          <cell r="N13">
            <v>0</v>
          </cell>
          <cell r="O13">
            <v>0</v>
          </cell>
          <cell r="P13" t="str">
            <v>KWH</v>
          </cell>
        </row>
        <row r="14">
          <cell r="M14">
            <v>5116</v>
          </cell>
          <cell r="N14">
            <v>0</v>
          </cell>
          <cell r="O14">
            <v>0</v>
          </cell>
          <cell r="P14" t="str">
            <v>KWH</v>
          </cell>
        </row>
        <row r="15">
          <cell r="M15">
            <v>5119</v>
          </cell>
          <cell r="N15">
            <v>0</v>
          </cell>
          <cell r="O15">
            <v>0</v>
          </cell>
          <cell r="P15">
            <v>0</v>
          </cell>
        </row>
        <row r="16">
          <cell r="M16">
            <v>5121</v>
          </cell>
          <cell r="N16">
            <v>0</v>
          </cell>
          <cell r="O16">
            <v>0</v>
          </cell>
          <cell r="P16">
            <v>0</v>
          </cell>
        </row>
        <row r="17">
          <cell r="M17">
            <v>5123</v>
          </cell>
          <cell r="N17">
            <v>0</v>
          </cell>
          <cell r="O17">
            <v>0</v>
          </cell>
          <cell r="P17" t="str">
            <v>KWH</v>
          </cell>
        </row>
        <row r="18">
          <cell r="M18">
            <v>5125</v>
          </cell>
          <cell r="N18">
            <v>0</v>
          </cell>
          <cell r="O18">
            <v>0</v>
          </cell>
          <cell r="P18" t="str">
            <v>KWH</v>
          </cell>
        </row>
        <row r="19">
          <cell r="M19">
            <v>5130</v>
          </cell>
          <cell r="N19">
            <v>0</v>
          </cell>
          <cell r="O19">
            <v>0</v>
          </cell>
          <cell r="P19" t="str">
            <v>KWH</v>
          </cell>
        </row>
        <row r="20">
          <cell r="M20">
            <v>5135</v>
          </cell>
          <cell r="N20">
            <v>0</v>
          </cell>
          <cell r="O20">
            <v>0</v>
          </cell>
          <cell r="P20">
            <v>0</v>
          </cell>
        </row>
        <row r="21">
          <cell r="M21">
            <v>5150</v>
          </cell>
          <cell r="N21">
            <v>0</v>
          </cell>
          <cell r="O21">
            <v>0</v>
          </cell>
          <cell r="P21">
            <v>0</v>
          </cell>
        </row>
        <row r="22">
          <cell r="M22">
            <v>5156</v>
          </cell>
          <cell r="N22">
            <v>0</v>
          </cell>
          <cell r="O22">
            <v>0</v>
          </cell>
          <cell r="P22">
            <v>0</v>
          </cell>
        </row>
        <row r="23">
          <cell r="M23">
            <v>5160</v>
          </cell>
          <cell r="N23">
            <v>0</v>
          </cell>
          <cell r="O23">
            <v>0</v>
          </cell>
          <cell r="P23">
            <v>0</v>
          </cell>
        </row>
        <row r="24">
          <cell r="M24">
            <v>5300</v>
          </cell>
          <cell r="N24">
            <v>0</v>
          </cell>
          <cell r="O24">
            <v>0</v>
          </cell>
          <cell r="P24">
            <v>0</v>
          </cell>
        </row>
        <row r="25">
          <cell r="M25">
            <v>5306</v>
          </cell>
          <cell r="N25">
            <v>0</v>
          </cell>
          <cell r="O25">
            <v>0</v>
          </cell>
          <cell r="P25">
            <v>0</v>
          </cell>
        </row>
        <row r="26">
          <cell r="M26">
            <v>5309</v>
          </cell>
          <cell r="N26">
            <v>0</v>
          </cell>
          <cell r="O26">
            <v>0</v>
          </cell>
          <cell r="P26">
            <v>0</v>
          </cell>
        </row>
        <row r="27">
          <cell r="M27">
            <v>5315</v>
          </cell>
          <cell r="N27">
            <v>0</v>
          </cell>
          <cell r="O27">
            <v>0</v>
          </cell>
          <cell r="P27">
            <v>0</v>
          </cell>
        </row>
        <row r="28">
          <cell r="M28">
            <v>5316</v>
          </cell>
          <cell r="N28">
            <v>0</v>
          </cell>
          <cell r="O28">
            <v>0</v>
          </cell>
          <cell r="P28">
            <v>0</v>
          </cell>
        </row>
        <row r="29">
          <cell r="M29">
            <v>5317</v>
          </cell>
          <cell r="N29">
            <v>0</v>
          </cell>
          <cell r="O29">
            <v>-74500</v>
          </cell>
          <cell r="P29" t="str">
            <v>KW</v>
          </cell>
        </row>
        <row r="30">
          <cell r="M30">
            <v>5321</v>
          </cell>
          <cell r="N30">
            <v>0</v>
          </cell>
          <cell r="O30">
            <v>0</v>
          </cell>
          <cell r="P30">
            <v>0</v>
          </cell>
        </row>
        <row r="31">
          <cell r="M31">
            <v>5323</v>
          </cell>
          <cell r="N31">
            <v>0</v>
          </cell>
          <cell r="O31">
            <v>0</v>
          </cell>
          <cell r="P31">
            <v>0</v>
          </cell>
        </row>
        <row r="32">
          <cell r="M32">
            <v>5325</v>
          </cell>
          <cell r="N32">
            <v>0</v>
          </cell>
          <cell r="O32">
            <v>0</v>
          </cell>
          <cell r="P32">
            <v>0</v>
          </cell>
        </row>
        <row r="33">
          <cell r="M33">
            <v>5330</v>
          </cell>
          <cell r="N33">
            <v>0</v>
          </cell>
          <cell r="O33">
            <v>0</v>
          </cell>
          <cell r="P33">
            <v>0</v>
          </cell>
        </row>
        <row r="34">
          <cell r="M34">
            <v>5335</v>
          </cell>
          <cell r="N34">
            <v>0</v>
          </cell>
          <cell r="O34">
            <v>0</v>
          </cell>
          <cell r="P34">
            <v>0</v>
          </cell>
        </row>
        <row r="35">
          <cell r="M35">
            <v>5350</v>
          </cell>
          <cell r="N35">
            <v>0</v>
          </cell>
          <cell r="O35">
            <v>0</v>
          </cell>
          <cell r="P35">
            <v>0</v>
          </cell>
        </row>
        <row r="36">
          <cell r="M36">
            <v>5360</v>
          </cell>
          <cell r="N36">
            <v>0</v>
          </cell>
          <cell r="O36">
            <v>0</v>
          </cell>
          <cell r="P36">
            <v>0</v>
          </cell>
        </row>
        <row r="37">
          <cell r="M37">
            <v>5506</v>
          </cell>
          <cell r="N37">
            <v>0</v>
          </cell>
          <cell r="O37">
            <v>0</v>
          </cell>
          <cell r="P37">
            <v>0</v>
          </cell>
        </row>
        <row r="38">
          <cell r="M38">
            <v>5509</v>
          </cell>
          <cell r="N38">
            <v>0</v>
          </cell>
          <cell r="O38">
            <v>0</v>
          </cell>
          <cell r="P38">
            <v>0</v>
          </cell>
        </row>
        <row r="39">
          <cell r="M39">
            <v>5515</v>
          </cell>
          <cell r="N39">
            <v>0</v>
          </cell>
          <cell r="O39">
            <v>-26483.120999999999</v>
          </cell>
          <cell r="P39" t="str">
            <v>KW</v>
          </cell>
        </row>
        <row r="40">
          <cell r="M40">
            <v>5516</v>
          </cell>
          <cell r="N40">
            <v>0</v>
          </cell>
          <cell r="O40">
            <v>-249773.04399999999</v>
          </cell>
          <cell r="P40" t="str">
            <v>KW</v>
          </cell>
        </row>
        <row r="41">
          <cell r="M41">
            <v>5519</v>
          </cell>
          <cell r="N41">
            <v>0</v>
          </cell>
          <cell r="O41">
            <v>0</v>
          </cell>
          <cell r="P41">
            <v>0</v>
          </cell>
        </row>
        <row r="42">
          <cell r="M42">
            <v>5521</v>
          </cell>
          <cell r="N42">
            <v>0</v>
          </cell>
          <cell r="O42">
            <v>0</v>
          </cell>
          <cell r="P42">
            <v>0</v>
          </cell>
        </row>
        <row r="43">
          <cell r="M43">
            <v>5523</v>
          </cell>
          <cell r="N43">
            <v>0</v>
          </cell>
          <cell r="O43">
            <v>-4387.7820000000002</v>
          </cell>
          <cell r="P43" t="str">
            <v>KW</v>
          </cell>
        </row>
        <row r="44">
          <cell r="M44">
            <v>5525</v>
          </cell>
          <cell r="N44">
            <v>0</v>
          </cell>
          <cell r="O44">
            <v>-1587.345</v>
          </cell>
          <cell r="P44" t="str">
            <v>KW</v>
          </cell>
        </row>
        <row r="45">
          <cell r="M45">
            <v>5530</v>
          </cell>
          <cell r="N45">
            <v>0</v>
          </cell>
          <cell r="O45">
            <v>-41.7</v>
          </cell>
          <cell r="P45" t="str">
            <v>KW</v>
          </cell>
        </row>
        <row r="46">
          <cell r="M46">
            <v>5535</v>
          </cell>
          <cell r="N46">
            <v>0</v>
          </cell>
          <cell r="O46">
            <v>0</v>
          </cell>
          <cell r="P46">
            <v>0</v>
          </cell>
        </row>
        <row r="47">
          <cell r="M47">
            <v>5550</v>
          </cell>
          <cell r="N47">
            <v>0</v>
          </cell>
          <cell r="O47">
            <v>0</v>
          </cell>
          <cell r="P47">
            <v>0</v>
          </cell>
        </row>
        <row r="48">
          <cell r="M48">
            <v>5556</v>
          </cell>
          <cell r="N48">
            <v>0</v>
          </cell>
          <cell r="O48">
            <v>0</v>
          </cell>
          <cell r="P48">
            <v>0</v>
          </cell>
        </row>
        <row r="49">
          <cell r="M49">
            <v>5560</v>
          </cell>
          <cell r="N49">
            <v>0</v>
          </cell>
          <cell r="O49">
            <v>0</v>
          </cell>
          <cell r="P49">
            <v>0</v>
          </cell>
        </row>
        <row r="50">
          <cell r="M50">
            <v>5706</v>
          </cell>
          <cell r="N50">
            <v>0</v>
          </cell>
          <cell r="O50">
            <v>0</v>
          </cell>
          <cell r="P50">
            <v>0</v>
          </cell>
        </row>
        <row r="51">
          <cell r="M51">
            <v>5709</v>
          </cell>
          <cell r="N51">
            <v>0</v>
          </cell>
          <cell r="O51">
            <v>0</v>
          </cell>
          <cell r="P51">
            <v>0</v>
          </cell>
        </row>
        <row r="52">
          <cell r="M52">
            <v>5715</v>
          </cell>
          <cell r="N52">
            <v>0</v>
          </cell>
          <cell r="O52">
            <v>0</v>
          </cell>
          <cell r="P52">
            <v>0</v>
          </cell>
        </row>
        <row r="53">
          <cell r="M53">
            <v>5716</v>
          </cell>
          <cell r="N53">
            <v>0</v>
          </cell>
          <cell r="O53">
            <v>0</v>
          </cell>
          <cell r="P53">
            <v>0</v>
          </cell>
        </row>
        <row r="54">
          <cell r="M54">
            <v>5719</v>
          </cell>
          <cell r="N54">
            <v>0</v>
          </cell>
          <cell r="O54">
            <v>0</v>
          </cell>
          <cell r="P54">
            <v>0</v>
          </cell>
        </row>
        <row r="55">
          <cell r="M55">
            <v>5721</v>
          </cell>
          <cell r="N55">
            <v>0</v>
          </cell>
          <cell r="O55">
            <v>0</v>
          </cell>
          <cell r="P55">
            <v>0</v>
          </cell>
        </row>
        <row r="56">
          <cell r="M56">
            <v>5723</v>
          </cell>
          <cell r="N56">
            <v>0</v>
          </cell>
          <cell r="O56">
            <v>0</v>
          </cell>
          <cell r="P56">
            <v>0</v>
          </cell>
        </row>
        <row r="57">
          <cell r="M57">
            <v>5725</v>
          </cell>
          <cell r="N57">
            <v>0</v>
          </cell>
          <cell r="O57">
            <v>0</v>
          </cell>
          <cell r="P57">
            <v>0</v>
          </cell>
        </row>
        <row r="58">
          <cell r="M58">
            <v>5730</v>
          </cell>
          <cell r="N58">
            <v>0</v>
          </cell>
          <cell r="O58">
            <v>0</v>
          </cell>
          <cell r="P58">
            <v>0</v>
          </cell>
        </row>
        <row r="59">
          <cell r="M59">
            <v>5735</v>
          </cell>
          <cell r="N59">
            <v>0</v>
          </cell>
          <cell r="O59">
            <v>0</v>
          </cell>
          <cell r="P59">
            <v>0</v>
          </cell>
        </row>
        <row r="60">
          <cell r="M60">
            <v>5750</v>
          </cell>
          <cell r="N60">
            <v>0</v>
          </cell>
          <cell r="O60">
            <v>0</v>
          </cell>
          <cell r="P60">
            <v>0</v>
          </cell>
        </row>
        <row r="61">
          <cell r="M61">
            <v>5760</v>
          </cell>
          <cell r="N61">
            <v>0</v>
          </cell>
          <cell r="O61">
            <v>0</v>
          </cell>
          <cell r="P61">
            <v>0</v>
          </cell>
        </row>
        <row r="62">
          <cell r="M62">
            <v>50550</v>
          </cell>
          <cell r="N62">
            <v>0</v>
          </cell>
          <cell r="O62">
            <v>0</v>
          </cell>
          <cell r="P62">
            <v>0</v>
          </cell>
        </row>
        <row r="63">
          <cell r="M63">
            <v>55006</v>
          </cell>
          <cell r="N63">
            <v>0</v>
          </cell>
          <cell r="O63">
            <v>0</v>
          </cell>
          <cell r="P63" t="str">
            <v>KWH</v>
          </cell>
        </row>
        <row r="64">
          <cell r="M64">
            <v>55009</v>
          </cell>
          <cell r="N64">
            <v>0</v>
          </cell>
          <cell r="O64">
            <v>0</v>
          </cell>
          <cell r="P64" t="str">
            <v>KWH</v>
          </cell>
        </row>
        <row r="65">
          <cell r="M65">
            <v>55015</v>
          </cell>
          <cell r="N65">
            <v>0</v>
          </cell>
          <cell r="O65">
            <v>0</v>
          </cell>
          <cell r="P65" t="str">
            <v>KWH</v>
          </cell>
        </row>
        <row r="66">
          <cell r="M66">
            <v>55023</v>
          </cell>
          <cell r="N66">
            <v>0</v>
          </cell>
          <cell r="O66">
            <v>0</v>
          </cell>
          <cell r="P66" t="str">
            <v>KWH</v>
          </cell>
        </row>
        <row r="67">
          <cell r="M67">
            <v>55025</v>
          </cell>
          <cell r="N67">
            <v>0</v>
          </cell>
          <cell r="O67">
            <v>0</v>
          </cell>
          <cell r="P67" t="str">
            <v>KWH</v>
          </cell>
        </row>
        <row r="68">
          <cell r="M68">
            <v>55030</v>
          </cell>
          <cell r="N68">
            <v>0</v>
          </cell>
          <cell r="O68">
            <v>0</v>
          </cell>
          <cell r="P68" t="str">
            <v>KWH</v>
          </cell>
        </row>
        <row r="69">
          <cell r="M69">
            <v>55035</v>
          </cell>
          <cell r="N69">
            <v>0</v>
          </cell>
          <cell r="O69">
            <v>0</v>
          </cell>
          <cell r="P69" t="str">
            <v>KWH</v>
          </cell>
        </row>
        <row r="70">
          <cell r="M70">
            <v>55050</v>
          </cell>
          <cell r="N70">
            <v>0</v>
          </cell>
          <cell r="O70">
            <v>0</v>
          </cell>
          <cell r="P70">
            <v>0</v>
          </cell>
        </row>
        <row r="71">
          <cell r="M71">
            <v>55056</v>
          </cell>
          <cell r="N71">
            <v>0</v>
          </cell>
          <cell r="O71">
            <v>0</v>
          </cell>
          <cell r="P71">
            <v>0</v>
          </cell>
        </row>
        <row r="72">
          <cell r="M72">
            <v>55060</v>
          </cell>
          <cell r="N72">
            <v>0</v>
          </cell>
          <cell r="O72">
            <v>0</v>
          </cell>
          <cell r="P72">
            <v>0</v>
          </cell>
        </row>
        <row r="73">
          <cell r="M73">
            <v>55099</v>
          </cell>
          <cell r="N73">
            <v>0</v>
          </cell>
          <cell r="O73">
            <v>0</v>
          </cell>
          <cell r="P73">
            <v>0</v>
          </cell>
        </row>
        <row r="74">
          <cell r="M74">
            <v>55106</v>
          </cell>
          <cell r="N74">
            <v>0</v>
          </cell>
          <cell r="O74">
            <v>0</v>
          </cell>
          <cell r="P74">
            <v>0</v>
          </cell>
        </row>
        <row r="75">
          <cell r="M75">
            <v>55109</v>
          </cell>
          <cell r="N75">
            <v>0</v>
          </cell>
          <cell r="O75">
            <v>0</v>
          </cell>
          <cell r="P75">
            <v>0</v>
          </cell>
        </row>
        <row r="76">
          <cell r="M76">
            <v>55115</v>
          </cell>
          <cell r="N76">
            <v>0</v>
          </cell>
          <cell r="O76">
            <v>0</v>
          </cell>
          <cell r="P76">
            <v>0</v>
          </cell>
        </row>
        <row r="77">
          <cell r="M77">
            <v>55116</v>
          </cell>
          <cell r="N77">
            <v>0</v>
          </cell>
          <cell r="O77">
            <v>0</v>
          </cell>
          <cell r="P77">
            <v>0</v>
          </cell>
        </row>
        <row r="78">
          <cell r="M78">
            <v>55119</v>
          </cell>
          <cell r="N78">
            <v>0</v>
          </cell>
          <cell r="O78">
            <v>0</v>
          </cell>
          <cell r="P78">
            <v>0</v>
          </cell>
        </row>
        <row r="79">
          <cell r="M79">
            <v>55121</v>
          </cell>
          <cell r="N79">
            <v>0</v>
          </cell>
          <cell r="O79">
            <v>0</v>
          </cell>
          <cell r="P79">
            <v>0</v>
          </cell>
        </row>
        <row r="80">
          <cell r="M80">
            <v>55123</v>
          </cell>
          <cell r="N80">
            <v>0</v>
          </cell>
          <cell r="O80">
            <v>0</v>
          </cell>
          <cell r="P80">
            <v>0</v>
          </cell>
        </row>
        <row r="81">
          <cell r="M81">
            <v>55125</v>
          </cell>
          <cell r="N81">
            <v>0</v>
          </cell>
          <cell r="O81">
            <v>0</v>
          </cell>
          <cell r="P81">
            <v>0</v>
          </cell>
        </row>
        <row r="82">
          <cell r="M82">
            <v>55130</v>
          </cell>
          <cell r="N82">
            <v>0</v>
          </cell>
          <cell r="O82">
            <v>0</v>
          </cell>
          <cell r="P82">
            <v>0</v>
          </cell>
        </row>
        <row r="83">
          <cell r="M83">
            <v>55135</v>
          </cell>
          <cell r="N83">
            <v>0</v>
          </cell>
          <cell r="O83">
            <v>0</v>
          </cell>
          <cell r="P83">
            <v>0</v>
          </cell>
        </row>
        <row r="84">
          <cell r="M84">
            <v>55136</v>
          </cell>
          <cell r="N84">
            <v>0</v>
          </cell>
          <cell r="O84">
            <v>0</v>
          </cell>
          <cell r="P84">
            <v>0</v>
          </cell>
        </row>
        <row r="85">
          <cell r="M85">
            <v>55150</v>
          </cell>
          <cell r="N85">
            <v>0</v>
          </cell>
          <cell r="O85">
            <v>0</v>
          </cell>
          <cell r="P85">
            <v>0</v>
          </cell>
        </row>
        <row r="86">
          <cell r="M86">
            <v>55160</v>
          </cell>
          <cell r="N86">
            <v>0</v>
          </cell>
          <cell r="O86">
            <v>0</v>
          </cell>
          <cell r="P86">
            <v>0</v>
          </cell>
        </row>
        <row r="87">
          <cell r="M87">
            <v>55206</v>
          </cell>
          <cell r="N87">
            <v>0</v>
          </cell>
          <cell r="O87">
            <v>0</v>
          </cell>
          <cell r="P87" t="str">
            <v>KWH</v>
          </cell>
        </row>
        <row r="88">
          <cell r="M88">
            <v>55209</v>
          </cell>
          <cell r="N88">
            <v>0</v>
          </cell>
          <cell r="O88">
            <v>0</v>
          </cell>
          <cell r="P88" t="str">
            <v>KWH</v>
          </cell>
        </row>
        <row r="89">
          <cell r="M89">
            <v>55215</v>
          </cell>
          <cell r="N89">
            <v>0</v>
          </cell>
          <cell r="O89">
            <v>0</v>
          </cell>
          <cell r="P89" t="str">
            <v>KWH</v>
          </cell>
        </row>
        <row r="90">
          <cell r="M90">
            <v>55216</v>
          </cell>
          <cell r="N90">
            <v>0</v>
          </cell>
          <cell r="O90">
            <v>0</v>
          </cell>
          <cell r="P90" t="str">
            <v>KWH</v>
          </cell>
        </row>
        <row r="91">
          <cell r="M91">
            <v>55219</v>
          </cell>
          <cell r="N91">
            <v>0</v>
          </cell>
          <cell r="O91">
            <v>0</v>
          </cell>
          <cell r="P91" t="str">
            <v>KWH</v>
          </cell>
        </row>
      </sheetData>
      <sheetData sheetId="8"/>
      <sheetData sheetId="9">
        <row r="2">
          <cell r="M2" t="str">
            <v>JE 2016-12-213</v>
          </cell>
        </row>
      </sheetData>
      <sheetData sheetId="10">
        <row r="2">
          <cell r="M2" t="str">
            <v>JE 2016-12-215</v>
          </cell>
        </row>
      </sheetData>
      <sheetData sheetId="11"/>
      <sheetData sheetId="12"/>
      <sheetData sheetId="13">
        <row r="2">
          <cell r="M2" t="str">
            <v>JE 2016-12-216</v>
          </cell>
        </row>
      </sheetData>
      <sheetData sheetId="14">
        <row r="2">
          <cell r="M2" t="str">
            <v>JE 2016-12-216a</v>
          </cell>
        </row>
      </sheetData>
      <sheetData sheetId="15">
        <row r="2">
          <cell r="M2" t="str">
            <v>JE 2016-12-216b</v>
          </cell>
        </row>
      </sheetData>
      <sheetData sheetId="16">
        <row r="2">
          <cell r="M2" t="str">
            <v>JE 2016-12-216c</v>
          </cell>
        </row>
      </sheetData>
      <sheetData sheetId="17">
        <row r="2">
          <cell r="M2" t="str">
            <v>JE 2016-12-216d</v>
          </cell>
        </row>
      </sheetData>
      <sheetData sheetId="18">
        <row r="2">
          <cell r="M2" t="str">
            <v>JE 2016-12-216e</v>
          </cell>
        </row>
      </sheetData>
      <sheetData sheetId="19">
        <row r="2">
          <cell r="M2" t="str">
            <v>JE 2016-12-216f</v>
          </cell>
        </row>
      </sheetData>
      <sheetData sheetId="20">
        <row r="2">
          <cell r="M2" t="str">
            <v>JE 2016-12-216g</v>
          </cell>
        </row>
      </sheetData>
      <sheetData sheetId="21"/>
      <sheetData sheetId="22">
        <row r="2">
          <cell r="M2" t="str">
            <v>JE 2016-12-216h</v>
          </cell>
        </row>
      </sheetData>
      <sheetData sheetId="23">
        <row r="2">
          <cell r="M2" t="str">
            <v>JE 2016-12-216i</v>
          </cell>
        </row>
      </sheetData>
      <sheetData sheetId="24">
        <row r="2">
          <cell r="M2" t="str">
            <v>JE 2016-12-216j</v>
          </cell>
        </row>
      </sheetData>
      <sheetData sheetId="25">
        <row r="2">
          <cell r="M2" t="str">
            <v>JE 2016-12-216k</v>
          </cell>
        </row>
      </sheetData>
      <sheetData sheetId="26"/>
      <sheetData sheetId="27">
        <row r="2">
          <cell r="M2" t="str">
            <v>JE 2016-12-216l</v>
          </cell>
        </row>
      </sheetData>
      <sheetData sheetId="28">
        <row r="2">
          <cell r="M2" t="str">
            <v>JE 2016-12-216m</v>
          </cell>
        </row>
      </sheetData>
      <sheetData sheetId="29"/>
      <sheetData sheetId="30">
        <row r="2">
          <cell r="M2" t="str">
            <v>JE 2016-12-217</v>
          </cell>
        </row>
      </sheetData>
      <sheetData sheetId="31">
        <row r="2">
          <cell r="M2" t="str">
            <v>JE 2016-12-218</v>
          </cell>
        </row>
      </sheetData>
      <sheetData sheetId="32">
        <row r="2">
          <cell r="M2" t="str">
            <v>JE 2016-12-218a</v>
          </cell>
        </row>
      </sheetData>
      <sheetData sheetId="33"/>
      <sheetData sheetId="34">
        <row r="2">
          <cell r="M2" t="str">
            <v>JE 2016-12-218b</v>
          </cell>
        </row>
      </sheetData>
      <sheetData sheetId="35"/>
      <sheetData sheetId="36"/>
      <sheetData sheetId="37"/>
      <sheetData sheetId="38"/>
      <sheetData sheetId="39"/>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 Data"/>
      <sheetName val="Consolidation Eliminations"/>
      <sheetName val="Cover Page"/>
      <sheetName val=" P&amp;L for CNP Ltd. - 2"/>
      <sheetName val=" P&amp;L for CDH"/>
      <sheetName val=" P&amp;L - CNP Inc. -Added Con"/>
      <sheetName val=" P&amp;L - CNP FE Dist"/>
      <sheetName val=" P&amp;L for Trans"/>
      <sheetName val=" P&amp;L for PC"/>
      <sheetName val=" P&amp;L for eop"/>
      <sheetName val=" P&amp;L for GG"/>
      <sheetName val=" P&amp;L for Rideau"/>
      <sheetName val=" P&amp;L - CE"/>
      <sheetName val="import PL-CE"/>
      <sheetName val="Forecast Other CE"/>
      <sheetName val="Cornwall Operating ActPlanFor"/>
      <sheetName val="Granite Orders ActplanFor"/>
      <sheetName val="Maint Orders-FO ActplanFor"/>
      <sheetName val="Maint Orders-Inc. Actplanfor"/>
      <sheetName val="Capital Report 2004"/>
      <sheetName val="Capital Reconciliation"/>
      <sheetName val="import PL-TR"/>
      <sheetName val="import PL-fort Erie"/>
      <sheetName val="Import PL - FO"/>
      <sheetName val="Import PL-PC"/>
      <sheetName val="Import PL-EOP"/>
      <sheetName val="Import PL-GG"/>
      <sheetName val="Import PL-CDH"/>
      <sheetName val="Rideau pl export"/>
      <sheetName val="Import Cost Centres"/>
      <sheetName val="Import  Orders"/>
      <sheetName val="Manager Report Cover Page"/>
      <sheetName val="K&amp;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row r="1">
          <cell r="A1">
            <v>0</v>
          </cell>
          <cell r="B1" t="str">
            <v>Cost elements</v>
          </cell>
          <cell r="C1" t="str">
            <v xml:space="preserve"> Act. Cur.</v>
          </cell>
          <cell r="D1" t="str">
            <v xml:space="preserve"> Plan Cur.</v>
          </cell>
          <cell r="E1" t="str">
            <v xml:space="preserve"> Var. Cur.</v>
          </cell>
          <cell r="F1" t="str">
            <v xml:space="preserve">  Act. YTD</v>
          </cell>
          <cell r="G1" t="str">
            <v xml:space="preserve"> Plan YTD.</v>
          </cell>
          <cell r="H1" t="str">
            <v xml:space="preserve">  Var YTD.</v>
          </cell>
        </row>
        <row r="2">
          <cell r="A2">
            <v>29</v>
          </cell>
          <cell r="B2" t="str">
            <v>Other Revenue</v>
          </cell>
          <cell r="C2">
            <v>-67550.66</v>
          </cell>
          <cell r="D2">
            <v>-63261.94</v>
          </cell>
          <cell r="E2">
            <v>-4288.72</v>
          </cell>
          <cell r="F2">
            <v>-839012.21</v>
          </cell>
          <cell r="G2">
            <v>-789611.89</v>
          </cell>
          <cell r="H2">
            <v>-49400.32</v>
          </cell>
        </row>
        <row r="3">
          <cell r="A3">
            <v>2</v>
          </cell>
          <cell r="B3" t="str">
            <v>Energy Sales</v>
          </cell>
          <cell r="C3">
            <v>-2702370.5</v>
          </cell>
          <cell r="D3">
            <v>-3468912</v>
          </cell>
          <cell r="E3">
            <v>766541.5</v>
          </cell>
          <cell r="F3">
            <v>-20104311.469999999</v>
          </cell>
          <cell r="G3">
            <v>-18114134</v>
          </cell>
          <cell r="H3">
            <v>-1990177.47</v>
          </cell>
        </row>
        <row r="4">
          <cell r="A4">
            <v>31</v>
          </cell>
          <cell r="B4" t="str">
            <v>Other Electric Revenue</v>
          </cell>
          <cell r="C4">
            <v>-41355.43</v>
          </cell>
          <cell r="D4">
            <v>0</v>
          </cell>
          <cell r="E4">
            <v>-41355.43</v>
          </cell>
          <cell r="F4">
            <v>-97767.33</v>
          </cell>
          <cell r="G4">
            <v>0</v>
          </cell>
          <cell r="H4">
            <v>-97767.33</v>
          </cell>
        </row>
        <row r="5">
          <cell r="A5">
            <v>1</v>
          </cell>
          <cell r="B5" t="str">
            <v>less Purchased Power</v>
          </cell>
          <cell r="C5">
            <v>165850.10999999999</v>
          </cell>
          <cell r="D5">
            <v>154700</v>
          </cell>
          <cell r="E5">
            <v>11150.11</v>
          </cell>
          <cell r="F5">
            <v>1217378.5900000001</v>
          </cell>
          <cell r="G5">
            <v>1339975</v>
          </cell>
          <cell r="H5">
            <v>-122596.41</v>
          </cell>
        </row>
        <row r="6">
          <cell r="A6">
            <v>5</v>
          </cell>
          <cell r="B6" t="str">
            <v>Total Revenue</v>
          </cell>
          <cell r="C6">
            <v>-2645426.48</v>
          </cell>
          <cell r="D6">
            <v>-3377473.94</v>
          </cell>
          <cell r="E6">
            <v>732047.46</v>
          </cell>
          <cell r="F6">
            <v>-19823712.420000002</v>
          </cell>
          <cell r="G6">
            <v>-17563770.890000001</v>
          </cell>
          <cell r="H6">
            <v>-2259941.5299999998</v>
          </cell>
        </row>
        <row r="7">
          <cell r="A7">
            <v>6</v>
          </cell>
          <cell r="B7" t="str">
            <v>Water Rights</v>
          </cell>
          <cell r="C7">
            <v>310811.2</v>
          </cell>
          <cell r="D7">
            <v>477000</v>
          </cell>
          <cell r="E7">
            <v>-166188.79999999999</v>
          </cell>
          <cell r="F7">
            <v>2095586.9</v>
          </cell>
          <cell r="G7">
            <v>2504000</v>
          </cell>
          <cell r="H7">
            <v>-408413.1</v>
          </cell>
        </row>
        <row r="8">
          <cell r="A8">
            <v>7</v>
          </cell>
          <cell r="B8" t="str">
            <v>General</v>
          </cell>
          <cell r="C8">
            <v>629449.80000000005</v>
          </cell>
          <cell r="D8">
            <v>506279.97</v>
          </cell>
          <cell r="E8">
            <v>123169.83</v>
          </cell>
          <cell r="F8">
            <v>3807475.51</v>
          </cell>
          <cell r="G8">
            <v>3628808.95</v>
          </cell>
          <cell r="H8">
            <v>178666.56</v>
          </cell>
        </row>
        <row r="9">
          <cell r="A9">
            <v>8</v>
          </cell>
          <cell r="B9" t="str">
            <v>Municipal &amp; other taxes</v>
          </cell>
          <cell r="C9">
            <v>71772.259999999995</v>
          </cell>
          <cell r="D9">
            <v>9800</v>
          </cell>
          <cell r="E9">
            <v>61972.26</v>
          </cell>
          <cell r="F9">
            <v>363294.54</v>
          </cell>
          <cell r="G9">
            <v>68600</v>
          </cell>
          <cell r="H9">
            <v>294694.53999999998</v>
          </cell>
        </row>
        <row r="10">
          <cell r="A10">
            <v>9</v>
          </cell>
          <cell r="B10" t="str">
            <v>Total Operating Expenses</v>
          </cell>
          <cell r="C10">
            <v>1012033.26</v>
          </cell>
          <cell r="D10">
            <v>993079.97</v>
          </cell>
          <cell r="E10">
            <v>18953.29</v>
          </cell>
          <cell r="F10">
            <v>6266356.9500000002</v>
          </cell>
          <cell r="G10">
            <v>6201408.9500000002</v>
          </cell>
          <cell r="H10">
            <v>64948</v>
          </cell>
        </row>
        <row r="11">
          <cell r="A11">
            <v>10</v>
          </cell>
          <cell r="B11" t="str">
            <v>Amortization</v>
          </cell>
          <cell r="C11">
            <v>422282.73</v>
          </cell>
          <cell r="D11">
            <v>447900</v>
          </cell>
          <cell r="E11">
            <v>-25617.27</v>
          </cell>
          <cell r="F11">
            <v>2878606.55</v>
          </cell>
          <cell r="G11">
            <v>3135300</v>
          </cell>
          <cell r="H11">
            <v>-256693.45</v>
          </cell>
        </row>
        <row r="12">
          <cell r="A12">
            <v>11</v>
          </cell>
          <cell r="B12" t="str">
            <v>Operating Income</v>
          </cell>
          <cell r="C12">
            <v>-1211110.49</v>
          </cell>
          <cell r="D12">
            <v>-1936493.97</v>
          </cell>
          <cell r="E12">
            <v>725383.48</v>
          </cell>
          <cell r="F12">
            <v>-10678748.92</v>
          </cell>
          <cell r="G12">
            <v>-8227061.9400000004</v>
          </cell>
          <cell r="H12">
            <v>-2451686.98</v>
          </cell>
        </row>
        <row r="13">
          <cell r="A13">
            <v>12</v>
          </cell>
          <cell r="B13" t="str">
            <v>Interest on investments</v>
          </cell>
          <cell r="C13">
            <v>-20909.689999999999</v>
          </cell>
          <cell r="D13">
            <v>-94000</v>
          </cell>
          <cell r="E13">
            <v>73090.31</v>
          </cell>
          <cell r="F13">
            <v>-165521.71</v>
          </cell>
          <cell r="G13">
            <v>-652000</v>
          </cell>
          <cell r="H13">
            <v>486478.29</v>
          </cell>
        </row>
        <row r="14">
          <cell r="A14">
            <v>13</v>
          </cell>
        </row>
        <row r="15">
          <cell r="A15">
            <v>14</v>
          </cell>
          <cell r="B15" t="str">
            <v>Services &amp; Misc Revenue</v>
          </cell>
          <cell r="C15">
            <v>-171949.72</v>
          </cell>
          <cell r="D15">
            <v>-161479.14000000001</v>
          </cell>
          <cell r="E15">
            <v>-10470.58</v>
          </cell>
          <cell r="F15">
            <v>-1160944.4099999999</v>
          </cell>
          <cell r="G15">
            <v>-1130354.1599999999</v>
          </cell>
          <cell r="H15">
            <v>-30590.25</v>
          </cell>
        </row>
        <row r="16">
          <cell r="A16">
            <v>15</v>
          </cell>
          <cell r="B16" t="str">
            <v>CNP INC.</v>
          </cell>
          <cell r="C16">
            <v>-53007.33</v>
          </cell>
          <cell r="D16">
            <v>-209527</v>
          </cell>
          <cell r="E16">
            <v>156519.67000000001</v>
          </cell>
          <cell r="F16">
            <v>-1077931.56</v>
          </cell>
          <cell r="G16">
            <v>-1325691</v>
          </cell>
          <cell r="H16">
            <v>247759.44</v>
          </cell>
        </row>
        <row r="17">
          <cell r="A17" t="str">
            <v>15a</v>
          </cell>
          <cell r="B17" t="str">
            <v>Gain (Loss) on Disposals</v>
          </cell>
          <cell r="C17">
            <v>0</v>
          </cell>
          <cell r="D17">
            <v>0</v>
          </cell>
          <cell r="E17">
            <v>0</v>
          </cell>
          <cell r="F17">
            <v>-500</v>
          </cell>
          <cell r="G17">
            <v>0</v>
          </cell>
          <cell r="H17">
            <v>-500</v>
          </cell>
        </row>
        <row r="18">
          <cell r="A18">
            <v>16</v>
          </cell>
          <cell r="B18" t="str">
            <v>Other Income</v>
          </cell>
          <cell r="C18">
            <v>-1067101.32</v>
          </cell>
          <cell r="D18">
            <v>-220506.8</v>
          </cell>
          <cell r="E18">
            <v>-846594.52</v>
          </cell>
          <cell r="F18">
            <v>-3271271.43</v>
          </cell>
          <cell r="G18">
            <v>-1716129.6</v>
          </cell>
          <cell r="H18">
            <v>-1555141.83</v>
          </cell>
        </row>
        <row r="19">
          <cell r="A19">
            <v>17</v>
          </cell>
          <cell r="B19" t="str">
            <v>Gain(loss) on Foreign Exchange</v>
          </cell>
          <cell r="C19">
            <v>-34002.97</v>
          </cell>
          <cell r="D19">
            <v>0</v>
          </cell>
          <cell r="E19">
            <v>-34002.97</v>
          </cell>
          <cell r="F19">
            <v>2275.29</v>
          </cell>
          <cell r="G19">
            <v>0</v>
          </cell>
          <cell r="H19">
            <v>2275.29</v>
          </cell>
        </row>
        <row r="20">
          <cell r="A20">
            <v>18</v>
          </cell>
          <cell r="B20" t="str">
            <v>Total Other Income</v>
          </cell>
          <cell r="C20">
            <v>-1346971.03</v>
          </cell>
          <cell r="D20">
            <v>-685512.94</v>
          </cell>
          <cell r="E20">
            <v>-661458.09</v>
          </cell>
          <cell r="F20">
            <v>-5673893.8200000003</v>
          </cell>
          <cell r="G20">
            <v>-4824174.76</v>
          </cell>
          <cell r="H20">
            <v>-849719.06</v>
          </cell>
        </row>
        <row r="21">
          <cell r="A21">
            <v>19</v>
          </cell>
          <cell r="B21" t="str">
            <v>Loan Interest Expense</v>
          </cell>
          <cell r="C21">
            <v>1530137.29</v>
          </cell>
          <cell r="D21">
            <v>745747.5</v>
          </cell>
          <cell r="E21">
            <v>784389.79</v>
          </cell>
          <cell r="F21">
            <v>6534672.1799999997</v>
          </cell>
          <cell r="G21">
            <v>5276232.5</v>
          </cell>
          <cell r="H21">
            <v>1258439.6799999999</v>
          </cell>
        </row>
        <row r="22">
          <cell r="A22">
            <v>20</v>
          </cell>
          <cell r="B22" t="str">
            <v>Total Other Income Deductions</v>
          </cell>
          <cell r="C22">
            <v>1530137.29</v>
          </cell>
          <cell r="D22">
            <v>745747.5</v>
          </cell>
          <cell r="E22">
            <v>784389.79</v>
          </cell>
          <cell r="F22">
            <v>6534672.1799999997</v>
          </cell>
          <cell r="G22">
            <v>5276232.5</v>
          </cell>
          <cell r="H22">
            <v>1258439.6799999999</v>
          </cell>
        </row>
        <row r="23">
          <cell r="A23">
            <v>21</v>
          </cell>
          <cell r="B23" t="str">
            <v>Earnings before Income Taxes</v>
          </cell>
          <cell r="C23">
            <v>-1027944.23</v>
          </cell>
          <cell r="D23">
            <v>-1876259.41</v>
          </cell>
          <cell r="E23">
            <v>848315.18</v>
          </cell>
          <cell r="F23">
            <v>-9817970.5600000005</v>
          </cell>
          <cell r="G23">
            <v>-7775004.2000000002</v>
          </cell>
          <cell r="H23">
            <v>-2042966.36</v>
          </cell>
        </row>
        <row r="24">
          <cell r="A24">
            <v>22</v>
          </cell>
          <cell r="B24" t="str">
            <v>Current</v>
          </cell>
          <cell r="C24">
            <v>163316</v>
          </cell>
          <cell r="D24">
            <v>529000</v>
          </cell>
          <cell r="E24">
            <v>-365684</v>
          </cell>
          <cell r="F24">
            <v>3114809</v>
          </cell>
          <cell r="G24">
            <v>1733000</v>
          </cell>
          <cell r="H24">
            <v>1381809</v>
          </cell>
        </row>
        <row r="25">
          <cell r="A25">
            <v>23</v>
          </cell>
          <cell r="B25" t="str">
            <v>Deferred</v>
          </cell>
          <cell r="C25">
            <v>-153632</v>
          </cell>
          <cell r="D25">
            <v>0</v>
          </cell>
          <cell r="E25">
            <v>-153632</v>
          </cell>
          <cell r="F25">
            <v>-947355</v>
          </cell>
          <cell r="G25">
            <v>0</v>
          </cell>
          <cell r="H25">
            <v>-947355</v>
          </cell>
        </row>
        <row r="26">
          <cell r="A26">
            <v>30</v>
          </cell>
        </row>
        <row r="27">
          <cell r="A27">
            <v>24</v>
          </cell>
          <cell r="B27" t="str">
            <v>Provision for income taxes</v>
          </cell>
          <cell r="C27">
            <v>9684</v>
          </cell>
          <cell r="D27">
            <v>529000</v>
          </cell>
          <cell r="E27">
            <v>-519316</v>
          </cell>
          <cell r="F27">
            <v>2167454</v>
          </cell>
          <cell r="G27">
            <v>1733000</v>
          </cell>
          <cell r="H27">
            <v>434454</v>
          </cell>
        </row>
        <row r="28">
          <cell r="A28">
            <v>25</v>
          </cell>
          <cell r="B28" t="str">
            <v>Net Income before Extraordinary Items</v>
          </cell>
          <cell r="C28">
            <v>-1018260.23</v>
          </cell>
          <cell r="D28">
            <v>-1347259.41</v>
          </cell>
          <cell r="E28">
            <v>328999.18</v>
          </cell>
          <cell r="F28">
            <v>-7650516.5599999996</v>
          </cell>
          <cell r="G28">
            <v>-6042004.2000000002</v>
          </cell>
          <cell r="H28">
            <v>-1608512.36</v>
          </cell>
        </row>
        <row r="29">
          <cell r="A29">
            <v>27</v>
          </cell>
          <cell r="B29" t="str">
            <v>Net Income</v>
          </cell>
          <cell r="C29">
            <v>-1018260.23</v>
          </cell>
          <cell r="D29">
            <v>-1347259.41</v>
          </cell>
          <cell r="E29">
            <v>328999.18</v>
          </cell>
          <cell r="F29">
            <v>-7650516.5599999996</v>
          </cell>
          <cell r="G29">
            <v>-6042004.2000000002</v>
          </cell>
          <cell r="H29">
            <v>-1608512.36</v>
          </cell>
        </row>
        <row r="30">
          <cell r="A30">
            <v>28</v>
          </cell>
          <cell r="B30" t="str">
            <v>Over/underabsorption</v>
          </cell>
          <cell r="C30">
            <v>-1018260.23</v>
          </cell>
          <cell r="D30">
            <v>-1347259.41</v>
          </cell>
          <cell r="E30">
            <v>328999.18</v>
          </cell>
          <cell r="F30">
            <v>-7650516.5599999996</v>
          </cell>
          <cell r="G30">
            <v>-6042004.2000000002</v>
          </cell>
          <cell r="H30">
            <v>-1608512.36</v>
          </cell>
        </row>
      </sheetData>
      <sheetData sheetId="24" refreshError="1"/>
      <sheetData sheetId="25" refreshError="1"/>
      <sheetData sheetId="26" refreshError="1">
        <row r="10">
          <cell r="A10">
            <v>15</v>
          </cell>
        </row>
        <row r="11">
          <cell r="A11">
            <v>1</v>
          </cell>
          <cell r="B11" t="str">
            <v>Energy Sales</v>
          </cell>
          <cell r="C11">
            <v>-19720.68</v>
          </cell>
          <cell r="D11">
            <v>-75972</v>
          </cell>
          <cell r="E11">
            <v>56251.32</v>
          </cell>
          <cell r="F11">
            <v>-888357.78</v>
          </cell>
          <cell r="G11">
            <v>-912896</v>
          </cell>
          <cell r="H11">
            <v>24538.22</v>
          </cell>
        </row>
        <row r="12">
          <cell r="A12">
            <v>2</v>
          </cell>
          <cell r="B12" t="str">
            <v>Total Revenue</v>
          </cell>
          <cell r="C12">
            <v>-19720.68</v>
          </cell>
          <cell r="D12">
            <v>-75972</v>
          </cell>
          <cell r="E12">
            <v>56251.32</v>
          </cell>
          <cell r="F12">
            <v>-888357.78</v>
          </cell>
          <cell r="G12">
            <v>-912896</v>
          </cell>
          <cell r="H12">
            <v>24538.22</v>
          </cell>
        </row>
        <row r="13">
          <cell r="A13">
            <v>3</v>
          </cell>
          <cell r="B13" t="str">
            <v>Water Rights</v>
          </cell>
          <cell r="C13">
            <v>212.26</v>
          </cell>
          <cell r="D13">
            <v>0</v>
          </cell>
          <cell r="E13">
            <v>212.26</v>
          </cell>
          <cell r="F13">
            <v>14955.65</v>
          </cell>
          <cell r="G13">
            <v>0</v>
          </cell>
          <cell r="H13">
            <v>14955.65</v>
          </cell>
        </row>
        <row r="14">
          <cell r="A14">
            <v>4</v>
          </cell>
          <cell r="B14" t="str">
            <v>General</v>
          </cell>
          <cell r="C14">
            <v>52301.47</v>
          </cell>
          <cell r="D14">
            <v>31291.34</v>
          </cell>
          <cell r="E14">
            <v>21010.13</v>
          </cell>
          <cell r="F14">
            <v>328260.13</v>
          </cell>
          <cell r="G14">
            <v>220039.2</v>
          </cell>
          <cell r="H14">
            <v>108220.93</v>
          </cell>
        </row>
        <row r="15">
          <cell r="A15">
            <v>5</v>
          </cell>
          <cell r="B15" t="str">
            <v>Municipal &amp; other taxes</v>
          </cell>
          <cell r="C15">
            <v>3124</v>
          </cell>
          <cell r="D15">
            <v>14467.34</v>
          </cell>
          <cell r="E15">
            <v>-11343.34</v>
          </cell>
          <cell r="F15">
            <v>34002</v>
          </cell>
          <cell r="G15">
            <v>101271.38</v>
          </cell>
          <cell r="H15">
            <v>-67269.38</v>
          </cell>
        </row>
        <row r="16">
          <cell r="A16">
            <v>6</v>
          </cell>
          <cell r="B16" t="str">
            <v>Total Operating Expenses</v>
          </cell>
          <cell r="C16">
            <v>55637.73</v>
          </cell>
          <cell r="D16">
            <v>45758.68</v>
          </cell>
          <cell r="E16">
            <v>9879.0499999999993</v>
          </cell>
          <cell r="F16">
            <v>377217.78</v>
          </cell>
          <cell r="G16">
            <v>321310.58</v>
          </cell>
          <cell r="H16">
            <v>55907.199999999997</v>
          </cell>
        </row>
        <row r="17">
          <cell r="A17">
            <v>7</v>
          </cell>
          <cell r="B17" t="str">
            <v>Amortization</v>
          </cell>
          <cell r="C17">
            <v>23051.07</v>
          </cell>
          <cell r="D17">
            <v>10500</v>
          </cell>
          <cell r="E17">
            <v>12551.07</v>
          </cell>
          <cell r="F17">
            <v>192734.63</v>
          </cell>
          <cell r="G17">
            <v>73500</v>
          </cell>
          <cell r="H17">
            <v>119234.63</v>
          </cell>
        </row>
        <row r="18">
          <cell r="A18">
            <v>8</v>
          </cell>
          <cell r="B18" t="str">
            <v>Operating Income</v>
          </cell>
          <cell r="C18">
            <v>58968.12</v>
          </cell>
          <cell r="D18">
            <v>-19713.32</v>
          </cell>
          <cell r="E18">
            <v>78681.440000000002</v>
          </cell>
          <cell r="F18">
            <v>-318405.37</v>
          </cell>
          <cell r="G18">
            <v>-518085.42</v>
          </cell>
          <cell r="H18">
            <v>199680.05</v>
          </cell>
        </row>
        <row r="19">
          <cell r="A19">
            <v>18</v>
          </cell>
          <cell r="B19" t="str">
            <v>Interest on investments</v>
          </cell>
          <cell r="C19">
            <v>-627</v>
          </cell>
          <cell r="D19">
            <v>0</v>
          </cell>
          <cell r="E19">
            <v>-627</v>
          </cell>
          <cell r="F19">
            <v>-1316.39</v>
          </cell>
          <cell r="G19">
            <v>0</v>
          </cell>
          <cell r="H19">
            <v>-1316.39</v>
          </cell>
        </row>
        <row r="20">
          <cell r="A20">
            <v>19</v>
          </cell>
          <cell r="B20" t="str">
            <v>Total Other Income</v>
          </cell>
          <cell r="C20">
            <v>-627</v>
          </cell>
          <cell r="D20">
            <v>0</v>
          </cell>
          <cell r="E20">
            <v>-627</v>
          </cell>
          <cell r="F20">
            <v>-1316.39</v>
          </cell>
          <cell r="G20">
            <v>0</v>
          </cell>
          <cell r="H20">
            <v>-1316.39</v>
          </cell>
        </row>
        <row r="21">
          <cell r="A21">
            <v>16</v>
          </cell>
          <cell r="B21" t="str">
            <v>Loan Interest Expense</v>
          </cell>
          <cell r="C21">
            <v>13853.79</v>
          </cell>
          <cell r="D21">
            <v>13333.33</v>
          </cell>
          <cell r="E21">
            <v>520.46</v>
          </cell>
          <cell r="F21">
            <v>96976.53</v>
          </cell>
          <cell r="G21">
            <v>93333.33</v>
          </cell>
          <cell r="H21">
            <v>3643.2</v>
          </cell>
        </row>
        <row r="22">
          <cell r="A22">
            <v>17</v>
          </cell>
          <cell r="B22" t="str">
            <v>Total Other Income Deductions</v>
          </cell>
          <cell r="C22">
            <v>13853.79</v>
          </cell>
          <cell r="D22">
            <v>13333.33</v>
          </cell>
          <cell r="E22">
            <v>520.46</v>
          </cell>
          <cell r="F22">
            <v>96976.53</v>
          </cell>
          <cell r="G22">
            <v>93333.33</v>
          </cell>
          <cell r="H22">
            <v>3643.2</v>
          </cell>
        </row>
        <row r="23">
          <cell r="A23">
            <v>9</v>
          </cell>
          <cell r="B23" t="str">
            <v>Earnings before Income Taxes</v>
          </cell>
          <cell r="C23">
            <v>72194.91</v>
          </cell>
          <cell r="D23">
            <v>-6379.99</v>
          </cell>
          <cell r="E23">
            <v>78574.899999999994</v>
          </cell>
          <cell r="F23">
            <v>-222745.23</v>
          </cell>
          <cell r="G23">
            <v>-424752.09</v>
          </cell>
          <cell r="H23">
            <v>202006.86</v>
          </cell>
        </row>
        <row r="24">
          <cell r="A24">
            <v>10</v>
          </cell>
          <cell r="B24" t="str">
            <v>Current</v>
          </cell>
          <cell r="C24">
            <v>-25072</v>
          </cell>
          <cell r="D24">
            <v>2000</v>
          </cell>
          <cell r="E24">
            <v>-27072</v>
          </cell>
          <cell r="F24">
            <v>152446</v>
          </cell>
          <cell r="G24">
            <v>153000</v>
          </cell>
          <cell r="H24">
            <v>-554</v>
          </cell>
        </row>
        <row r="25">
          <cell r="A25">
            <v>11</v>
          </cell>
          <cell r="B25" t="str">
            <v>Deferred</v>
          </cell>
          <cell r="C25">
            <v>-544</v>
          </cell>
          <cell r="D25">
            <v>0</v>
          </cell>
          <cell r="E25">
            <v>-544</v>
          </cell>
          <cell r="F25">
            <v>-64395</v>
          </cell>
          <cell r="G25">
            <v>0</v>
          </cell>
          <cell r="H25">
            <v>-64395</v>
          </cell>
        </row>
        <row r="26">
          <cell r="A26">
            <v>12</v>
          </cell>
          <cell r="B26" t="str">
            <v>Provision for income taxes</v>
          </cell>
          <cell r="C26">
            <v>-25616</v>
          </cell>
          <cell r="D26">
            <v>2000</v>
          </cell>
          <cell r="E26">
            <v>-27616</v>
          </cell>
          <cell r="F26">
            <v>88051</v>
          </cell>
          <cell r="G26">
            <v>153000</v>
          </cell>
          <cell r="H26">
            <v>-64949</v>
          </cell>
        </row>
        <row r="27">
          <cell r="A27">
            <v>13</v>
          </cell>
          <cell r="B27" t="str">
            <v>Net Income before Extraordinary Items</v>
          </cell>
          <cell r="C27">
            <v>46578.91</v>
          </cell>
          <cell r="D27">
            <v>-4379.99</v>
          </cell>
          <cell r="E27">
            <v>50958.9</v>
          </cell>
          <cell r="F27">
            <v>-134694.23000000001</v>
          </cell>
          <cell r="G27">
            <v>-271752.09000000003</v>
          </cell>
          <cell r="H27">
            <v>137057.85999999999</v>
          </cell>
        </row>
        <row r="28">
          <cell r="A28">
            <v>14</v>
          </cell>
          <cell r="B28" t="str">
            <v>Net Income</v>
          </cell>
          <cell r="C28">
            <v>46578.91</v>
          </cell>
          <cell r="D28">
            <v>-4379.99</v>
          </cell>
          <cell r="E28">
            <v>50958.9</v>
          </cell>
          <cell r="F28">
            <v>-134694.23000000001</v>
          </cell>
          <cell r="G28">
            <v>-271752.09000000003</v>
          </cell>
          <cell r="H28">
            <v>137057.85999999999</v>
          </cell>
        </row>
        <row r="29">
          <cell r="B29" t="str">
            <v>Over/underabsorption</v>
          </cell>
          <cell r="C29">
            <v>46578.91</v>
          </cell>
          <cell r="D29">
            <v>-4379.99</v>
          </cell>
          <cell r="E29">
            <v>50958.9</v>
          </cell>
          <cell r="F29">
            <v>-134694.23000000001</v>
          </cell>
          <cell r="G29">
            <v>-271752.09000000003</v>
          </cell>
          <cell r="H29">
            <v>137057.85999999999</v>
          </cell>
        </row>
      </sheetData>
      <sheetData sheetId="27" refreshError="1">
        <row r="8">
          <cell r="B8" t="str">
            <v>Cost elements</v>
          </cell>
          <cell r="C8" t="str">
            <v xml:space="preserve"> Act. Cur.</v>
          </cell>
          <cell r="D8" t="str">
            <v xml:space="preserve"> Plan Cur.</v>
          </cell>
          <cell r="E8" t="str">
            <v xml:space="preserve"> Var. Cur.</v>
          </cell>
          <cell r="F8" t="str">
            <v xml:space="preserve">  Act. YTD</v>
          </cell>
          <cell r="G8" t="str">
            <v xml:space="preserve"> Plan YTD.</v>
          </cell>
          <cell r="H8" t="str">
            <v xml:space="preserve">  Var YTD.</v>
          </cell>
        </row>
        <row r="10">
          <cell r="A10">
            <v>1</v>
          </cell>
          <cell r="B10" t="str">
            <v>Other Revenue</v>
          </cell>
          <cell r="C10">
            <v>-67548.81</v>
          </cell>
          <cell r="D10">
            <v>-63261.94</v>
          </cell>
          <cell r="E10">
            <v>-4286.87</v>
          </cell>
          <cell r="F10">
            <v>-839010.36</v>
          </cell>
          <cell r="G10">
            <v>-789611.89</v>
          </cell>
          <cell r="H10">
            <v>-49398.47</v>
          </cell>
        </row>
        <row r="11">
          <cell r="A11">
            <v>2</v>
          </cell>
          <cell r="B11" t="str">
            <v>Energy Sales</v>
          </cell>
          <cell r="C11">
            <v>-172221.87</v>
          </cell>
          <cell r="D11">
            <v>-162912</v>
          </cell>
          <cell r="E11">
            <v>-9309.8700000000008</v>
          </cell>
          <cell r="F11">
            <v>-801825.18</v>
          </cell>
          <cell r="G11">
            <v>-760134</v>
          </cell>
          <cell r="H11">
            <v>-41691.18</v>
          </cell>
        </row>
        <row r="12">
          <cell r="A12">
            <v>3</v>
          </cell>
          <cell r="B12" t="str">
            <v>less Purchased Power</v>
          </cell>
          <cell r="C12">
            <v>165850.10999999999</v>
          </cell>
          <cell r="D12">
            <v>154700</v>
          </cell>
          <cell r="E12">
            <v>11150.11</v>
          </cell>
          <cell r="F12">
            <v>1217378.5900000001</v>
          </cell>
          <cell r="G12">
            <v>1339975</v>
          </cell>
          <cell r="H12">
            <v>-122596.41</v>
          </cell>
        </row>
        <row r="13">
          <cell r="A13">
            <v>4</v>
          </cell>
          <cell r="B13" t="str">
            <v>Total Revenue</v>
          </cell>
          <cell r="C13">
            <v>-73920.570000000007</v>
          </cell>
          <cell r="D13">
            <v>-71473.94</v>
          </cell>
          <cell r="E13">
            <v>-2446.63</v>
          </cell>
          <cell r="F13">
            <v>-423456.95</v>
          </cell>
          <cell r="G13">
            <v>-209770.89</v>
          </cell>
          <cell r="H13">
            <v>-213686.06</v>
          </cell>
        </row>
        <row r="14">
          <cell r="A14">
            <v>5</v>
          </cell>
          <cell r="B14" t="str">
            <v>General</v>
          </cell>
          <cell r="C14">
            <v>14709.04</v>
          </cell>
          <cell r="D14">
            <v>19164.099999999999</v>
          </cell>
          <cell r="E14">
            <v>-4455.0600000000004</v>
          </cell>
          <cell r="F14">
            <v>104329.75</v>
          </cell>
          <cell r="G14">
            <v>134149.06</v>
          </cell>
          <cell r="H14">
            <v>-29819.31</v>
          </cell>
        </row>
        <row r="15">
          <cell r="A15">
            <v>6</v>
          </cell>
          <cell r="B15" t="str">
            <v>Municipal &amp; other taxes</v>
          </cell>
          <cell r="C15">
            <v>7400</v>
          </cell>
          <cell r="D15">
            <v>0</v>
          </cell>
          <cell r="E15">
            <v>7400</v>
          </cell>
          <cell r="F15">
            <v>51800</v>
          </cell>
          <cell r="G15">
            <v>0</v>
          </cell>
          <cell r="H15">
            <v>51800</v>
          </cell>
        </row>
        <row r="16">
          <cell r="A16">
            <v>7</v>
          </cell>
          <cell r="B16" t="str">
            <v>Total Operating Expenses</v>
          </cell>
          <cell r="C16">
            <v>22109.040000000001</v>
          </cell>
          <cell r="D16">
            <v>19164.099999999999</v>
          </cell>
          <cell r="E16">
            <v>2944.94</v>
          </cell>
          <cell r="F16">
            <v>156129.75</v>
          </cell>
          <cell r="G16">
            <v>134149.06</v>
          </cell>
          <cell r="H16">
            <v>21980.69</v>
          </cell>
        </row>
        <row r="17">
          <cell r="A17">
            <v>8</v>
          </cell>
          <cell r="B17" t="str">
            <v>Amortization</v>
          </cell>
          <cell r="C17">
            <v>44837.63</v>
          </cell>
          <cell r="D17">
            <v>43000</v>
          </cell>
          <cell r="E17">
            <v>1837.63</v>
          </cell>
          <cell r="F17">
            <v>311749.42</v>
          </cell>
          <cell r="G17">
            <v>301000</v>
          </cell>
          <cell r="H17">
            <v>10749.42</v>
          </cell>
        </row>
        <row r="18">
          <cell r="A18">
            <v>9</v>
          </cell>
          <cell r="B18" t="str">
            <v>Operating Income</v>
          </cell>
          <cell r="C18">
            <v>-6973.9</v>
          </cell>
          <cell r="D18">
            <v>-9309.84</v>
          </cell>
          <cell r="E18">
            <v>2335.94</v>
          </cell>
          <cell r="F18">
            <v>44422.22</v>
          </cell>
          <cell r="G18">
            <v>225378.17</v>
          </cell>
          <cell r="H18">
            <v>-180955.95</v>
          </cell>
        </row>
        <row r="19">
          <cell r="A19">
            <v>11</v>
          </cell>
          <cell r="B19" t="str">
            <v>Interest on investments</v>
          </cell>
          <cell r="C19">
            <v>-5873</v>
          </cell>
          <cell r="D19">
            <v>0</v>
          </cell>
          <cell r="E19">
            <v>-5873</v>
          </cell>
          <cell r="F19">
            <v>-41584.15</v>
          </cell>
          <cell r="G19">
            <v>0</v>
          </cell>
          <cell r="H19">
            <v>-41584.15</v>
          </cell>
        </row>
        <row r="20">
          <cell r="A20">
            <v>12</v>
          </cell>
          <cell r="B20" t="str">
            <v>Total Other Income</v>
          </cell>
          <cell r="C20">
            <v>-5873</v>
          </cell>
          <cell r="D20">
            <v>0</v>
          </cell>
          <cell r="E20">
            <v>-5873</v>
          </cell>
          <cell r="F20">
            <v>-41584.15</v>
          </cell>
          <cell r="G20">
            <v>0</v>
          </cell>
          <cell r="H20">
            <v>-41584.15</v>
          </cell>
        </row>
        <row r="21">
          <cell r="A21">
            <v>19</v>
          </cell>
        </row>
        <row r="22">
          <cell r="A22">
            <v>20</v>
          </cell>
        </row>
        <row r="23">
          <cell r="A23">
            <v>13</v>
          </cell>
          <cell r="B23" t="str">
            <v>Earnings before Income Taxes</v>
          </cell>
          <cell r="C23">
            <v>-12846.9</v>
          </cell>
          <cell r="D23">
            <v>-9309.84</v>
          </cell>
          <cell r="E23">
            <v>-3537.06</v>
          </cell>
          <cell r="F23">
            <v>2838.07</v>
          </cell>
          <cell r="G23">
            <v>225378.17</v>
          </cell>
          <cell r="H23">
            <v>-222540.1</v>
          </cell>
        </row>
        <row r="24">
          <cell r="A24">
            <v>14</v>
          </cell>
          <cell r="B24" t="str">
            <v>Current</v>
          </cell>
          <cell r="C24">
            <v>0</v>
          </cell>
          <cell r="D24">
            <v>3000</v>
          </cell>
          <cell r="E24">
            <v>-3000</v>
          </cell>
          <cell r="F24">
            <v>0</v>
          </cell>
          <cell r="G24">
            <v>-84000</v>
          </cell>
          <cell r="H24">
            <v>84000</v>
          </cell>
        </row>
        <row r="25">
          <cell r="A25">
            <v>15</v>
          </cell>
          <cell r="B25" t="str">
            <v>Provision for income taxes</v>
          </cell>
          <cell r="C25">
            <v>0</v>
          </cell>
          <cell r="D25">
            <v>3000</v>
          </cell>
          <cell r="E25">
            <v>-3000</v>
          </cell>
          <cell r="F25">
            <v>0</v>
          </cell>
          <cell r="G25">
            <v>-84000</v>
          </cell>
          <cell r="H25">
            <v>84000</v>
          </cell>
        </row>
        <row r="26">
          <cell r="A26">
            <v>16</v>
          </cell>
          <cell r="B26" t="str">
            <v>Net Income before Extraordinary Items</v>
          </cell>
          <cell r="C26">
            <v>-12846.9</v>
          </cell>
          <cell r="D26">
            <v>-6309.84</v>
          </cell>
          <cell r="E26">
            <v>-6537.06</v>
          </cell>
          <cell r="F26">
            <v>2838.07</v>
          </cell>
          <cell r="G26">
            <v>141378.17000000001</v>
          </cell>
          <cell r="H26">
            <v>-138540.1</v>
          </cell>
        </row>
        <row r="27">
          <cell r="A27">
            <v>17</v>
          </cell>
          <cell r="B27" t="str">
            <v>Net Income</v>
          </cell>
          <cell r="C27">
            <v>-12846.9</v>
          </cell>
          <cell r="D27">
            <v>-6309.84</v>
          </cell>
          <cell r="E27">
            <v>-6537.06</v>
          </cell>
          <cell r="F27">
            <v>2838.07</v>
          </cell>
          <cell r="G27">
            <v>141378.17000000001</v>
          </cell>
          <cell r="H27">
            <v>-138540.1</v>
          </cell>
        </row>
        <row r="28">
          <cell r="A28">
            <v>18</v>
          </cell>
          <cell r="B28" t="str">
            <v>Over/underabsorption</v>
          </cell>
          <cell r="C28">
            <v>-12846.9</v>
          </cell>
          <cell r="D28">
            <v>-6309.84</v>
          </cell>
          <cell r="E28">
            <v>-6537.06</v>
          </cell>
          <cell r="F28">
            <v>2838.07</v>
          </cell>
          <cell r="G28">
            <v>141378.17000000001</v>
          </cell>
          <cell r="H28">
            <v>-138540.1</v>
          </cell>
        </row>
      </sheetData>
      <sheetData sheetId="28" refreshError="1"/>
      <sheetData sheetId="29" refreshError="1"/>
      <sheetData sheetId="30" refreshError="1"/>
      <sheetData sheetId="31" refreshError="1"/>
      <sheetData sheetId="32"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ghlights"/>
      <sheetName val="BS (non-cons.)"/>
      <sheetName val="P&amp;L (non-cons.)"/>
      <sheetName val="Ret.Earnings "/>
      <sheetName val="SCFP (non-cons.)"/>
      <sheetName val="BS - Cowley Ridge"/>
      <sheetName val="P&amp;L - Cowley Ridge"/>
      <sheetName val="BS (cons.)"/>
      <sheetName val="Energy Sold - MWh"/>
      <sheetName val="Energy Sold - $"/>
      <sheetName val="Comparative P&amp;L (non-cons.)"/>
      <sheetName val="97YREND"/>
      <sheetName val="Import PL-CDH"/>
      <sheetName val="Import PL-GG"/>
      <sheetName val="Import PL - FO"/>
      <sheetName val="June FS"/>
    </sheetNames>
    <sheetDataSet>
      <sheetData sheetId="0"/>
      <sheetData sheetId="1"/>
      <sheetData sheetId="2"/>
      <sheetData sheetId="3"/>
      <sheetData sheetId="4"/>
      <sheetData sheetId="5"/>
      <sheetData sheetId="6"/>
      <sheetData sheetId="7"/>
      <sheetData sheetId="8"/>
      <sheetData sheetId="9"/>
      <sheetData sheetId="10" refreshError="1">
        <row r="8">
          <cell r="E8" t="str">
            <v xml:space="preserve"> </v>
          </cell>
          <cell r="F8" t="str">
            <v xml:space="preserve"> </v>
          </cell>
          <cell r="G8">
            <v>0</v>
          </cell>
          <cell r="H8">
            <v>0</v>
          </cell>
          <cell r="I8">
            <v>0</v>
          </cell>
          <cell r="J8" t="str">
            <v xml:space="preserve"> </v>
          </cell>
        </row>
        <row r="9">
          <cell r="D9" t="str">
            <v>CURRENT QUARTER</v>
          </cell>
          <cell r="E9" t="str">
            <v>ANNUAL</v>
          </cell>
          <cell r="F9">
            <v>0</v>
          </cell>
          <cell r="G9">
            <v>0</v>
          </cell>
          <cell r="H9">
            <v>0</v>
          </cell>
          <cell r="I9" t="str">
            <v>ANNUAL</v>
          </cell>
        </row>
        <row r="11">
          <cell r="D11" t="str">
            <v>Actual</v>
          </cell>
          <cell r="E11" t="str">
            <v>Plan</v>
          </cell>
          <cell r="F11" t="str">
            <v>Actual</v>
          </cell>
          <cell r="G11" t="str">
            <v>Actual</v>
          </cell>
          <cell r="H11" t="str">
            <v>Plan</v>
          </cell>
          <cell r="I11" t="str">
            <v>Actual</v>
          </cell>
          <cell r="J11" t="str">
            <v>Plan</v>
          </cell>
          <cell r="K11" t="str">
            <v>Actual</v>
          </cell>
        </row>
        <row r="12">
          <cell r="D12">
            <v>1997</v>
          </cell>
          <cell r="E12">
            <v>1997</v>
          </cell>
          <cell r="F12">
            <v>1996</v>
          </cell>
          <cell r="G12">
            <v>1997</v>
          </cell>
          <cell r="H12">
            <v>1997</v>
          </cell>
          <cell r="I12">
            <v>1997</v>
          </cell>
          <cell r="J12">
            <v>1997</v>
          </cell>
          <cell r="K12">
            <v>1996</v>
          </cell>
        </row>
        <row r="14">
          <cell r="B14" t="str">
            <v>Revenue</v>
          </cell>
          <cell r="C14">
            <v>9007</v>
          </cell>
          <cell r="D14">
            <v>9007</v>
          </cell>
          <cell r="E14">
            <v>7894</v>
          </cell>
          <cell r="F14">
            <v>7973</v>
          </cell>
          <cell r="G14">
            <v>30946</v>
          </cell>
          <cell r="H14">
            <v>31160</v>
          </cell>
          <cell r="I14">
            <v>32966</v>
          </cell>
          <cell r="J14">
            <v>30946</v>
          </cell>
          <cell r="K14">
            <v>31160</v>
          </cell>
        </row>
        <row r="16">
          <cell r="B16" t="str">
            <v>Operating Expenses</v>
          </cell>
        </row>
        <row r="17">
          <cell r="B17" t="str">
            <v xml:space="preserve">   Production</v>
          </cell>
          <cell r="C17">
            <v>1294</v>
          </cell>
          <cell r="D17">
            <v>1294</v>
          </cell>
          <cell r="E17">
            <v>983</v>
          </cell>
          <cell r="F17">
            <v>967</v>
          </cell>
          <cell r="G17">
            <v>4203</v>
          </cell>
          <cell r="H17">
            <v>3782</v>
          </cell>
          <cell r="I17">
            <v>4490</v>
          </cell>
          <cell r="J17">
            <v>4203</v>
          </cell>
          <cell r="K17">
            <v>3782</v>
          </cell>
        </row>
        <row r="18">
          <cell r="B18" t="str">
            <v xml:space="preserve">   Wheeling</v>
          </cell>
          <cell r="C18">
            <v>411</v>
          </cell>
          <cell r="D18">
            <v>411</v>
          </cell>
          <cell r="E18">
            <v>397</v>
          </cell>
          <cell r="F18">
            <v>385</v>
          </cell>
          <cell r="G18">
            <v>1570</v>
          </cell>
          <cell r="H18">
            <v>1557</v>
          </cell>
          <cell r="I18">
            <v>1591</v>
          </cell>
          <cell r="J18">
            <v>1570</v>
          </cell>
          <cell r="K18">
            <v>1557</v>
          </cell>
        </row>
        <row r="19">
          <cell r="B19" t="str">
            <v xml:space="preserve">   Transmission and distribution</v>
          </cell>
          <cell r="C19">
            <v>621</v>
          </cell>
          <cell r="D19">
            <v>621</v>
          </cell>
          <cell r="E19">
            <v>578</v>
          </cell>
          <cell r="F19">
            <v>530.63000000000011</v>
          </cell>
          <cell r="G19">
            <v>2532</v>
          </cell>
          <cell r="H19">
            <v>2191.63</v>
          </cell>
          <cell r="I19">
            <v>2342</v>
          </cell>
          <cell r="J19">
            <v>2532</v>
          </cell>
          <cell r="K19">
            <v>2191.63</v>
          </cell>
        </row>
        <row r="20">
          <cell r="B20" t="str">
            <v xml:space="preserve">   General</v>
          </cell>
          <cell r="C20">
            <v>1232</v>
          </cell>
          <cell r="D20">
            <v>1232</v>
          </cell>
          <cell r="E20">
            <v>729</v>
          </cell>
          <cell r="F20">
            <v>838</v>
          </cell>
          <cell r="G20">
            <v>2833</v>
          </cell>
          <cell r="H20">
            <v>3234</v>
          </cell>
          <cell r="I20">
            <v>3015</v>
          </cell>
          <cell r="J20">
            <v>2833</v>
          </cell>
          <cell r="K20">
            <v>3234</v>
          </cell>
        </row>
        <row r="21">
          <cell r="B21" t="str">
            <v xml:space="preserve">   Taxes other than income tax</v>
          </cell>
          <cell r="C21">
            <v>733</v>
          </cell>
          <cell r="D21">
            <v>733</v>
          </cell>
          <cell r="E21">
            <v>652</v>
          </cell>
          <cell r="F21">
            <v>757</v>
          </cell>
          <cell r="G21">
            <v>2610</v>
          </cell>
          <cell r="H21">
            <v>2872</v>
          </cell>
          <cell r="I21">
            <v>2696</v>
          </cell>
          <cell r="J21">
            <v>2610</v>
          </cell>
          <cell r="K21">
            <v>2872</v>
          </cell>
        </row>
        <row r="22">
          <cell r="D22">
            <v>4291</v>
          </cell>
          <cell r="E22">
            <v>3339</v>
          </cell>
          <cell r="F22">
            <v>3477.63</v>
          </cell>
          <cell r="G22">
            <v>14134</v>
          </cell>
          <cell r="H22">
            <v>13748</v>
          </cell>
          <cell r="I22">
            <v>14134</v>
          </cell>
          <cell r="J22">
            <v>13748</v>
          </cell>
          <cell r="K22">
            <v>13636.630000000001</v>
          </cell>
        </row>
        <row r="24">
          <cell r="B24" t="str">
            <v xml:space="preserve">   Depreciation</v>
          </cell>
          <cell r="C24">
            <v>232</v>
          </cell>
          <cell r="D24">
            <v>232</v>
          </cell>
          <cell r="E24">
            <v>239</v>
          </cell>
          <cell r="F24">
            <v>235</v>
          </cell>
          <cell r="G24">
            <v>954</v>
          </cell>
          <cell r="H24">
            <v>913</v>
          </cell>
          <cell r="I24">
            <v>928</v>
          </cell>
          <cell r="J24">
            <v>954</v>
          </cell>
          <cell r="K24">
            <v>913</v>
          </cell>
        </row>
        <row r="26">
          <cell r="B26" t="str">
            <v>Operating Income</v>
          </cell>
          <cell r="C26">
            <v>4484</v>
          </cell>
          <cell r="D26">
            <v>4484</v>
          </cell>
          <cell r="E26">
            <v>4316</v>
          </cell>
          <cell r="F26">
            <v>4260.37</v>
          </cell>
          <cell r="G26">
            <v>16244</v>
          </cell>
          <cell r="H26">
            <v>16610.37</v>
          </cell>
          <cell r="I26">
            <v>17904</v>
          </cell>
          <cell r="J26">
            <v>16244</v>
          </cell>
          <cell r="K26">
            <v>16610.37</v>
          </cell>
        </row>
        <row r="28">
          <cell r="B28" t="str">
            <v xml:space="preserve">   Other income and deductions</v>
          </cell>
          <cell r="C28">
            <v>-515</v>
          </cell>
          <cell r="D28">
            <v>-515</v>
          </cell>
          <cell r="E28">
            <v>-13</v>
          </cell>
          <cell r="F28">
            <v>229</v>
          </cell>
          <cell r="G28">
            <v>-53</v>
          </cell>
          <cell r="H28">
            <v>-994</v>
          </cell>
          <cell r="I28">
            <v>-786</v>
          </cell>
          <cell r="J28">
            <v>-53</v>
          </cell>
          <cell r="K28">
            <v>-994</v>
          </cell>
        </row>
        <row r="29">
          <cell r="B29" t="str">
            <v xml:space="preserve">   Interest expense</v>
          </cell>
          <cell r="C29">
            <v>594</v>
          </cell>
          <cell r="D29">
            <v>594</v>
          </cell>
          <cell r="E29">
            <v>577</v>
          </cell>
          <cell r="F29">
            <v>493</v>
          </cell>
          <cell r="G29">
            <v>2307</v>
          </cell>
          <cell r="H29">
            <v>493</v>
          </cell>
          <cell r="I29">
            <v>2349</v>
          </cell>
          <cell r="J29">
            <v>2307</v>
          </cell>
          <cell r="K29">
            <v>493</v>
          </cell>
        </row>
        <row r="31">
          <cell r="B31" t="str">
            <v>Earnings before Income Taxes</v>
          </cell>
          <cell r="C31">
            <v>4405</v>
          </cell>
          <cell r="D31">
            <v>4405</v>
          </cell>
          <cell r="E31">
            <v>3752</v>
          </cell>
          <cell r="F31">
            <v>3538.37</v>
          </cell>
          <cell r="G31">
            <v>13990</v>
          </cell>
          <cell r="H31">
            <v>17111.37</v>
          </cell>
          <cell r="I31">
            <v>16341</v>
          </cell>
          <cell r="J31">
            <v>13990</v>
          </cell>
          <cell r="K31">
            <v>17111.37</v>
          </cell>
        </row>
        <row r="33">
          <cell r="B33" t="str">
            <v>Provision for Income Taxes</v>
          </cell>
        </row>
        <row r="34">
          <cell r="B34" t="str">
            <v xml:space="preserve">   Current</v>
          </cell>
          <cell r="C34">
            <v>1680.58</v>
          </cell>
          <cell r="D34">
            <v>1680.58</v>
          </cell>
          <cell r="E34">
            <v>1673</v>
          </cell>
          <cell r="F34">
            <v>593</v>
          </cell>
          <cell r="G34">
            <v>6240</v>
          </cell>
          <cell r="H34">
            <v>6542</v>
          </cell>
          <cell r="I34">
            <v>6832.58</v>
          </cell>
          <cell r="J34">
            <v>6240</v>
          </cell>
          <cell r="K34">
            <v>6542</v>
          </cell>
        </row>
        <row r="35">
          <cell r="B35" t="str">
            <v xml:space="preserve">   Deferred</v>
          </cell>
          <cell r="C35">
            <v>98</v>
          </cell>
          <cell r="D35">
            <v>98</v>
          </cell>
          <cell r="E35">
            <v>0</v>
          </cell>
          <cell r="F35">
            <v>1176</v>
          </cell>
          <cell r="G35">
            <v>0</v>
          </cell>
          <cell r="H35">
            <v>1176</v>
          </cell>
          <cell r="I35">
            <v>300</v>
          </cell>
          <cell r="J35">
            <v>0</v>
          </cell>
          <cell r="K35">
            <v>1176</v>
          </cell>
        </row>
        <row r="36">
          <cell r="B36" t="str">
            <v xml:space="preserve"> </v>
          </cell>
          <cell r="C36">
            <v>1778.58</v>
          </cell>
          <cell r="D36">
            <v>1778.58</v>
          </cell>
          <cell r="E36">
            <v>1673</v>
          </cell>
          <cell r="F36">
            <v>1769</v>
          </cell>
          <cell r="G36">
            <v>6240</v>
          </cell>
          <cell r="H36">
            <v>7718</v>
          </cell>
          <cell r="I36">
            <v>7132.58</v>
          </cell>
          <cell r="J36">
            <v>6240</v>
          </cell>
          <cell r="K36">
            <v>7718</v>
          </cell>
        </row>
        <row r="38">
          <cell r="B38" t="str">
            <v>Net Income</v>
          </cell>
          <cell r="C38">
            <v>2626.42</v>
          </cell>
          <cell r="D38">
            <v>2626.42</v>
          </cell>
          <cell r="E38">
            <v>2079</v>
          </cell>
          <cell r="F38">
            <v>1769.37</v>
          </cell>
          <cell r="G38">
            <v>7750</v>
          </cell>
          <cell r="H38">
            <v>9393.369999999999</v>
          </cell>
          <cell r="I38">
            <v>9208.42</v>
          </cell>
          <cell r="J38">
            <v>7750</v>
          </cell>
          <cell r="K38">
            <v>9393.369999999999</v>
          </cell>
        </row>
      </sheetData>
      <sheetData sheetId="11" refreshError="1"/>
      <sheetData sheetId="12" refreshError="1"/>
      <sheetData sheetId="13" refreshError="1"/>
      <sheetData sheetId="14" refreshError="1"/>
      <sheetData sheetId="15"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rnwall Electric"/>
      <sheetName val="Cover Page"/>
      <sheetName val="Highlights (cons.)"/>
      <sheetName val="CNP Ltd. P&amp;L (consolidated)"/>
      <sheetName val="CNP Ltd. SCF (consolidated)"/>
      <sheetName val="CNP Ltd. BS (consolidated)"/>
      <sheetName val="CNP Ltd - P&amp;L(non-consolidated)"/>
      <sheetName val="CNP Ltd SCFP (non-consolidated)"/>
      <sheetName val="CNP Ltd - BS (non-consolidated)"/>
      <sheetName val="CNP Inc. - P&amp;L"/>
      <sheetName val="CNP Inc. - SCFP"/>
      <sheetName val="Appendices"/>
      <sheetName val="Energy Sold  -  MWh"/>
      <sheetName val="Energy Sold - $"/>
      <sheetName val="Quality Service Report"/>
      <sheetName val="Energy Sold-MWh (old by class)"/>
      <sheetName val="Module1"/>
      <sheetName val="Energy Sold  -  MWh - by class"/>
      <sheetName val="Energy Sold - $ (old by class)"/>
      <sheetName val="Energy Sold - $ - by class"/>
      <sheetName val="CNP P&amp;L(consolidated)-Variance"/>
      <sheetName val="Energy Sold - Grouping"/>
      <sheetName val="Budget 2002 - CNP LTD."/>
      <sheetName val="Budget 2002 - CNP INC."/>
      <sheetName val="Current T&amp;D Asset Summary"/>
      <sheetName val="Energy Sold - $Variance"/>
      <sheetName val="CNP Ltd. P&amp;L (cons) PWC Groups"/>
      <sheetName val="Budget 2002 - CNP CONSOLIDATED"/>
      <sheetName val="Rev.Grouping by Rev.Type"/>
      <sheetName val="DATA"/>
      <sheetName val="CNE Inc Cover Page"/>
      <sheetName val="CNE Inc Balance Sheet"/>
      <sheetName val="Rev.Grouping by Cust.Class"/>
      <sheetName val="Consolidation Eliminations"/>
      <sheetName val="Accounts Receivable &amp; Payable"/>
      <sheetName val="October 2002 Worksheets"/>
      <sheetName val="CNP Inc. T&amp;D - BS"/>
      <sheetName val="CNP Inc. - BS"/>
      <sheetName val="2002 - October - Monthly"/>
      <sheetName val="Comparative P&amp;L (non-cons.)"/>
    </sheetNames>
    <sheetDataSet>
      <sheetData sheetId="0" refreshError="1"/>
      <sheetData sheetId="1" refreshError="1"/>
      <sheetData sheetId="2" refreshError="1"/>
      <sheetData sheetId="3" refreshError="1">
        <row r="9">
          <cell r="E9" t="str">
            <v xml:space="preserve"> </v>
          </cell>
          <cell r="F9" t="str">
            <v xml:space="preserve"> </v>
          </cell>
          <cell r="K9" t="str">
            <v xml:space="preserve"> </v>
          </cell>
        </row>
        <row r="10">
          <cell r="D10" t="str">
            <v>CURRENT MONTH</v>
          </cell>
          <cell r="E10" t="str">
            <v>YEAR TO DATE</v>
          </cell>
          <cell r="I10" t="str">
            <v>YEAR TO DATE</v>
          </cell>
        </row>
        <row r="12">
          <cell r="D12" t="str">
            <v>Actual</v>
          </cell>
          <cell r="E12" t="str">
            <v>Plan</v>
          </cell>
          <cell r="F12" t="str">
            <v>Actual</v>
          </cell>
          <cell r="G12" t="str">
            <v>Actual</v>
          </cell>
          <cell r="H12" t="str">
            <v>Fortis %</v>
          </cell>
          <cell r="I12" t="str">
            <v>Actual</v>
          </cell>
          <cell r="J12" t="str">
            <v>Fortis %</v>
          </cell>
          <cell r="K12" t="str">
            <v>Plan</v>
          </cell>
          <cell r="L12" t="str">
            <v>Actual</v>
          </cell>
        </row>
        <row r="13">
          <cell r="D13">
            <v>2002</v>
          </cell>
          <cell r="E13">
            <v>2002</v>
          </cell>
          <cell r="F13">
            <v>2001</v>
          </cell>
          <cell r="G13">
            <v>2002</v>
          </cell>
          <cell r="H13">
            <v>2002</v>
          </cell>
          <cell r="I13">
            <v>2002</v>
          </cell>
          <cell r="J13">
            <v>2002</v>
          </cell>
          <cell r="K13">
            <v>2002</v>
          </cell>
          <cell r="L13">
            <v>2001</v>
          </cell>
        </row>
        <row r="15">
          <cell r="B15" t="str">
            <v>Revenue</v>
          </cell>
          <cell r="C15">
            <v>6451.0916979999975</v>
          </cell>
          <cell r="D15">
            <v>6451.0916979999975</v>
          </cell>
          <cell r="E15">
            <v>5171</v>
          </cell>
          <cell r="F15">
            <v>3052.4592100000045</v>
          </cell>
          <cell r="G15">
            <v>47330.473445704658</v>
          </cell>
          <cell r="H15">
            <v>53588</v>
          </cell>
          <cell r="I15">
            <v>58532.651817745507</v>
          </cell>
          <cell r="J15">
            <v>47330.473445704658</v>
          </cell>
          <cell r="K15">
            <v>53588</v>
          </cell>
          <cell r="L15">
            <v>33546.141160000006</v>
          </cell>
        </row>
        <row r="17">
          <cell r="B17" t="str">
            <v>Operating expenses</v>
          </cell>
        </row>
        <row r="18">
          <cell r="B18" t="str">
            <v xml:space="preserve">   Purchased power</v>
          </cell>
          <cell r="C18">
            <v>2112.4324800000031</v>
          </cell>
          <cell r="D18">
            <v>2112.4324800000031</v>
          </cell>
          <cell r="E18">
            <v>1970</v>
          </cell>
          <cell r="F18">
            <v>0</v>
          </cell>
          <cell r="G18">
            <v>18516.631110000002</v>
          </cell>
          <cell r="H18">
            <v>19217</v>
          </cell>
          <cell r="I18">
            <v>20583.719510000003</v>
          </cell>
          <cell r="J18">
            <v>18516.631110000002</v>
          </cell>
          <cell r="K18">
            <v>19217</v>
          </cell>
          <cell r="L18">
            <v>0</v>
          </cell>
        </row>
        <row r="19">
          <cell r="B19" t="str">
            <v xml:space="preserve">   Production</v>
          </cell>
          <cell r="C19">
            <v>127.77606000000014</v>
          </cell>
          <cell r="D19">
            <v>127.77606000000014</v>
          </cell>
          <cell r="E19">
            <v>149</v>
          </cell>
          <cell r="F19">
            <v>143.85367999999971</v>
          </cell>
          <cell r="G19">
            <v>849.03355500000021</v>
          </cell>
          <cell r="H19">
            <v>1490</v>
          </cell>
          <cell r="I19">
            <v>1231.0879100000002</v>
          </cell>
          <cell r="J19">
            <v>849.03355500000021</v>
          </cell>
          <cell r="K19">
            <v>1490</v>
          </cell>
          <cell r="L19">
            <v>1574.3718999999999</v>
          </cell>
        </row>
        <row r="20">
          <cell r="B20" t="str">
            <v xml:space="preserve">   Water rights</v>
          </cell>
          <cell r="C20">
            <v>389.48782999999958</v>
          </cell>
          <cell r="D20">
            <v>389.48782999999958</v>
          </cell>
          <cell r="E20">
            <v>280</v>
          </cell>
          <cell r="F20">
            <v>315.48693000000003</v>
          </cell>
          <cell r="G20">
            <v>2616.2535149999999</v>
          </cell>
          <cell r="H20">
            <v>3228</v>
          </cell>
          <cell r="I20">
            <v>3281.5432799999999</v>
          </cell>
          <cell r="J20">
            <v>2616.2535149999999</v>
          </cell>
          <cell r="K20">
            <v>3228</v>
          </cell>
          <cell r="L20">
            <v>3649.1342</v>
          </cell>
        </row>
        <row r="21">
          <cell r="B21" t="str">
            <v xml:space="preserve">   Wheeling</v>
          </cell>
          <cell r="C21">
            <v>0</v>
          </cell>
          <cell r="D21">
            <v>0</v>
          </cell>
          <cell r="E21">
            <v>0</v>
          </cell>
          <cell r="F21">
            <v>128.71652000000017</v>
          </cell>
          <cell r="G21">
            <v>266.217265</v>
          </cell>
          <cell r="H21">
            <v>517</v>
          </cell>
          <cell r="I21">
            <v>532.43453</v>
          </cell>
          <cell r="J21">
            <v>266.217265</v>
          </cell>
          <cell r="K21">
            <v>517</v>
          </cell>
          <cell r="L21">
            <v>1337.8700200000001</v>
          </cell>
        </row>
        <row r="22">
          <cell r="B22" t="str">
            <v xml:space="preserve">   Transmission </v>
          </cell>
          <cell r="C22">
            <v>28.839680000000016</v>
          </cell>
          <cell r="D22">
            <v>28.839680000000016</v>
          </cell>
          <cell r="E22">
            <v>26</v>
          </cell>
          <cell r="F22">
            <v>11.649529999999999</v>
          </cell>
          <cell r="G22">
            <v>152.67755500000004</v>
          </cell>
          <cell r="H22">
            <v>260</v>
          </cell>
          <cell r="I22">
            <v>214.21321000000003</v>
          </cell>
          <cell r="J22">
            <v>152.67755500000004</v>
          </cell>
          <cell r="K22">
            <v>260</v>
          </cell>
          <cell r="L22">
            <v>86.087860000000006</v>
          </cell>
        </row>
        <row r="23">
          <cell r="B23" t="str">
            <v xml:space="preserve">   Distribution</v>
          </cell>
          <cell r="C23">
            <v>227.78003999999987</v>
          </cell>
          <cell r="D23">
            <v>227.78003999999987</v>
          </cell>
          <cell r="E23">
            <v>192</v>
          </cell>
          <cell r="F23">
            <v>189.29049999999995</v>
          </cell>
          <cell r="G23">
            <v>1420.3843899999997</v>
          </cell>
          <cell r="H23">
            <v>1910</v>
          </cell>
          <cell r="I23">
            <v>1969.9766199999997</v>
          </cell>
          <cell r="J23">
            <v>1420.3843899999997</v>
          </cell>
          <cell r="K23">
            <v>1910</v>
          </cell>
          <cell r="L23">
            <v>1190.2525900000001</v>
          </cell>
        </row>
        <row r="24">
          <cell r="B24" t="str">
            <v xml:space="preserve">   General</v>
          </cell>
          <cell r="C24">
            <v>913.50157999999919</v>
          </cell>
          <cell r="D24">
            <v>913.50157999999919</v>
          </cell>
          <cell r="E24">
            <v>523</v>
          </cell>
          <cell r="F24">
            <v>367.46782000000076</v>
          </cell>
          <cell r="G24">
            <v>5200.3196449999996</v>
          </cell>
          <cell r="H24">
            <v>5415</v>
          </cell>
          <cell r="I24">
            <v>6915.329279999999</v>
          </cell>
          <cell r="J24">
            <v>5200.3196449999996</v>
          </cell>
          <cell r="K24">
            <v>5415</v>
          </cell>
          <cell r="L24">
            <v>4500.8558800000001</v>
          </cell>
        </row>
        <row r="25">
          <cell r="B25" t="str">
            <v xml:space="preserve">   Municipal and other taxes</v>
          </cell>
          <cell r="C25">
            <v>49.23475000000002</v>
          </cell>
          <cell r="D25">
            <v>49.23475000000002</v>
          </cell>
          <cell r="E25">
            <v>48</v>
          </cell>
          <cell r="F25">
            <v>90.626970000000142</v>
          </cell>
          <cell r="G25">
            <v>207.09877499999999</v>
          </cell>
          <cell r="H25">
            <v>494</v>
          </cell>
          <cell r="I25">
            <v>194.57755</v>
          </cell>
          <cell r="J25">
            <v>207.09877499999999</v>
          </cell>
          <cell r="K25">
            <v>494</v>
          </cell>
          <cell r="L25">
            <v>898.3042200000001</v>
          </cell>
        </row>
        <row r="26">
          <cell r="D26">
            <v>3849.0524200000023</v>
          </cell>
          <cell r="E26">
            <v>3188</v>
          </cell>
          <cell r="F26">
            <v>1247.0919500000009</v>
          </cell>
          <cell r="G26">
            <v>34922.881890000004</v>
          </cell>
          <cell r="H26">
            <v>29228.615809999999</v>
          </cell>
          <cell r="I26">
            <v>34922.881890000004</v>
          </cell>
          <cell r="J26">
            <v>29228.615809999999</v>
          </cell>
          <cell r="K26">
            <v>32531</v>
          </cell>
          <cell r="L26">
            <v>13236.87667</v>
          </cell>
        </row>
        <row r="28">
          <cell r="B28" t="str">
            <v xml:space="preserve">   Amortization</v>
          </cell>
          <cell r="C28">
            <v>262.28882999999996</v>
          </cell>
          <cell r="D28">
            <v>262.28882999999996</v>
          </cell>
          <cell r="E28">
            <v>254</v>
          </cell>
          <cell r="F28">
            <v>249.61130000000003</v>
          </cell>
          <cell r="G28">
            <v>2109.5684550000001</v>
          </cell>
          <cell r="H28">
            <v>2524</v>
          </cell>
          <cell r="I28">
            <v>2883.9631199999999</v>
          </cell>
          <cell r="J28">
            <v>2109.5684550000001</v>
          </cell>
          <cell r="K28">
            <v>2524</v>
          </cell>
          <cell r="L28">
            <v>2394.7974599999998</v>
          </cell>
        </row>
        <row r="30">
          <cell r="B30" t="str">
            <v>Operating income</v>
          </cell>
          <cell r="C30">
            <v>2339.7504479999952</v>
          </cell>
          <cell r="D30">
            <v>2339.7504479999952</v>
          </cell>
          <cell r="E30">
            <v>1729</v>
          </cell>
          <cell r="F30">
            <v>1555.7559600000036</v>
          </cell>
          <cell r="G30">
            <v>15992.289180704658</v>
          </cell>
          <cell r="H30">
            <v>18533</v>
          </cell>
          <cell r="I30">
            <v>20725.806807745503</v>
          </cell>
          <cell r="J30">
            <v>15992.289180704658</v>
          </cell>
          <cell r="K30">
            <v>18533</v>
          </cell>
          <cell r="L30">
            <v>17914.467030000007</v>
          </cell>
        </row>
        <row r="32">
          <cell r="B32" t="str">
            <v>Other income</v>
          </cell>
          <cell r="C32" t="str">
            <v xml:space="preserve"> </v>
          </cell>
          <cell r="D32" t="str">
            <v xml:space="preserve"> </v>
          </cell>
          <cell r="E32" t="str">
            <v xml:space="preserve"> </v>
          </cell>
          <cell r="F32" t="str">
            <v xml:space="preserve"> </v>
          </cell>
          <cell r="G32" t="str">
            <v xml:space="preserve"> </v>
          </cell>
          <cell r="H32" t="str">
            <v xml:space="preserve">  </v>
          </cell>
          <cell r="I32" t="str">
            <v xml:space="preserve"> </v>
          </cell>
          <cell r="J32" t="str">
            <v xml:space="preserve"> </v>
          </cell>
          <cell r="L32" t="str">
            <v xml:space="preserve">  </v>
          </cell>
        </row>
        <row r="33">
          <cell r="B33" t="str">
            <v xml:space="preserve">   Interest on investments</v>
          </cell>
          <cell r="C33">
            <v>1.3830699999999965</v>
          </cell>
          <cell r="D33">
            <v>1.3830699999999965</v>
          </cell>
          <cell r="E33">
            <v>0</v>
          </cell>
          <cell r="F33">
            <v>8.8774600000000419</v>
          </cell>
          <cell r="G33">
            <v>53.247669999999907</v>
          </cell>
          <cell r="H33">
            <v>0</v>
          </cell>
          <cell r="I33">
            <v>51.799699999999937</v>
          </cell>
          <cell r="J33">
            <v>53.247669999999907</v>
          </cell>
          <cell r="K33">
            <v>0</v>
          </cell>
          <cell r="L33">
            <v>613.90551000000005</v>
          </cell>
        </row>
        <row r="34">
          <cell r="B34" t="str">
            <v xml:space="preserve">   Subsidiaries</v>
          </cell>
          <cell r="C34">
            <v>0</v>
          </cell>
          <cell r="D34">
            <v>0</v>
          </cell>
          <cell r="E34">
            <v>0</v>
          </cell>
          <cell r="F34">
            <v>0</v>
          </cell>
          <cell r="G34">
            <v>0</v>
          </cell>
          <cell r="H34">
            <v>0</v>
          </cell>
          <cell r="I34">
            <v>0</v>
          </cell>
          <cell r="J34">
            <v>0</v>
          </cell>
          <cell r="K34">
            <v>0</v>
          </cell>
          <cell r="L34">
            <v>-0.216</v>
          </cell>
        </row>
        <row r="35">
          <cell r="B35" t="str">
            <v xml:space="preserve">   Gain (loss) on disposals</v>
          </cell>
          <cell r="C35">
            <v>0</v>
          </cell>
          <cell r="D35">
            <v>0</v>
          </cell>
          <cell r="E35">
            <v>0</v>
          </cell>
          <cell r="F35">
            <v>-82.866919999999993</v>
          </cell>
          <cell r="G35">
            <v>-0.36889999999999978</v>
          </cell>
          <cell r="H35">
            <v>0</v>
          </cell>
          <cell r="I35">
            <v>0.16815000000000008</v>
          </cell>
          <cell r="J35">
            <v>-0.36889999999999978</v>
          </cell>
          <cell r="K35">
            <v>0</v>
          </cell>
          <cell r="L35">
            <v>-120.14689999999999</v>
          </cell>
        </row>
        <row r="36">
          <cell r="B36" t="str">
            <v xml:space="preserve">   Gain on sale of land</v>
          </cell>
          <cell r="C36">
            <v>0</v>
          </cell>
          <cell r="D36">
            <v>0</v>
          </cell>
          <cell r="E36">
            <v>0</v>
          </cell>
          <cell r="F36">
            <v>0</v>
          </cell>
          <cell r="G36">
            <v>0</v>
          </cell>
          <cell r="H36">
            <v>0</v>
          </cell>
          <cell r="I36">
            <v>0</v>
          </cell>
          <cell r="J36">
            <v>0</v>
          </cell>
          <cell r="K36">
            <v>0</v>
          </cell>
          <cell r="L36">
            <v>-2.78199</v>
          </cell>
        </row>
        <row r="37">
          <cell r="B37" t="str">
            <v xml:space="preserve">   Gain (loss) on foreign exchange</v>
          </cell>
          <cell r="C37">
            <v>5.8119099999999975</v>
          </cell>
          <cell r="D37">
            <v>5.8119099999999975</v>
          </cell>
          <cell r="E37">
            <v>0</v>
          </cell>
          <cell r="F37">
            <v>3.8934500000000014</v>
          </cell>
          <cell r="G37">
            <v>-28.828370000000007</v>
          </cell>
          <cell r="H37">
            <v>0</v>
          </cell>
          <cell r="I37">
            <v>-52.66854</v>
          </cell>
          <cell r="J37">
            <v>-28.828370000000007</v>
          </cell>
          <cell r="K37">
            <v>0</v>
          </cell>
          <cell r="L37">
            <v>76.383420000000001</v>
          </cell>
        </row>
        <row r="38">
          <cell r="D38">
            <v>7.1949799999999939</v>
          </cell>
          <cell r="E38">
            <v>0</v>
          </cell>
          <cell r="F38">
            <v>-70.09600999999995</v>
          </cell>
          <cell r="G38">
            <v>-0.70069000000006554</v>
          </cell>
          <cell r="H38">
            <v>24.050399999999904</v>
          </cell>
          <cell r="I38">
            <v>-0.70069000000006554</v>
          </cell>
          <cell r="J38">
            <v>24.050399999999904</v>
          </cell>
          <cell r="K38">
            <v>0</v>
          </cell>
          <cell r="L38">
            <v>567.14404000000013</v>
          </cell>
        </row>
        <row r="39">
          <cell r="B39" t="str">
            <v>Other income deductions</v>
          </cell>
        </row>
        <row r="40">
          <cell r="B40" t="str">
            <v xml:space="preserve">   Loan interest expense and leases</v>
          </cell>
          <cell r="C40">
            <v>300.3786199999995</v>
          </cell>
          <cell r="D40">
            <v>300.3786199999995</v>
          </cell>
          <cell r="E40">
            <v>305.29166666666663</v>
          </cell>
          <cell r="F40">
            <v>281.8125500000001</v>
          </cell>
          <cell r="G40">
            <v>1862.4164250000001</v>
          </cell>
          <cell r="H40">
            <v>3105</v>
          </cell>
          <cell r="I40">
            <v>2514.79133</v>
          </cell>
          <cell r="J40">
            <v>1862.4164250000001</v>
          </cell>
          <cell r="K40">
            <v>3105</v>
          </cell>
          <cell r="L40">
            <v>2109.3178800000001</v>
          </cell>
        </row>
        <row r="41">
          <cell r="B41" t="str">
            <v xml:space="preserve">       used during construction</v>
          </cell>
          <cell r="C41">
            <v>0.11702999999999975</v>
          </cell>
          <cell r="D41">
            <v>0.11702999999999975</v>
          </cell>
          <cell r="E41">
            <v>2</v>
          </cell>
          <cell r="F41">
            <v>18.30147999999997</v>
          </cell>
          <cell r="G41">
            <v>12.661824999999997</v>
          </cell>
          <cell r="H41">
            <v>20</v>
          </cell>
          <cell r="I41">
            <v>24.859589999999997</v>
          </cell>
          <cell r="J41">
            <v>12.661824999999997</v>
          </cell>
          <cell r="K41">
            <v>20</v>
          </cell>
          <cell r="L41">
            <v>208.14435999999998</v>
          </cell>
        </row>
        <row r="42">
          <cell r="D42" t="str">
            <v xml:space="preserve"> </v>
          </cell>
          <cell r="E42" t="str">
            <v xml:space="preserve"> </v>
          </cell>
          <cell r="F42" t="str">
            <v xml:space="preserve"> </v>
          </cell>
          <cell r="G42" t="str">
            <v xml:space="preserve"> </v>
          </cell>
          <cell r="H42" t="str">
            <v xml:space="preserve"> </v>
          </cell>
          <cell r="I42" t="str">
            <v xml:space="preserve"> </v>
          </cell>
          <cell r="J42" t="str">
            <v xml:space="preserve"> </v>
          </cell>
          <cell r="K42" t="str">
            <v xml:space="preserve"> </v>
          </cell>
          <cell r="L42" t="str">
            <v xml:space="preserve"> </v>
          </cell>
        </row>
        <row r="43">
          <cell r="B43" t="str">
            <v xml:space="preserve">   Customers' and other interest</v>
          </cell>
          <cell r="C43" t="str">
            <v>n/a</v>
          </cell>
          <cell r="D43" t="str">
            <v>n/a</v>
          </cell>
          <cell r="E43" t="str">
            <v>n/a</v>
          </cell>
          <cell r="F43" t="str">
            <v>n/a</v>
          </cell>
          <cell r="G43" t="str">
            <v>n/a</v>
          </cell>
          <cell r="H43" t="str">
            <v>n/a</v>
          </cell>
          <cell r="I43" t="str">
            <v>n/a</v>
          </cell>
          <cell r="J43" t="str">
            <v>n/a</v>
          </cell>
          <cell r="K43" t="str">
            <v>n/a</v>
          </cell>
          <cell r="L43" t="str">
            <v>n/a</v>
          </cell>
        </row>
        <row r="44">
          <cell r="D44">
            <v>300.2615899999995</v>
          </cell>
          <cell r="E44">
            <v>303.29166666666663</v>
          </cell>
          <cell r="F44">
            <v>263.51107000000013</v>
          </cell>
          <cell r="G44">
            <v>2489.93174</v>
          </cell>
          <cell r="H44">
            <v>1849.7546000000002</v>
          </cell>
          <cell r="I44">
            <v>2489.93174</v>
          </cell>
          <cell r="J44">
            <v>1849.7546000000002</v>
          </cell>
          <cell r="K44">
            <v>3085</v>
          </cell>
          <cell r="L44">
            <v>1901.1735200000001</v>
          </cell>
        </row>
        <row r="47">
          <cell r="B47" t="str">
            <v>Earnings before income taxes</v>
          </cell>
          <cell r="C47">
            <v>2046.6838379999958</v>
          </cell>
          <cell r="D47">
            <v>2046.6838379999958</v>
          </cell>
          <cell r="E47">
            <v>1425.7083333333335</v>
          </cell>
          <cell r="F47">
            <v>1222.1488800000034</v>
          </cell>
          <cell r="G47">
            <v>14166.584980704658</v>
          </cell>
          <cell r="H47">
            <v>15448</v>
          </cell>
          <cell r="I47">
            <v>18235.174377745501</v>
          </cell>
          <cell r="J47">
            <v>14166.584980704658</v>
          </cell>
          <cell r="K47">
            <v>15448</v>
          </cell>
          <cell r="L47">
            <v>16580.437550000006</v>
          </cell>
        </row>
        <row r="49">
          <cell r="B49" t="str">
            <v>Provision for income taxes</v>
          </cell>
        </row>
        <row r="50">
          <cell r="B50" t="str">
            <v xml:space="preserve">   Current</v>
          </cell>
          <cell r="C50">
            <v>698.00300000000061</v>
          </cell>
          <cell r="D50">
            <v>698.00300000000061</v>
          </cell>
          <cell r="E50">
            <v>570.20000000000005</v>
          </cell>
          <cell r="F50">
            <v>552.28700000000026</v>
          </cell>
          <cell r="G50">
            <v>5899.4514999999992</v>
          </cell>
          <cell r="H50">
            <v>6168.2628532297877</v>
          </cell>
          <cell r="I50">
            <v>7597.4520000000002</v>
          </cell>
          <cell r="J50">
            <v>5899.4514999999992</v>
          </cell>
          <cell r="K50">
            <v>6168.2628532297877</v>
          </cell>
          <cell r="L50">
            <v>7068.2807700000003</v>
          </cell>
        </row>
        <row r="51">
          <cell r="B51" t="str">
            <v xml:space="preserve">   Deferred</v>
          </cell>
          <cell r="C51">
            <v>95.052000000000021</v>
          </cell>
          <cell r="D51">
            <v>95.052000000000021</v>
          </cell>
          <cell r="E51">
            <v>0</v>
          </cell>
          <cell r="F51">
            <v>-6.1370000000000005</v>
          </cell>
          <cell r="G51">
            <v>-318.08550000000002</v>
          </cell>
          <cell r="H51">
            <v>0</v>
          </cell>
          <cell r="I51">
            <v>-435.90499999999997</v>
          </cell>
          <cell r="J51">
            <v>-318.08550000000002</v>
          </cell>
          <cell r="K51">
            <v>0</v>
          </cell>
          <cell r="L51">
            <v>-74.554000000000002</v>
          </cell>
        </row>
        <row r="52">
          <cell r="B52" t="str">
            <v xml:space="preserve"> </v>
          </cell>
          <cell r="C52">
            <v>793.05500000000063</v>
          </cell>
          <cell r="D52">
            <v>793.05500000000063</v>
          </cell>
          <cell r="E52">
            <v>570.20000000000005</v>
          </cell>
          <cell r="F52">
            <v>546.15000000000032</v>
          </cell>
          <cell r="G52">
            <v>5581.3659999999991</v>
          </cell>
          <cell r="H52">
            <v>6168.2628532297877</v>
          </cell>
          <cell r="I52">
            <v>7161.5470000000005</v>
          </cell>
          <cell r="J52">
            <v>5581.3659999999991</v>
          </cell>
          <cell r="K52">
            <v>6168.2628532297877</v>
          </cell>
          <cell r="L52">
            <v>6993.7267700000002</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tlement Rules"/>
      <sheetName val="SR for Pm Orders"/>
      <sheetName val="PM Settlement Rules Oct to Dec"/>
      <sheetName val="2204 Analysis"/>
      <sheetName val="2200"/>
      <sheetName val="2201"/>
      <sheetName val="2202"/>
      <sheetName val="2203"/>
      <sheetName val="2204 Final"/>
      <sheetName val="export 2204"/>
      <sheetName val="2205"/>
      <sheetName val="2501"/>
      <sheetName val="2615"/>
      <sheetName val="2701"/>
      <sheetName val="2702"/>
      <sheetName val="7201 Export"/>
      <sheetName val="7201 Final"/>
      <sheetName val="7202"/>
      <sheetName val="7203"/>
      <sheetName val="7501"/>
      <sheetName val="7502"/>
    </sheetNames>
    <sheetDataSet>
      <sheetData sheetId="0"/>
      <sheetData sheetId="1"/>
      <sheetData sheetId="2">
        <row r="1">
          <cell r="B1" t="str">
            <v>IO</v>
          </cell>
          <cell r="C1" t="str">
            <v>PM Order</v>
          </cell>
        </row>
        <row r="2">
          <cell r="A2">
            <v>9001572</v>
          </cell>
          <cell r="B2">
            <v>700001</v>
          </cell>
          <cell r="C2">
            <v>9001572</v>
          </cell>
          <cell r="D2" t="str">
            <v>PERFORM MAINTEANCE ON SWITCH # 238.</v>
          </cell>
          <cell r="I2">
            <v>700001</v>
          </cell>
        </row>
        <row r="3">
          <cell r="A3">
            <v>700001</v>
          </cell>
          <cell r="B3">
            <v>0</v>
          </cell>
          <cell r="C3">
            <v>700001</v>
          </cell>
          <cell r="D3" t="str">
            <v>Cornwall-Transmission Lines Maintenance</v>
          </cell>
          <cell r="E3">
            <v>100</v>
          </cell>
          <cell r="F3" t="str">
            <v>PER</v>
          </cell>
          <cell r="G3" t="str">
            <v>Act</v>
          </cell>
          <cell r="I3">
            <v>0</v>
          </cell>
        </row>
        <row r="4">
          <cell r="A4">
            <v>0</v>
          </cell>
          <cell r="I4">
            <v>9002113</v>
          </cell>
        </row>
        <row r="5">
          <cell r="A5">
            <v>9002113</v>
          </cell>
          <cell r="B5">
            <v>100971</v>
          </cell>
          <cell r="C5">
            <v>9002113</v>
          </cell>
          <cell r="D5" t="str">
            <v>1220 Sydney St Replace XFMR pad with vau</v>
          </cell>
          <cell r="I5">
            <v>100971</v>
          </cell>
        </row>
        <row r="6">
          <cell r="A6">
            <v>100971</v>
          </cell>
          <cell r="B6">
            <v>0</v>
          </cell>
          <cell r="C6">
            <v>100971</v>
          </cell>
          <cell r="D6" t="str">
            <v>Cornwall-Distribution Upgrades City</v>
          </cell>
          <cell r="E6">
            <v>100</v>
          </cell>
          <cell r="F6" t="str">
            <v>PER</v>
          </cell>
          <cell r="G6" t="str">
            <v>Act</v>
          </cell>
          <cell r="I6">
            <v>0</v>
          </cell>
        </row>
        <row r="7">
          <cell r="A7">
            <v>0</v>
          </cell>
          <cell r="I7">
            <v>9002384</v>
          </cell>
        </row>
        <row r="8">
          <cell r="A8">
            <v>9002384</v>
          </cell>
          <cell r="B8">
            <v>100975</v>
          </cell>
          <cell r="C8">
            <v>9002384</v>
          </cell>
          <cell r="D8" t="str">
            <v>BUILD NEW LINE ON MUNICIPAL RIGHTS-OF-WA</v>
          </cell>
          <cell r="I8">
            <v>100975</v>
          </cell>
        </row>
        <row r="9">
          <cell r="A9">
            <v>100975</v>
          </cell>
          <cell r="B9">
            <v>0</v>
          </cell>
          <cell r="C9">
            <v>100975</v>
          </cell>
          <cell r="D9" t="str">
            <v>Cornwall - New OH Services S Glengarry</v>
          </cell>
          <cell r="E9">
            <v>100</v>
          </cell>
          <cell r="F9" t="str">
            <v>PER</v>
          </cell>
          <cell r="G9" t="str">
            <v>Act</v>
          </cell>
          <cell r="I9">
            <v>0</v>
          </cell>
        </row>
        <row r="10">
          <cell r="A10">
            <v>0</v>
          </cell>
          <cell r="I10">
            <v>9002424</v>
          </cell>
        </row>
        <row r="11">
          <cell r="A11">
            <v>9002424</v>
          </cell>
          <cell r="B11">
            <v>100965</v>
          </cell>
          <cell r="C11">
            <v>9002424</v>
          </cell>
          <cell r="D11" t="str">
            <v>Malyon Court Subdivision  - Install</v>
          </cell>
          <cell r="I11">
            <v>100965</v>
          </cell>
        </row>
        <row r="12">
          <cell r="A12">
            <v>100965</v>
          </cell>
          <cell r="B12">
            <v>100965</v>
          </cell>
          <cell r="C12">
            <v>100965</v>
          </cell>
          <cell r="D12" t="str">
            <v>Cornwall - New UG Services City</v>
          </cell>
          <cell r="E12">
            <v>75</v>
          </cell>
          <cell r="F12" t="str">
            <v>PER</v>
          </cell>
          <cell r="G12" t="str">
            <v>Act</v>
          </cell>
          <cell r="I12">
            <v>100965</v>
          </cell>
        </row>
        <row r="13">
          <cell r="A13">
            <v>100965</v>
          </cell>
          <cell r="B13">
            <v>200540</v>
          </cell>
          <cell r="C13">
            <v>100965</v>
          </cell>
          <cell r="D13" t="str">
            <v>Cornwall - New UG Services City</v>
          </cell>
          <cell r="E13">
            <v>100</v>
          </cell>
          <cell r="F13" t="str">
            <v>PER</v>
          </cell>
          <cell r="G13" t="str">
            <v>Act</v>
          </cell>
          <cell r="I13">
            <v>200540</v>
          </cell>
        </row>
        <row r="14">
          <cell r="A14">
            <v>200540</v>
          </cell>
          <cell r="B14">
            <v>0</v>
          </cell>
          <cell r="C14">
            <v>200540</v>
          </cell>
          <cell r="D14" t="str">
            <v>Cornwall Job Orders -  Closed</v>
          </cell>
          <cell r="E14">
            <v>25</v>
          </cell>
          <cell r="F14" t="str">
            <v>PER</v>
          </cell>
          <cell r="G14" t="str">
            <v>Act</v>
          </cell>
          <cell r="I14">
            <v>0</v>
          </cell>
        </row>
        <row r="15">
          <cell r="A15">
            <v>0</v>
          </cell>
          <cell r="I15">
            <v>9002464</v>
          </cell>
        </row>
        <row r="16">
          <cell r="A16">
            <v>9002464</v>
          </cell>
          <cell r="B16">
            <v>100976</v>
          </cell>
          <cell r="C16">
            <v>9002464</v>
          </cell>
          <cell r="D16" t="str">
            <v>Cornwall Island Express Gas Station</v>
          </cell>
          <cell r="I16">
            <v>100976</v>
          </cell>
        </row>
        <row r="17">
          <cell r="A17">
            <v>100976</v>
          </cell>
          <cell r="B17">
            <v>0</v>
          </cell>
          <cell r="C17">
            <v>100976</v>
          </cell>
          <cell r="D17" t="str">
            <v>Cornwall - New OH Services Cornwall Isla</v>
          </cell>
          <cell r="E17">
            <v>100</v>
          </cell>
          <cell r="F17" t="str">
            <v>PER</v>
          </cell>
          <cell r="G17" t="str">
            <v>Act</v>
          </cell>
          <cell r="I17">
            <v>0</v>
          </cell>
        </row>
        <row r="18">
          <cell r="A18">
            <v>0</v>
          </cell>
          <cell r="I18">
            <v>9002596</v>
          </cell>
        </row>
        <row r="19">
          <cell r="A19">
            <v>9002596</v>
          </cell>
          <cell r="B19">
            <v>100973</v>
          </cell>
          <cell r="C19">
            <v>9002596</v>
          </cell>
          <cell r="D19" t="str">
            <v>HYW #2 Line Alternations Dead mans Curve</v>
          </cell>
          <cell r="I19">
            <v>100973</v>
          </cell>
        </row>
        <row r="20">
          <cell r="A20">
            <v>100973</v>
          </cell>
          <cell r="B20">
            <v>0</v>
          </cell>
          <cell r="C20">
            <v>100973</v>
          </cell>
          <cell r="D20" t="str">
            <v>Cornwall-Distr. Upgrades S Glengary</v>
          </cell>
          <cell r="E20">
            <v>100</v>
          </cell>
          <cell r="F20" t="str">
            <v>PER</v>
          </cell>
          <cell r="G20" t="str">
            <v>Act</v>
          </cell>
          <cell r="I20">
            <v>0</v>
          </cell>
        </row>
        <row r="21">
          <cell r="A21">
            <v>0</v>
          </cell>
          <cell r="I21">
            <v>9002693</v>
          </cell>
        </row>
        <row r="22">
          <cell r="A22">
            <v>9002693</v>
          </cell>
          <cell r="B22">
            <v>101076</v>
          </cell>
          <cell r="C22">
            <v>9002693</v>
          </cell>
          <cell r="D22" t="str">
            <v>FTSO CONSTRUCTION STANDARDS</v>
          </cell>
          <cell r="I22">
            <v>101076</v>
          </cell>
        </row>
        <row r="23">
          <cell r="A23">
            <v>101076</v>
          </cell>
          <cell r="B23">
            <v>0</v>
          </cell>
          <cell r="C23">
            <v>101076</v>
          </cell>
          <cell r="D23" t="str">
            <v>CE- General Capital</v>
          </cell>
          <cell r="E23">
            <v>100</v>
          </cell>
          <cell r="F23" t="str">
            <v>PER</v>
          </cell>
          <cell r="G23" t="str">
            <v>Act</v>
          </cell>
          <cell r="I23">
            <v>0</v>
          </cell>
        </row>
        <row r="24">
          <cell r="A24">
            <v>0</v>
          </cell>
          <cell r="I24">
            <v>9003100</v>
          </cell>
        </row>
        <row r="25">
          <cell r="A25">
            <v>9003100</v>
          </cell>
          <cell r="B25">
            <v>100963</v>
          </cell>
          <cell r="C25">
            <v>9003100</v>
          </cell>
          <cell r="D25" t="str">
            <v>Courtaulds Tap -Reconstruction</v>
          </cell>
          <cell r="I25">
            <v>100963</v>
          </cell>
        </row>
        <row r="26">
          <cell r="A26">
            <v>100963</v>
          </cell>
          <cell r="B26">
            <v>0</v>
          </cell>
          <cell r="C26">
            <v>100963</v>
          </cell>
          <cell r="D26" t="str">
            <v>Cornwall-Transmission Lines</v>
          </cell>
          <cell r="E26">
            <v>100</v>
          </cell>
          <cell r="F26" t="str">
            <v>PER</v>
          </cell>
          <cell r="G26" t="str">
            <v>Act</v>
          </cell>
          <cell r="I26">
            <v>0</v>
          </cell>
        </row>
        <row r="27">
          <cell r="A27">
            <v>0</v>
          </cell>
          <cell r="I27">
            <v>9003214</v>
          </cell>
        </row>
        <row r="28">
          <cell r="A28">
            <v>9003214</v>
          </cell>
          <cell r="B28">
            <v>100973</v>
          </cell>
          <cell r="C28">
            <v>9003214</v>
          </cell>
          <cell r="D28" t="str">
            <v>Install Sapphire Hills - Phase 3</v>
          </cell>
          <cell r="I28">
            <v>100973</v>
          </cell>
        </row>
        <row r="29">
          <cell r="A29">
            <v>100973</v>
          </cell>
          <cell r="B29">
            <v>100978</v>
          </cell>
          <cell r="C29">
            <v>100973</v>
          </cell>
          <cell r="D29" t="str">
            <v>Cornwall-Distr. Upgrades S Glengary</v>
          </cell>
          <cell r="E29">
            <v>90</v>
          </cell>
          <cell r="F29" t="str">
            <v>PER</v>
          </cell>
          <cell r="G29" t="str">
            <v>Act</v>
          </cell>
          <cell r="I29">
            <v>100978</v>
          </cell>
        </row>
        <row r="30">
          <cell r="A30">
            <v>100978</v>
          </cell>
          <cell r="B30">
            <v>0</v>
          </cell>
          <cell r="C30">
            <v>100978</v>
          </cell>
          <cell r="D30" t="str">
            <v>Cornwall-New Streetlights S Glengarry</v>
          </cell>
          <cell r="E30">
            <v>10</v>
          </cell>
          <cell r="F30" t="str">
            <v>PER</v>
          </cell>
          <cell r="G30" t="str">
            <v>Act</v>
          </cell>
          <cell r="I30">
            <v>0</v>
          </cell>
        </row>
        <row r="31">
          <cell r="A31">
            <v>0</v>
          </cell>
          <cell r="I31">
            <v>9003239</v>
          </cell>
        </row>
        <row r="32">
          <cell r="A32">
            <v>9003239</v>
          </cell>
          <cell r="B32">
            <v>101052</v>
          </cell>
          <cell r="C32">
            <v>9003239</v>
          </cell>
          <cell r="D32" t="str">
            <v>REPLACE MANHOLE SWITCH WITH ABOVE GROUND</v>
          </cell>
          <cell r="I32">
            <v>101052</v>
          </cell>
        </row>
        <row r="33">
          <cell r="A33">
            <v>101052</v>
          </cell>
          <cell r="B33">
            <v>0</v>
          </cell>
          <cell r="C33">
            <v>101052</v>
          </cell>
          <cell r="D33" t="str">
            <v>Cornwall - UG Distribution Upgrades City</v>
          </cell>
          <cell r="E33">
            <v>100</v>
          </cell>
          <cell r="F33" t="str">
            <v>PER</v>
          </cell>
          <cell r="G33" t="str">
            <v>Act</v>
          </cell>
          <cell r="I33">
            <v>0</v>
          </cell>
        </row>
        <row r="34">
          <cell r="A34">
            <v>0</v>
          </cell>
          <cell r="I34">
            <v>9003240</v>
          </cell>
        </row>
        <row r="35">
          <cell r="A35">
            <v>9003240</v>
          </cell>
          <cell r="B35">
            <v>101052</v>
          </cell>
          <cell r="C35">
            <v>9003240</v>
          </cell>
          <cell r="D35" t="str">
            <v>REPLACE MANHOLE SWITCH WITH ABOVE GROUND</v>
          </cell>
          <cell r="I35">
            <v>101052</v>
          </cell>
        </row>
        <row r="36">
          <cell r="A36">
            <v>101052</v>
          </cell>
          <cell r="B36">
            <v>0</v>
          </cell>
          <cell r="C36">
            <v>101052</v>
          </cell>
          <cell r="D36" t="str">
            <v>Cornwall - UG Distribution Upgrades City</v>
          </cell>
          <cell r="E36">
            <v>100</v>
          </cell>
          <cell r="F36" t="str">
            <v>PER</v>
          </cell>
          <cell r="G36" t="str">
            <v>Act</v>
          </cell>
          <cell r="I36">
            <v>0</v>
          </cell>
        </row>
        <row r="37">
          <cell r="A37">
            <v>0</v>
          </cell>
          <cell r="I37">
            <v>9003297</v>
          </cell>
        </row>
        <row r="38">
          <cell r="A38">
            <v>9003297</v>
          </cell>
          <cell r="B38">
            <v>100973</v>
          </cell>
          <cell r="C38">
            <v>9003297</v>
          </cell>
          <cell r="D38" t="str">
            <v>County Rd. #2- Deadmans Easterly</v>
          </cell>
          <cell r="I38">
            <v>100973</v>
          </cell>
        </row>
        <row r="39">
          <cell r="A39">
            <v>100973</v>
          </cell>
          <cell r="B39">
            <v>0</v>
          </cell>
          <cell r="C39">
            <v>100973</v>
          </cell>
          <cell r="D39" t="str">
            <v>Cornwall-Distr. Upgrades S Glengary</v>
          </cell>
          <cell r="E39">
            <v>100</v>
          </cell>
          <cell r="F39" t="str">
            <v>PER</v>
          </cell>
          <cell r="G39" t="str">
            <v>Act</v>
          </cell>
          <cell r="I39">
            <v>0</v>
          </cell>
        </row>
        <row r="40">
          <cell r="A40">
            <v>0</v>
          </cell>
          <cell r="I40">
            <v>9003496</v>
          </cell>
        </row>
        <row r="41">
          <cell r="A41">
            <v>9003496</v>
          </cell>
          <cell r="B41">
            <v>100923</v>
          </cell>
          <cell r="C41">
            <v>9003496</v>
          </cell>
          <cell r="D41" t="str">
            <v>Gananoque Inn 550 Stone St S</v>
          </cell>
          <cell r="I41">
            <v>100923</v>
          </cell>
        </row>
        <row r="42">
          <cell r="A42">
            <v>100923</v>
          </cell>
          <cell r="B42">
            <v>0</v>
          </cell>
          <cell r="C42">
            <v>100923</v>
          </cell>
          <cell r="D42" t="str">
            <v>EOP-Overhead Distribution Lines</v>
          </cell>
          <cell r="E42">
            <v>100</v>
          </cell>
          <cell r="F42" t="str">
            <v>PER</v>
          </cell>
          <cell r="G42" t="str">
            <v>Act</v>
          </cell>
          <cell r="I42">
            <v>0</v>
          </cell>
        </row>
        <row r="43">
          <cell r="A43">
            <v>0</v>
          </cell>
          <cell r="I43">
            <v>9003505</v>
          </cell>
        </row>
        <row r="44">
          <cell r="A44">
            <v>9003505</v>
          </cell>
          <cell r="B44">
            <v>100923</v>
          </cell>
          <cell r="C44">
            <v>9003505</v>
          </cell>
          <cell r="D44" t="str">
            <v>580 King St E - Replace 7.5 kva 600v tra</v>
          </cell>
          <cell r="I44">
            <v>100923</v>
          </cell>
        </row>
        <row r="45">
          <cell r="A45">
            <v>100923</v>
          </cell>
          <cell r="B45">
            <v>0</v>
          </cell>
          <cell r="C45">
            <v>100923</v>
          </cell>
          <cell r="D45" t="str">
            <v>EOP-Overhead Distribution Lines</v>
          </cell>
          <cell r="E45">
            <v>100</v>
          </cell>
          <cell r="F45" t="str">
            <v>PER</v>
          </cell>
          <cell r="G45" t="str">
            <v>Act</v>
          </cell>
          <cell r="I45">
            <v>0</v>
          </cell>
        </row>
        <row r="46">
          <cell r="A46">
            <v>0</v>
          </cell>
          <cell r="I46">
            <v>9003530</v>
          </cell>
        </row>
        <row r="47">
          <cell r="A47">
            <v>9003530</v>
          </cell>
          <cell r="B47">
            <v>100965</v>
          </cell>
          <cell r="C47">
            <v>9003530</v>
          </cell>
          <cell r="D47" t="str">
            <v>INSTALL UNDERGROUND CABLE AT 728 ST ANTO</v>
          </cell>
          <cell r="I47">
            <v>100965</v>
          </cell>
        </row>
        <row r="48">
          <cell r="A48">
            <v>100965</v>
          </cell>
          <cell r="B48">
            <v>0</v>
          </cell>
          <cell r="C48">
            <v>100965</v>
          </cell>
          <cell r="D48" t="str">
            <v>Cornwall - New UG Services City</v>
          </cell>
          <cell r="E48">
            <v>100</v>
          </cell>
          <cell r="F48" t="str">
            <v>PER</v>
          </cell>
          <cell r="G48" t="str">
            <v>Act</v>
          </cell>
          <cell r="I48">
            <v>0</v>
          </cell>
        </row>
        <row r="49">
          <cell r="A49">
            <v>0</v>
          </cell>
          <cell r="I49">
            <v>9003533</v>
          </cell>
        </row>
        <row r="50">
          <cell r="A50">
            <v>9003533</v>
          </cell>
          <cell r="B50">
            <v>100921</v>
          </cell>
          <cell r="C50">
            <v>9003533</v>
          </cell>
          <cell r="D50" t="str">
            <v>DESIGN AND CONSTRUCT EOP MAIN SUBSTATION</v>
          </cell>
          <cell r="I50">
            <v>100921</v>
          </cell>
        </row>
        <row r="51">
          <cell r="A51">
            <v>100921</v>
          </cell>
          <cell r="B51">
            <v>0</v>
          </cell>
          <cell r="C51">
            <v>100921</v>
          </cell>
          <cell r="D51" t="str">
            <v>EOP-Substations</v>
          </cell>
          <cell r="E51">
            <v>100</v>
          </cell>
          <cell r="F51" t="str">
            <v>PER</v>
          </cell>
          <cell r="G51" t="str">
            <v>Act</v>
          </cell>
          <cell r="I51">
            <v>0</v>
          </cell>
        </row>
        <row r="52">
          <cell r="A52">
            <v>0</v>
          </cell>
          <cell r="I52">
            <v>9003551</v>
          </cell>
        </row>
        <row r="53">
          <cell r="A53">
            <v>9003551</v>
          </cell>
          <cell r="B53">
            <v>100924</v>
          </cell>
          <cell r="C53">
            <v>9003551</v>
          </cell>
          <cell r="D53" t="str">
            <v>Windsor Lane - Convert portion to under</v>
          </cell>
          <cell r="I53">
            <v>100924</v>
          </cell>
        </row>
        <row r="54">
          <cell r="A54">
            <v>100924</v>
          </cell>
          <cell r="B54">
            <v>0</v>
          </cell>
          <cell r="C54">
            <v>100924</v>
          </cell>
          <cell r="D54" t="str">
            <v>EOP-Underground Distribution Lines</v>
          </cell>
          <cell r="E54">
            <v>100</v>
          </cell>
          <cell r="F54" t="str">
            <v>PER</v>
          </cell>
          <cell r="G54" t="str">
            <v>Act</v>
          </cell>
          <cell r="I54">
            <v>0</v>
          </cell>
        </row>
        <row r="55">
          <cell r="A55">
            <v>0</v>
          </cell>
          <cell r="I55">
            <v>9003582</v>
          </cell>
        </row>
        <row r="56">
          <cell r="A56">
            <v>9003582</v>
          </cell>
          <cell r="B56">
            <v>100973</v>
          </cell>
          <cell r="C56">
            <v>9003582</v>
          </cell>
          <cell r="D56" t="str">
            <v>County Rd #2 Marlin's East - Transfer Se</v>
          </cell>
          <cell r="I56">
            <v>100973</v>
          </cell>
        </row>
        <row r="57">
          <cell r="A57">
            <v>100973</v>
          </cell>
          <cell r="B57">
            <v>0</v>
          </cell>
          <cell r="C57">
            <v>100973</v>
          </cell>
          <cell r="D57" t="str">
            <v>Cornwall-Distr. Upgrades S Glengary</v>
          </cell>
          <cell r="E57">
            <v>100</v>
          </cell>
          <cell r="F57" t="str">
            <v>PER</v>
          </cell>
          <cell r="G57" t="str">
            <v>Act</v>
          </cell>
          <cell r="I57">
            <v>0</v>
          </cell>
        </row>
        <row r="58">
          <cell r="A58">
            <v>0</v>
          </cell>
          <cell r="I58">
            <v>9003594</v>
          </cell>
        </row>
        <row r="59">
          <cell r="A59">
            <v>9003594</v>
          </cell>
          <cell r="B59">
            <v>100972</v>
          </cell>
          <cell r="C59">
            <v>9003594</v>
          </cell>
          <cell r="D59" t="str">
            <v>HWY #2 &amp; Avonmore Rd Line reareangements</v>
          </cell>
          <cell r="I59">
            <v>100972</v>
          </cell>
        </row>
        <row r="60">
          <cell r="A60">
            <v>100972</v>
          </cell>
          <cell r="B60">
            <v>0</v>
          </cell>
          <cell r="C60">
            <v>100972</v>
          </cell>
          <cell r="D60" t="str">
            <v>Cornwall-Distr. Upgrades S Stormont</v>
          </cell>
          <cell r="E60">
            <v>100</v>
          </cell>
          <cell r="F60" t="str">
            <v>PER</v>
          </cell>
          <cell r="G60" t="str">
            <v>Act</v>
          </cell>
          <cell r="I60">
            <v>0</v>
          </cell>
        </row>
        <row r="61">
          <cell r="A61">
            <v>0</v>
          </cell>
          <cell r="I61">
            <v>9003632</v>
          </cell>
        </row>
        <row r="62">
          <cell r="A62">
            <v>9003632</v>
          </cell>
          <cell r="B62">
            <v>100971</v>
          </cell>
          <cell r="C62">
            <v>9003632</v>
          </cell>
          <cell r="D62" t="str">
            <v>Install Primary Service to St. Joseph's</v>
          </cell>
          <cell r="I62">
            <v>100971</v>
          </cell>
        </row>
        <row r="63">
          <cell r="A63">
            <v>100971</v>
          </cell>
          <cell r="B63">
            <v>0</v>
          </cell>
          <cell r="C63">
            <v>100971</v>
          </cell>
          <cell r="D63" t="str">
            <v>Cornwall-Distribution Upgrades City</v>
          </cell>
          <cell r="E63">
            <v>100</v>
          </cell>
          <cell r="F63" t="str">
            <v>PER</v>
          </cell>
          <cell r="G63" t="str">
            <v>Act</v>
          </cell>
          <cell r="I63">
            <v>0</v>
          </cell>
        </row>
        <row r="64">
          <cell r="A64">
            <v>0</v>
          </cell>
          <cell r="I64">
            <v>9003648</v>
          </cell>
        </row>
        <row r="65">
          <cell r="A65">
            <v>9003648</v>
          </cell>
          <cell r="B65">
            <v>100973</v>
          </cell>
          <cell r="C65">
            <v>9003648</v>
          </cell>
          <cell r="D65" t="str">
            <v>Install Underground Primary - Deadmans C</v>
          </cell>
          <cell r="I65">
            <v>100973</v>
          </cell>
        </row>
        <row r="66">
          <cell r="A66">
            <v>100973</v>
          </cell>
          <cell r="B66">
            <v>0</v>
          </cell>
          <cell r="C66">
            <v>100973</v>
          </cell>
          <cell r="D66" t="str">
            <v>Cornwall-Distr. Upgrades S Glengary</v>
          </cell>
          <cell r="E66">
            <v>100</v>
          </cell>
          <cell r="F66" t="str">
            <v>PER</v>
          </cell>
          <cell r="G66" t="str">
            <v>Act</v>
          </cell>
          <cell r="I66">
            <v>0</v>
          </cell>
        </row>
        <row r="67">
          <cell r="A67">
            <v>0</v>
          </cell>
          <cell r="I67">
            <v>9003652</v>
          </cell>
        </row>
        <row r="68">
          <cell r="A68">
            <v>9003652</v>
          </cell>
          <cell r="B68">
            <v>100923</v>
          </cell>
          <cell r="C68">
            <v>9003652</v>
          </cell>
          <cell r="D68" t="str">
            <v>200 Golf Club Lane - Change pole &amp; trans</v>
          </cell>
          <cell r="I68">
            <v>100923</v>
          </cell>
        </row>
        <row r="69">
          <cell r="A69">
            <v>100923</v>
          </cell>
          <cell r="B69">
            <v>0</v>
          </cell>
          <cell r="C69">
            <v>100923</v>
          </cell>
          <cell r="D69" t="str">
            <v>EOP-Overhead Distribution Lines</v>
          </cell>
          <cell r="E69">
            <v>100</v>
          </cell>
          <cell r="F69" t="str">
            <v>PER</v>
          </cell>
          <cell r="G69" t="str">
            <v>Act</v>
          </cell>
          <cell r="I69">
            <v>0</v>
          </cell>
        </row>
        <row r="70">
          <cell r="A70">
            <v>0</v>
          </cell>
          <cell r="I70">
            <v>9003654</v>
          </cell>
        </row>
        <row r="71">
          <cell r="A71">
            <v>9003654</v>
          </cell>
          <cell r="B71">
            <v>100925</v>
          </cell>
          <cell r="C71">
            <v>9003654</v>
          </cell>
          <cell r="D71" t="str">
            <v>5180 Cty Rd 2</v>
          </cell>
          <cell r="I71">
            <v>100925</v>
          </cell>
        </row>
        <row r="72">
          <cell r="A72">
            <v>100925</v>
          </cell>
          <cell r="B72">
            <v>0</v>
          </cell>
          <cell r="C72">
            <v>100925</v>
          </cell>
          <cell r="D72" t="str">
            <v>EOP-Transformer</v>
          </cell>
          <cell r="E72">
            <v>100</v>
          </cell>
          <cell r="F72" t="str">
            <v>PER</v>
          </cell>
          <cell r="G72" t="str">
            <v>Act</v>
          </cell>
          <cell r="I72">
            <v>0</v>
          </cell>
        </row>
        <row r="73">
          <cell r="A73">
            <v>0</v>
          </cell>
          <cell r="B73">
            <v>9003656</v>
          </cell>
          <cell r="I73">
            <v>9003656</v>
          </cell>
        </row>
        <row r="74">
          <cell r="A74">
            <v>9003656</v>
          </cell>
          <cell r="B74">
            <v>100925</v>
          </cell>
          <cell r="C74">
            <v>9003656</v>
          </cell>
          <cell r="D74" t="str">
            <v>267 Clark Dr  - Change pole &amp; 15 KVA tra</v>
          </cell>
          <cell r="I74">
            <v>100925</v>
          </cell>
        </row>
        <row r="75">
          <cell r="A75">
            <v>100925</v>
          </cell>
          <cell r="B75">
            <v>0</v>
          </cell>
          <cell r="C75">
            <v>100925</v>
          </cell>
          <cell r="D75" t="str">
            <v>EOP-Transformer</v>
          </cell>
          <cell r="E75">
            <v>100</v>
          </cell>
          <cell r="F75" t="str">
            <v>PER</v>
          </cell>
          <cell r="G75" t="str">
            <v>Act</v>
          </cell>
          <cell r="I75">
            <v>0</v>
          </cell>
        </row>
        <row r="76">
          <cell r="A76">
            <v>0</v>
          </cell>
          <cell r="B76">
            <v>9003657</v>
          </cell>
          <cell r="I76">
            <v>9003657</v>
          </cell>
        </row>
        <row r="77">
          <cell r="A77">
            <v>9003657</v>
          </cell>
          <cell r="B77">
            <v>100923</v>
          </cell>
          <cell r="C77">
            <v>9003657</v>
          </cell>
          <cell r="D77" t="str">
            <v>4662 Cty Rd 2 - CHANGE 5 KVA TRANSFORMER</v>
          </cell>
          <cell r="I77">
            <v>100923</v>
          </cell>
        </row>
        <row r="78">
          <cell r="A78">
            <v>100923</v>
          </cell>
          <cell r="B78">
            <v>0</v>
          </cell>
          <cell r="C78">
            <v>100923</v>
          </cell>
          <cell r="D78" t="str">
            <v>EOP-Overhead Distribution Lines</v>
          </cell>
          <cell r="E78">
            <v>100</v>
          </cell>
          <cell r="F78" t="str">
            <v>PER</v>
          </cell>
          <cell r="G78" t="str">
            <v>Act</v>
          </cell>
          <cell r="I78">
            <v>0</v>
          </cell>
        </row>
        <row r="79">
          <cell r="A79">
            <v>0</v>
          </cell>
          <cell r="B79">
            <v>9003712</v>
          </cell>
          <cell r="I79">
            <v>9003712</v>
          </cell>
        </row>
        <row r="80">
          <cell r="A80">
            <v>9003712</v>
          </cell>
          <cell r="B80">
            <v>100973</v>
          </cell>
          <cell r="C80">
            <v>9003712</v>
          </cell>
          <cell r="D80" t="str">
            <v>Poletrans replacement - 2006</v>
          </cell>
          <cell r="I80">
            <v>100973</v>
          </cell>
        </row>
        <row r="81">
          <cell r="A81">
            <v>100973</v>
          </cell>
          <cell r="B81">
            <v>0</v>
          </cell>
          <cell r="C81">
            <v>100973</v>
          </cell>
          <cell r="D81" t="str">
            <v>Cornwall-Distr. Upgrades S Glengary</v>
          </cell>
          <cell r="E81">
            <v>100</v>
          </cell>
          <cell r="F81" t="str">
            <v>PER</v>
          </cell>
          <cell r="G81" t="str">
            <v>Act</v>
          </cell>
          <cell r="I81">
            <v>0</v>
          </cell>
        </row>
        <row r="82">
          <cell r="A82">
            <v>0</v>
          </cell>
          <cell r="B82">
            <v>9003713</v>
          </cell>
          <cell r="I82">
            <v>9003713</v>
          </cell>
        </row>
        <row r="83">
          <cell r="A83">
            <v>9003713</v>
          </cell>
          <cell r="B83">
            <v>100971</v>
          </cell>
          <cell r="C83">
            <v>9003713</v>
          </cell>
          <cell r="D83" t="str">
            <v>Replace Pole -31 Duncan</v>
          </cell>
          <cell r="I83">
            <v>100971</v>
          </cell>
        </row>
        <row r="84">
          <cell r="A84">
            <v>100971</v>
          </cell>
          <cell r="B84">
            <v>0</v>
          </cell>
          <cell r="C84">
            <v>100971</v>
          </cell>
          <cell r="D84" t="str">
            <v>Cornwall-Distribution Upgrades City</v>
          </cell>
          <cell r="E84">
            <v>100</v>
          </cell>
          <cell r="F84" t="str">
            <v>PER</v>
          </cell>
          <cell r="G84" t="str">
            <v>Act</v>
          </cell>
          <cell r="I84">
            <v>0</v>
          </cell>
        </row>
        <row r="85">
          <cell r="A85">
            <v>0</v>
          </cell>
          <cell r="B85">
            <v>9003726</v>
          </cell>
          <cell r="I85">
            <v>9003726</v>
          </cell>
        </row>
        <row r="86">
          <cell r="A86">
            <v>9003726</v>
          </cell>
          <cell r="B86">
            <v>100973</v>
          </cell>
          <cell r="C86">
            <v>9003726</v>
          </cell>
          <cell r="D86" t="str">
            <v>18220 Park Glendale-Replace pole</v>
          </cell>
          <cell r="I86">
            <v>100973</v>
          </cell>
        </row>
        <row r="87">
          <cell r="A87">
            <v>100973</v>
          </cell>
          <cell r="B87">
            <v>0</v>
          </cell>
          <cell r="C87">
            <v>100973</v>
          </cell>
          <cell r="D87" t="str">
            <v>Cornwall-Distr. Upgrades S Glengary</v>
          </cell>
          <cell r="E87">
            <v>100</v>
          </cell>
          <cell r="F87" t="str">
            <v>PER</v>
          </cell>
          <cell r="G87" t="str">
            <v>Act</v>
          </cell>
          <cell r="I87">
            <v>0</v>
          </cell>
        </row>
        <row r="88">
          <cell r="A88">
            <v>0</v>
          </cell>
          <cell r="B88">
            <v>9003728</v>
          </cell>
          <cell r="I88">
            <v>9003728</v>
          </cell>
        </row>
        <row r="89">
          <cell r="A89">
            <v>9003728</v>
          </cell>
          <cell r="B89">
            <v>100973</v>
          </cell>
          <cell r="C89">
            <v>9003728</v>
          </cell>
          <cell r="D89" t="str">
            <v>Replace existing pole and anchor with a</v>
          </cell>
          <cell r="I89">
            <v>100973</v>
          </cell>
        </row>
        <row r="90">
          <cell r="A90">
            <v>100973</v>
          </cell>
          <cell r="B90">
            <v>0</v>
          </cell>
          <cell r="C90">
            <v>100973</v>
          </cell>
          <cell r="D90" t="str">
            <v>Cornwall-Distr. Upgrades S Glengary</v>
          </cell>
          <cell r="E90">
            <v>100</v>
          </cell>
          <cell r="F90" t="str">
            <v>PER</v>
          </cell>
          <cell r="G90" t="str">
            <v>Act</v>
          </cell>
          <cell r="I90">
            <v>0</v>
          </cell>
        </row>
        <row r="91">
          <cell r="A91">
            <v>0</v>
          </cell>
          <cell r="B91">
            <v>9003730</v>
          </cell>
          <cell r="I91">
            <v>9003730</v>
          </cell>
        </row>
        <row r="92">
          <cell r="A92">
            <v>9003730</v>
          </cell>
          <cell r="B92">
            <v>100973</v>
          </cell>
          <cell r="C92">
            <v>9003730</v>
          </cell>
          <cell r="D92" t="str">
            <v>Reconductor Paragon Rd.</v>
          </cell>
          <cell r="I92">
            <v>100973</v>
          </cell>
        </row>
        <row r="93">
          <cell r="A93">
            <v>100973</v>
          </cell>
          <cell r="B93">
            <v>0</v>
          </cell>
          <cell r="C93">
            <v>100973</v>
          </cell>
          <cell r="D93" t="str">
            <v>Cornwall-Distr. Upgrades S Glengary</v>
          </cell>
          <cell r="E93">
            <v>100</v>
          </cell>
          <cell r="F93" t="str">
            <v>PER</v>
          </cell>
          <cell r="G93" t="str">
            <v>Act</v>
          </cell>
          <cell r="I93">
            <v>0</v>
          </cell>
        </row>
        <row r="94">
          <cell r="A94">
            <v>0</v>
          </cell>
          <cell r="B94">
            <v>9003731</v>
          </cell>
          <cell r="I94">
            <v>9003731</v>
          </cell>
        </row>
        <row r="95">
          <cell r="A95">
            <v>9003731</v>
          </cell>
          <cell r="B95">
            <v>100973</v>
          </cell>
          <cell r="C95">
            <v>9003731</v>
          </cell>
          <cell r="D95" t="str">
            <v>Rearange primary-Marc Crawford 18708 Cou</v>
          </cell>
          <cell r="I95">
            <v>100973</v>
          </cell>
        </row>
        <row r="96">
          <cell r="A96">
            <v>100973</v>
          </cell>
          <cell r="B96">
            <v>0</v>
          </cell>
          <cell r="C96">
            <v>100973</v>
          </cell>
          <cell r="D96" t="str">
            <v>Cornwall-Distr. Upgrades S Glengary</v>
          </cell>
          <cell r="E96">
            <v>100</v>
          </cell>
          <cell r="F96" t="str">
            <v>PER</v>
          </cell>
          <cell r="G96" t="str">
            <v>Act</v>
          </cell>
          <cell r="I96">
            <v>0</v>
          </cell>
        </row>
        <row r="97">
          <cell r="A97">
            <v>0</v>
          </cell>
          <cell r="B97">
            <v>9003732</v>
          </cell>
          <cell r="I97">
            <v>9003732</v>
          </cell>
        </row>
        <row r="98">
          <cell r="A98">
            <v>9003732</v>
          </cell>
          <cell r="B98">
            <v>100971</v>
          </cell>
          <cell r="C98">
            <v>9003732</v>
          </cell>
          <cell r="D98" t="str">
            <v>Replace Pole - Cumberland at 8Th</v>
          </cell>
          <cell r="I98">
            <v>100971</v>
          </cell>
        </row>
        <row r="99">
          <cell r="A99">
            <v>100971</v>
          </cell>
          <cell r="B99">
            <v>0</v>
          </cell>
          <cell r="C99">
            <v>100971</v>
          </cell>
          <cell r="D99" t="str">
            <v>Cornwall-Distribution Upgrades City</v>
          </cell>
          <cell r="E99">
            <v>100</v>
          </cell>
          <cell r="F99" t="str">
            <v>PER</v>
          </cell>
          <cell r="G99" t="str">
            <v>Act</v>
          </cell>
          <cell r="I99">
            <v>0</v>
          </cell>
        </row>
        <row r="100">
          <cell r="A100">
            <v>0</v>
          </cell>
          <cell r="B100">
            <v>9003733</v>
          </cell>
          <cell r="I100">
            <v>9003733</v>
          </cell>
        </row>
        <row r="101">
          <cell r="A101">
            <v>9003733</v>
          </cell>
          <cell r="B101">
            <v>100973</v>
          </cell>
          <cell r="C101">
            <v>9003733</v>
          </cell>
          <cell r="D101" t="str">
            <v>Install - Sapphire Hill Phase IV</v>
          </cell>
          <cell r="I101">
            <v>100973</v>
          </cell>
        </row>
        <row r="102">
          <cell r="A102">
            <v>100973</v>
          </cell>
          <cell r="B102">
            <v>0</v>
          </cell>
          <cell r="C102">
            <v>100973</v>
          </cell>
          <cell r="D102" t="str">
            <v>Cornwall-Distr. Upgrades S Glengary</v>
          </cell>
          <cell r="E102">
            <v>100</v>
          </cell>
          <cell r="F102" t="str">
            <v>PER</v>
          </cell>
          <cell r="G102" t="str">
            <v>Act</v>
          </cell>
          <cell r="I102">
            <v>0</v>
          </cell>
        </row>
        <row r="103">
          <cell r="A103">
            <v>0</v>
          </cell>
          <cell r="B103">
            <v>9003736</v>
          </cell>
          <cell r="I103">
            <v>9003736</v>
          </cell>
        </row>
        <row r="104">
          <cell r="A104">
            <v>9003736</v>
          </cell>
          <cell r="B104">
            <v>100971</v>
          </cell>
          <cell r="C104">
            <v>9003736</v>
          </cell>
          <cell r="D104" t="str">
            <v>POLETRANS REPLACEMENT - LYNWOOD AVE</v>
          </cell>
          <cell r="I104">
            <v>100971</v>
          </cell>
        </row>
        <row r="105">
          <cell r="A105">
            <v>100971</v>
          </cell>
          <cell r="B105">
            <v>0</v>
          </cell>
          <cell r="C105">
            <v>100971</v>
          </cell>
          <cell r="D105" t="str">
            <v>Cornwall-Distribution Upgrades City</v>
          </cell>
          <cell r="E105">
            <v>100</v>
          </cell>
          <cell r="F105" t="str">
            <v>PER</v>
          </cell>
          <cell r="G105" t="str">
            <v>Act</v>
          </cell>
          <cell r="I105">
            <v>0</v>
          </cell>
        </row>
        <row r="106">
          <cell r="A106">
            <v>0</v>
          </cell>
          <cell r="B106">
            <v>9003742</v>
          </cell>
          <cell r="I106">
            <v>9003742</v>
          </cell>
        </row>
        <row r="107">
          <cell r="A107">
            <v>9003742</v>
          </cell>
          <cell r="B107">
            <v>101052</v>
          </cell>
          <cell r="C107">
            <v>9003742</v>
          </cell>
          <cell r="D107" t="str">
            <v>1160 Sydney St Replace Handhole</v>
          </cell>
          <cell r="I107">
            <v>101052</v>
          </cell>
        </row>
        <row r="108">
          <cell r="A108">
            <v>101052</v>
          </cell>
          <cell r="B108">
            <v>0</v>
          </cell>
          <cell r="C108">
            <v>101052</v>
          </cell>
          <cell r="D108" t="str">
            <v>Cornwall - UG Distribution Upgrades City</v>
          </cell>
          <cell r="E108">
            <v>100</v>
          </cell>
          <cell r="F108" t="str">
            <v>PER</v>
          </cell>
          <cell r="G108" t="str">
            <v>Act</v>
          </cell>
          <cell r="I108">
            <v>0</v>
          </cell>
        </row>
        <row r="109">
          <cell r="A109">
            <v>0</v>
          </cell>
          <cell r="B109">
            <v>9003743</v>
          </cell>
          <cell r="I109">
            <v>9003743</v>
          </cell>
        </row>
        <row r="110">
          <cell r="A110">
            <v>9003743</v>
          </cell>
          <cell r="B110">
            <v>100965</v>
          </cell>
          <cell r="C110">
            <v>9003743</v>
          </cell>
          <cell r="D110" t="str">
            <v>Boundary Rd Amazing Waste Disposal 600/3</v>
          </cell>
          <cell r="I110">
            <v>100965</v>
          </cell>
        </row>
        <row r="111">
          <cell r="A111">
            <v>100965</v>
          </cell>
          <cell r="B111">
            <v>0</v>
          </cell>
          <cell r="C111">
            <v>100965</v>
          </cell>
          <cell r="D111" t="str">
            <v>Cornwall - New UG Services City</v>
          </cell>
          <cell r="E111">
            <v>100</v>
          </cell>
          <cell r="F111" t="str">
            <v>PER</v>
          </cell>
          <cell r="G111" t="str">
            <v>Act</v>
          </cell>
          <cell r="I111">
            <v>0</v>
          </cell>
        </row>
        <row r="112">
          <cell r="A112">
            <v>0</v>
          </cell>
          <cell r="B112">
            <v>9003784</v>
          </cell>
          <cell r="I112">
            <v>9003784</v>
          </cell>
        </row>
        <row r="113">
          <cell r="A113">
            <v>9003784</v>
          </cell>
          <cell r="B113">
            <v>700042</v>
          </cell>
          <cell r="C113">
            <v>9003784</v>
          </cell>
          <cell r="D113" t="str">
            <v>388 10th Street East raise handhole</v>
          </cell>
          <cell r="I113">
            <v>700042</v>
          </cell>
        </row>
        <row r="114">
          <cell r="A114">
            <v>700042</v>
          </cell>
          <cell r="B114">
            <v>0</v>
          </cell>
          <cell r="C114">
            <v>700042</v>
          </cell>
          <cell r="D114" t="str">
            <v>Cornwall-UG Dist Lines &amp; Feeder Oper Lbr</v>
          </cell>
          <cell r="E114">
            <v>100</v>
          </cell>
          <cell r="F114" t="str">
            <v>PER</v>
          </cell>
          <cell r="G114" t="str">
            <v>Act</v>
          </cell>
          <cell r="I114">
            <v>0</v>
          </cell>
        </row>
        <row r="115">
          <cell r="A115">
            <v>0</v>
          </cell>
          <cell r="B115">
            <v>9003794</v>
          </cell>
          <cell r="I115">
            <v>9003794</v>
          </cell>
        </row>
        <row r="116">
          <cell r="A116">
            <v>9003794</v>
          </cell>
          <cell r="B116">
            <v>100976</v>
          </cell>
          <cell r="C116">
            <v>9003794</v>
          </cell>
          <cell r="D116" t="str">
            <v>Cornwall Island Express Gas Convenient S</v>
          </cell>
          <cell r="I116">
            <v>100976</v>
          </cell>
        </row>
        <row r="117">
          <cell r="A117">
            <v>100976</v>
          </cell>
          <cell r="B117">
            <v>0</v>
          </cell>
          <cell r="C117">
            <v>100976</v>
          </cell>
          <cell r="D117" t="str">
            <v>Cornwall - New OH Services Cornwall Isla</v>
          </cell>
          <cell r="E117">
            <v>100</v>
          </cell>
          <cell r="F117" t="str">
            <v>PER</v>
          </cell>
          <cell r="G117" t="str">
            <v>Act</v>
          </cell>
          <cell r="I117">
            <v>0</v>
          </cell>
        </row>
        <row r="118">
          <cell r="A118">
            <v>0</v>
          </cell>
          <cell r="B118">
            <v>9003817</v>
          </cell>
          <cell r="I118">
            <v>9003817</v>
          </cell>
        </row>
        <row r="119">
          <cell r="A119">
            <v>9003817</v>
          </cell>
          <cell r="B119">
            <v>100124</v>
          </cell>
          <cell r="C119">
            <v>9003817</v>
          </cell>
          <cell r="D119" t="str">
            <v>Install recloser for 8RT1 on Eagle St.</v>
          </cell>
          <cell r="I119">
            <v>100124</v>
          </cell>
        </row>
        <row r="120">
          <cell r="A120">
            <v>100124</v>
          </cell>
          <cell r="B120">
            <v>0</v>
          </cell>
          <cell r="C120">
            <v>100124</v>
          </cell>
          <cell r="D120" t="str">
            <v>FE-Distribution Upgrades</v>
          </cell>
          <cell r="E120">
            <v>100</v>
          </cell>
          <cell r="F120" t="str">
            <v>PER</v>
          </cell>
          <cell r="G120" t="str">
            <v>Act</v>
          </cell>
          <cell r="I120">
            <v>0</v>
          </cell>
        </row>
        <row r="121">
          <cell r="A121">
            <v>0</v>
          </cell>
          <cell r="B121">
            <v>9003891</v>
          </cell>
          <cell r="I121">
            <v>9003891</v>
          </cell>
        </row>
        <row r="122">
          <cell r="A122">
            <v>9003891</v>
          </cell>
          <cell r="B122">
            <v>100973</v>
          </cell>
          <cell r="C122">
            <v>9003891</v>
          </cell>
          <cell r="D122" t="str">
            <v>TYOTOWN ROAD  RECONSTRUCTION</v>
          </cell>
          <cell r="I122">
            <v>100973</v>
          </cell>
        </row>
        <row r="123">
          <cell r="A123">
            <v>100973</v>
          </cell>
          <cell r="B123">
            <v>0</v>
          </cell>
          <cell r="C123">
            <v>100973</v>
          </cell>
          <cell r="D123" t="str">
            <v>Cornwall-Distr. Upgrades S Glengary</v>
          </cell>
          <cell r="E123">
            <v>100</v>
          </cell>
          <cell r="F123" t="str">
            <v>PER</v>
          </cell>
          <cell r="G123" t="str">
            <v>Act</v>
          </cell>
          <cell r="I123">
            <v>0</v>
          </cell>
        </row>
        <row r="124">
          <cell r="A124">
            <v>0</v>
          </cell>
          <cell r="B124">
            <v>9003968</v>
          </cell>
          <cell r="I124">
            <v>9003968</v>
          </cell>
        </row>
        <row r="125">
          <cell r="A125">
            <v>9003968</v>
          </cell>
          <cell r="B125">
            <v>100964</v>
          </cell>
          <cell r="C125">
            <v>9003968</v>
          </cell>
          <cell r="D125" t="str">
            <v>Design Northwoods Glen Phase 8</v>
          </cell>
          <cell r="I125">
            <v>100964</v>
          </cell>
        </row>
        <row r="126">
          <cell r="A126">
            <v>100964</v>
          </cell>
          <cell r="B126">
            <v>0</v>
          </cell>
          <cell r="C126">
            <v>100964</v>
          </cell>
          <cell r="D126" t="str">
            <v>Cornwall - New OH Services City</v>
          </cell>
          <cell r="E126">
            <v>100</v>
          </cell>
          <cell r="F126" t="str">
            <v>PER</v>
          </cell>
          <cell r="G126" t="str">
            <v>Act</v>
          </cell>
          <cell r="I126">
            <v>0</v>
          </cell>
        </row>
        <row r="127">
          <cell r="A127">
            <v>0</v>
          </cell>
          <cell r="B127">
            <v>9003975</v>
          </cell>
          <cell r="I127">
            <v>9003975</v>
          </cell>
        </row>
        <row r="128">
          <cell r="A128">
            <v>9003975</v>
          </cell>
          <cell r="B128">
            <v>100122</v>
          </cell>
          <cell r="C128">
            <v>9003975</v>
          </cell>
          <cell r="D128" t="str">
            <v>Conversion to wye Pleasant Ave N &amp;S FE</v>
          </cell>
          <cell r="I128">
            <v>100122</v>
          </cell>
        </row>
        <row r="129">
          <cell r="A129">
            <v>100122</v>
          </cell>
          <cell r="B129">
            <v>0</v>
          </cell>
          <cell r="C129">
            <v>100122</v>
          </cell>
          <cell r="D129" t="str">
            <v>FE-Delta to Wye Conversion</v>
          </cell>
          <cell r="E129">
            <v>100</v>
          </cell>
          <cell r="F129" t="str">
            <v>PER</v>
          </cell>
          <cell r="G129" t="str">
            <v>Act</v>
          </cell>
          <cell r="I129">
            <v>0</v>
          </cell>
        </row>
        <row r="130">
          <cell r="A130">
            <v>0</v>
          </cell>
          <cell r="B130">
            <v>9002699</v>
          </cell>
          <cell r="I130">
            <v>9002699</v>
          </cell>
        </row>
        <row r="131">
          <cell r="A131">
            <v>9002699</v>
          </cell>
          <cell r="B131">
            <v>101076</v>
          </cell>
          <cell r="C131">
            <v>9002699</v>
          </cell>
          <cell r="D131" t="str">
            <v>CAD CONVERSION FOR MANON</v>
          </cell>
          <cell r="I131">
            <v>101076</v>
          </cell>
        </row>
        <row r="132">
          <cell r="A132">
            <v>101076</v>
          </cell>
          <cell r="B132">
            <v>0</v>
          </cell>
          <cell r="C132">
            <v>101076</v>
          </cell>
          <cell r="D132" t="str">
            <v>CE- General Capital</v>
          </cell>
          <cell r="E132">
            <v>100</v>
          </cell>
          <cell r="F132" t="str">
            <v>PER</v>
          </cell>
          <cell r="G132" t="str">
            <v>Act</v>
          </cell>
          <cell r="I132">
            <v>0</v>
          </cell>
        </row>
        <row r="133">
          <cell r="A133">
            <v>0</v>
          </cell>
          <cell r="B133">
            <v>9003389</v>
          </cell>
          <cell r="I133">
            <v>9003389</v>
          </cell>
        </row>
        <row r="134">
          <cell r="A134">
            <v>9003389</v>
          </cell>
          <cell r="B134">
            <v>101052</v>
          </cell>
          <cell r="C134">
            <v>9003389</v>
          </cell>
          <cell r="D134" t="str">
            <v>127 augustus St Replace hand hole &amp; conn</v>
          </cell>
          <cell r="I134">
            <v>101052</v>
          </cell>
        </row>
        <row r="135">
          <cell r="A135">
            <v>101052</v>
          </cell>
          <cell r="B135">
            <v>0</v>
          </cell>
          <cell r="C135">
            <v>101052</v>
          </cell>
          <cell r="D135" t="str">
            <v>Cornwall - UG Distribution Upgrades City</v>
          </cell>
          <cell r="E135">
            <v>100</v>
          </cell>
          <cell r="F135" t="str">
            <v>PER</v>
          </cell>
          <cell r="G135" t="str">
            <v>Act</v>
          </cell>
          <cell r="I135">
            <v>0</v>
          </cell>
        </row>
        <row r="136">
          <cell r="A136">
            <v>0</v>
          </cell>
          <cell r="B136">
            <v>9003852</v>
          </cell>
          <cell r="I136">
            <v>9003852</v>
          </cell>
        </row>
        <row r="137">
          <cell r="A137">
            <v>9003852</v>
          </cell>
          <cell r="B137">
            <v>710028</v>
          </cell>
          <cell r="C137">
            <v>9003852</v>
          </cell>
          <cell r="D137" t="str">
            <v>RETROFILL ( 7) E.O.P. TRANSFORMERS AS PE</v>
          </cell>
          <cell r="I137">
            <v>710028</v>
          </cell>
        </row>
        <row r="138">
          <cell r="A138">
            <v>710028</v>
          </cell>
          <cell r="B138">
            <v>0</v>
          </cell>
          <cell r="C138">
            <v>710028</v>
          </cell>
          <cell r="D138" t="str">
            <v>EOP-Maintenance of Line Transformers</v>
          </cell>
          <cell r="E138">
            <v>100</v>
          </cell>
          <cell r="F138" t="str">
            <v>PER</v>
          </cell>
          <cell r="G138" t="str">
            <v>Act</v>
          </cell>
          <cell r="I138">
            <v>0</v>
          </cell>
        </row>
        <row r="139">
          <cell r="A139">
            <v>0</v>
          </cell>
          <cell r="B139">
            <v>9003856</v>
          </cell>
          <cell r="I139">
            <v>9003856</v>
          </cell>
        </row>
        <row r="140">
          <cell r="A140">
            <v>9003856</v>
          </cell>
          <cell r="B140">
            <v>100124</v>
          </cell>
          <cell r="C140">
            <v>9003856</v>
          </cell>
          <cell r="D140" t="str">
            <v>System improvement Maple Leaf Ave.north</v>
          </cell>
          <cell r="I140">
            <v>100124</v>
          </cell>
        </row>
        <row r="141">
          <cell r="A141">
            <v>100124</v>
          </cell>
          <cell r="B141">
            <v>0</v>
          </cell>
          <cell r="C141">
            <v>100124</v>
          </cell>
          <cell r="D141" t="str">
            <v>FE-Distribution Upgrades</v>
          </cell>
          <cell r="E141">
            <v>100</v>
          </cell>
          <cell r="F141" t="str">
            <v>PER</v>
          </cell>
          <cell r="G141" t="str">
            <v>Act</v>
          </cell>
          <cell r="I141">
            <v>0</v>
          </cell>
        </row>
        <row r="142">
          <cell r="A142">
            <v>0</v>
          </cell>
          <cell r="B142">
            <v>9003864</v>
          </cell>
          <cell r="I142">
            <v>9003864</v>
          </cell>
        </row>
        <row r="143">
          <cell r="A143">
            <v>9003864</v>
          </cell>
          <cell r="B143">
            <v>100971</v>
          </cell>
          <cell r="C143">
            <v>9003864</v>
          </cell>
          <cell r="D143" t="str">
            <v>Respan &amp; install 45ft wood pole @ 14th &amp;</v>
          </cell>
          <cell r="I143">
            <v>100971</v>
          </cell>
        </row>
        <row r="144">
          <cell r="A144">
            <v>100971</v>
          </cell>
          <cell r="B144">
            <v>0</v>
          </cell>
          <cell r="C144">
            <v>100971</v>
          </cell>
          <cell r="D144" t="str">
            <v>Cornwall-Distribution Upgrades City</v>
          </cell>
          <cell r="E144">
            <v>100</v>
          </cell>
          <cell r="F144" t="str">
            <v>PER</v>
          </cell>
          <cell r="G144" t="str">
            <v>Act</v>
          </cell>
          <cell r="I144">
            <v>0</v>
          </cell>
        </row>
        <row r="145">
          <cell r="A145">
            <v>0</v>
          </cell>
          <cell r="B145">
            <v>9003946</v>
          </cell>
          <cell r="I145">
            <v>9003946</v>
          </cell>
        </row>
        <row r="146">
          <cell r="A146">
            <v>9003946</v>
          </cell>
          <cell r="B146">
            <v>100922</v>
          </cell>
          <cell r="C146">
            <v>9003946</v>
          </cell>
          <cell r="D146" t="str">
            <v>86 Cty Rd 32 - Thermal Plant - Prepare f</v>
          </cell>
          <cell r="I146">
            <v>100922</v>
          </cell>
        </row>
        <row r="147">
          <cell r="A147">
            <v>100922</v>
          </cell>
          <cell r="B147">
            <v>0</v>
          </cell>
          <cell r="C147">
            <v>100922</v>
          </cell>
          <cell r="D147" t="str">
            <v>EOP-Sub Transmission Lines</v>
          </cell>
          <cell r="E147">
            <v>100</v>
          </cell>
          <cell r="F147" t="str">
            <v>PER</v>
          </cell>
          <cell r="G147" t="str">
            <v>Act</v>
          </cell>
          <cell r="I147">
            <v>0</v>
          </cell>
        </row>
        <row r="148">
          <cell r="A148">
            <v>0</v>
          </cell>
          <cell r="B148">
            <v>9003951</v>
          </cell>
          <cell r="I148">
            <v>9003951</v>
          </cell>
        </row>
        <row r="149">
          <cell r="A149">
            <v>9003951</v>
          </cell>
          <cell r="B149">
            <v>101081</v>
          </cell>
          <cell r="C149">
            <v>9003951</v>
          </cell>
          <cell r="D149" t="str">
            <v>Cornwall Island Telus Mobility New tower</v>
          </cell>
          <cell r="I149">
            <v>101081</v>
          </cell>
        </row>
        <row r="150">
          <cell r="A150">
            <v>101081</v>
          </cell>
          <cell r="B150">
            <v>0</v>
          </cell>
          <cell r="C150">
            <v>101081</v>
          </cell>
          <cell r="D150" t="str">
            <v>Cornwall - New UG Services Cornwall Isla</v>
          </cell>
          <cell r="E150">
            <v>100</v>
          </cell>
          <cell r="F150" t="str">
            <v>PER</v>
          </cell>
          <cell r="G150" t="str">
            <v>Act</v>
          </cell>
          <cell r="I150">
            <v>0</v>
          </cell>
        </row>
        <row r="151">
          <cell r="A151">
            <v>0</v>
          </cell>
          <cell r="B151">
            <v>9003995</v>
          </cell>
          <cell r="I151">
            <v>9003995</v>
          </cell>
        </row>
        <row r="152">
          <cell r="A152">
            <v>9003995</v>
          </cell>
          <cell r="B152">
            <v>101052</v>
          </cell>
          <cell r="C152">
            <v>9003995</v>
          </cell>
          <cell r="D152" t="str">
            <v>540 Adolphus Street</v>
          </cell>
          <cell r="I152">
            <v>101052</v>
          </cell>
        </row>
        <row r="153">
          <cell r="A153">
            <v>101052</v>
          </cell>
          <cell r="B153">
            <v>0</v>
          </cell>
          <cell r="C153">
            <v>101052</v>
          </cell>
          <cell r="D153" t="str">
            <v>Cornwall - UG Distribution Upgrades City</v>
          </cell>
          <cell r="E153">
            <v>100</v>
          </cell>
          <cell r="F153" t="str">
            <v>PER</v>
          </cell>
          <cell r="G153" t="str">
            <v>Act</v>
          </cell>
          <cell r="I153">
            <v>0</v>
          </cell>
        </row>
        <row r="154">
          <cell r="A154">
            <v>0</v>
          </cell>
          <cell r="B154">
            <v>9003996</v>
          </cell>
          <cell r="I154">
            <v>9003996</v>
          </cell>
        </row>
        <row r="155">
          <cell r="A155">
            <v>9003996</v>
          </cell>
          <cell r="B155">
            <v>101052</v>
          </cell>
          <cell r="C155">
            <v>9003996</v>
          </cell>
          <cell r="D155" t="str">
            <v>Brookdale Ave reconstruction install roa</v>
          </cell>
          <cell r="I155">
            <v>101052</v>
          </cell>
        </row>
        <row r="156">
          <cell r="A156">
            <v>101052</v>
          </cell>
          <cell r="B156">
            <v>0</v>
          </cell>
          <cell r="C156">
            <v>101052</v>
          </cell>
          <cell r="D156" t="str">
            <v>Cornwall - UG Distribution Upgrades City</v>
          </cell>
          <cell r="E156">
            <v>100</v>
          </cell>
          <cell r="F156" t="str">
            <v>PER</v>
          </cell>
          <cell r="G156" t="str">
            <v>Act</v>
          </cell>
          <cell r="I156">
            <v>0</v>
          </cell>
        </row>
        <row r="157">
          <cell r="A157">
            <v>0</v>
          </cell>
          <cell r="B157">
            <v>9003997</v>
          </cell>
          <cell r="I157">
            <v>9003997</v>
          </cell>
        </row>
        <row r="158">
          <cell r="A158">
            <v>9003997</v>
          </cell>
          <cell r="B158">
            <v>101080</v>
          </cell>
          <cell r="C158">
            <v>9003997</v>
          </cell>
          <cell r="D158" t="str">
            <v>INSTALL UNDERGROUND CABLE AT 18626-B PRE</v>
          </cell>
          <cell r="I158">
            <v>101080</v>
          </cell>
        </row>
        <row r="159">
          <cell r="A159">
            <v>101080</v>
          </cell>
          <cell r="B159">
            <v>0</v>
          </cell>
          <cell r="C159">
            <v>101080</v>
          </cell>
          <cell r="D159" t="str">
            <v>Cornwall - New UG Services S Glengarry</v>
          </cell>
          <cell r="E159">
            <v>100</v>
          </cell>
          <cell r="F159" t="str">
            <v>PER</v>
          </cell>
          <cell r="G159" t="str">
            <v>Act</v>
          </cell>
          <cell r="I159">
            <v>0</v>
          </cell>
        </row>
        <row r="160">
          <cell r="A160">
            <v>0</v>
          </cell>
          <cell r="B160">
            <v>9003999</v>
          </cell>
          <cell r="I160">
            <v>9003999</v>
          </cell>
        </row>
        <row r="161">
          <cell r="A161">
            <v>9003999</v>
          </cell>
          <cell r="B161">
            <v>100923</v>
          </cell>
          <cell r="C161">
            <v>9003999</v>
          </cell>
          <cell r="D161" t="str">
            <v>Cty Rd 2 at Howe Island Ferry Rd - Insta</v>
          </cell>
          <cell r="I161">
            <v>100923</v>
          </cell>
        </row>
        <row r="162">
          <cell r="A162">
            <v>100923</v>
          </cell>
          <cell r="B162">
            <v>0</v>
          </cell>
          <cell r="C162">
            <v>100923</v>
          </cell>
          <cell r="D162" t="str">
            <v>EOP-Overhead Distribution Lines</v>
          </cell>
          <cell r="E162">
            <v>100</v>
          </cell>
          <cell r="F162" t="str">
            <v>PER</v>
          </cell>
          <cell r="G162" t="str">
            <v>Act</v>
          </cell>
          <cell r="I162">
            <v>0</v>
          </cell>
        </row>
        <row r="163">
          <cell r="A163">
            <v>0</v>
          </cell>
          <cell r="B163">
            <v>9004004</v>
          </cell>
          <cell r="I163">
            <v>9004004</v>
          </cell>
        </row>
        <row r="164">
          <cell r="A164">
            <v>9004004</v>
          </cell>
          <cell r="B164">
            <v>101081</v>
          </cell>
          <cell r="C164">
            <v>9004004</v>
          </cell>
          <cell r="D164" t="str">
            <v>INSTALL UNDERGROUND CABLE AT 1 RECREATIO</v>
          </cell>
          <cell r="I164">
            <v>101081</v>
          </cell>
        </row>
        <row r="165">
          <cell r="A165">
            <v>101081</v>
          </cell>
          <cell r="B165">
            <v>0</v>
          </cell>
          <cell r="C165">
            <v>101081</v>
          </cell>
          <cell r="D165" t="str">
            <v>Cornwall - New UG Services Cornwall Isla</v>
          </cell>
          <cell r="E165">
            <v>100</v>
          </cell>
          <cell r="F165" t="str">
            <v>PER</v>
          </cell>
          <cell r="G165" t="str">
            <v>Act</v>
          </cell>
          <cell r="I165">
            <v>0</v>
          </cell>
        </row>
        <row r="166">
          <cell r="A166">
            <v>0</v>
          </cell>
          <cell r="B166">
            <v>9004006</v>
          </cell>
          <cell r="I166">
            <v>9004006</v>
          </cell>
        </row>
        <row r="167">
          <cell r="A167">
            <v>9004006</v>
          </cell>
          <cell r="B167">
            <v>101052</v>
          </cell>
          <cell r="C167">
            <v>9004006</v>
          </cell>
          <cell r="D167" t="str">
            <v>235 Pitt Street supervise Malyons Constr</v>
          </cell>
          <cell r="I167">
            <v>101052</v>
          </cell>
        </row>
        <row r="168">
          <cell r="A168">
            <v>101052</v>
          </cell>
          <cell r="B168">
            <v>0</v>
          </cell>
          <cell r="C168">
            <v>101052</v>
          </cell>
          <cell r="D168" t="str">
            <v>Cornwall - UG Distribution Upgrades City</v>
          </cell>
          <cell r="E168">
            <v>100</v>
          </cell>
          <cell r="F168" t="str">
            <v>PER</v>
          </cell>
          <cell r="G168" t="str">
            <v>Act</v>
          </cell>
          <cell r="I168">
            <v>0</v>
          </cell>
        </row>
        <row r="169">
          <cell r="A169">
            <v>0</v>
          </cell>
          <cell r="B169">
            <v>9004010</v>
          </cell>
          <cell r="I169">
            <v>9004010</v>
          </cell>
        </row>
        <row r="170">
          <cell r="A170">
            <v>9004010</v>
          </cell>
          <cell r="B170">
            <v>100973</v>
          </cell>
          <cell r="C170">
            <v>9004010</v>
          </cell>
          <cell r="D170" t="str">
            <v>Replace pole at county Rd. 27 with a 45'</v>
          </cell>
          <cell r="I170">
            <v>100973</v>
          </cell>
        </row>
        <row r="171">
          <cell r="A171">
            <v>100973</v>
          </cell>
          <cell r="B171">
            <v>0</v>
          </cell>
          <cell r="C171">
            <v>100973</v>
          </cell>
          <cell r="D171" t="str">
            <v>Cornwall-Distr. Upgrades S Glengary</v>
          </cell>
          <cell r="E171">
            <v>100</v>
          </cell>
          <cell r="F171" t="str">
            <v>PER</v>
          </cell>
          <cell r="G171" t="str">
            <v>Act</v>
          </cell>
          <cell r="I171">
            <v>0</v>
          </cell>
        </row>
        <row r="172">
          <cell r="A172">
            <v>0</v>
          </cell>
          <cell r="B172">
            <v>9004011</v>
          </cell>
          <cell r="I172">
            <v>9004011</v>
          </cell>
        </row>
        <row r="173">
          <cell r="A173">
            <v>9004011</v>
          </cell>
          <cell r="B173">
            <v>101081</v>
          </cell>
          <cell r="C173">
            <v>9004011</v>
          </cell>
          <cell r="D173" t="str">
            <v>INSTALL UNDERGROUND CABLE ON TEWESATENI</v>
          </cell>
          <cell r="I173">
            <v>101081</v>
          </cell>
        </row>
        <row r="174">
          <cell r="A174">
            <v>101081</v>
          </cell>
          <cell r="B174">
            <v>0</v>
          </cell>
          <cell r="C174">
            <v>101081</v>
          </cell>
          <cell r="D174" t="str">
            <v>Cornwall - New UG Services Cornwall Isla</v>
          </cell>
          <cell r="E174">
            <v>100</v>
          </cell>
          <cell r="F174" t="str">
            <v>PER</v>
          </cell>
          <cell r="G174" t="str">
            <v>Act</v>
          </cell>
          <cell r="I174">
            <v>0</v>
          </cell>
        </row>
        <row r="175">
          <cell r="A175">
            <v>0</v>
          </cell>
          <cell r="B175">
            <v>9004013</v>
          </cell>
          <cell r="I175">
            <v>9004013</v>
          </cell>
        </row>
        <row r="176">
          <cell r="A176">
            <v>9004013</v>
          </cell>
          <cell r="B176">
            <v>100971</v>
          </cell>
          <cell r="C176">
            <v>9004013</v>
          </cell>
          <cell r="D176" t="str">
            <v>Replace pole - 104 Westmoreland</v>
          </cell>
          <cell r="I176">
            <v>100971</v>
          </cell>
        </row>
        <row r="177">
          <cell r="A177">
            <v>100971</v>
          </cell>
          <cell r="B177">
            <v>0</v>
          </cell>
          <cell r="C177">
            <v>100971</v>
          </cell>
          <cell r="D177" t="str">
            <v>Cornwall-Distribution Upgrades City</v>
          </cell>
          <cell r="E177">
            <v>100</v>
          </cell>
          <cell r="F177" t="str">
            <v>PER</v>
          </cell>
          <cell r="G177" t="str">
            <v>Act</v>
          </cell>
          <cell r="I177">
            <v>0</v>
          </cell>
        </row>
        <row r="178">
          <cell r="A178">
            <v>0</v>
          </cell>
          <cell r="B178">
            <v>9004019</v>
          </cell>
          <cell r="I178">
            <v>9004019</v>
          </cell>
        </row>
        <row r="179">
          <cell r="A179">
            <v>9004019</v>
          </cell>
          <cell r="B179">
            <v>100971</v>
          </cell>
          <cell r="C179">
            <v>9004019</v>
          </cell>
          <cell r="D179" t="str">
            <v>408 Bellevue - Replace pole</v>
          </cell>
          <cell r="I179">
            <v>100971</v>
          </cell>
        </row>
        <row r="180">
          <cell r="A180">
            <v>100971</v>
          </cell>
          <cell r="B180">
            <v>0</v>
          </cell>
          <cell r="C180">
            <v>100971</v>
          </cell>
          <cell r="D180" t="str">
            <v>Cornwall-Distribution Upgrades City</v>
          </cell>
          <cell r="E180">
            <v>100</v>
          </cell>
          <cell r="F180" t="str">
            <v>PER</v>
          </cell>
          <cell r="G180" t="str">
            <v>Act</v>
          </cell>
          <cell r="I180">
            <v>0</v>
          </cell>
        </row>
        <row r="181">
          <cell r="A181">
            <v>0</v>
          </cell>
          <cell r="B181">
            <v>9004028</v>
          </cell>
          <cell r="I181">
            <v>9004028</v>
          </cell>
        </row>
        <row r="182">
          <cell r="A182">
            <v>9004028</v>
          </cell>
          <cell r="B182">
            <v>100971</v>
          </cell>
          <cell r="C182">
            <v>9004028</v>
          </cell>
          <cell r="D182" t="str">
            <v>50 Cumberland - replace pole</v>
          </cell>
          <cell r="I182">
            <v>100971</v>
          </cell>
        </row>
        <row r="183">
          <cell r="A183">
            <v>100971</v>
          </cell>
          <cell r="B183">
            <v>0</v>
          </cell>
          <cell r="C183">
            <v>100971</v>
          </cell>
          <cell r="D183" t="str">
            <v>Cornwall-Distribution Upgrades City</v>
          </cell>
          <cell r="E183">
            <v>100</v>
          </cell>
          <cell r="F183" t="str">
            <v>PER</v>
          </cell>
          <cell r="G183" t="str">
            <v>Act</v>
          </cell>
          <cell r="I183">
            <v>0</v>
          </cell>
        </row>
        <row r="184">
          <cell r="A184">
            <v>0</v>
          </cell>
          <cell r="B184">
            <v>9004029</v>
          </cell>
          <cell r="I184">
            <v>9004029</v>
          </cell>
        </row>
        <row r="185">
          <cell r="A185">
            <v>9004029</v>
          </cell>
          <cell r="B185">
            <v>100971</v>
          </cell>
          <cell r="C185">
            <v>9004029</v>
          </cell>
          <cell r="D185" t="str">
            <v>125 Amelia - Replace Pole</v>
          </cell>
          <cell r="I185">
            <v>100971</v>
          </cell>
        </row>
        <row r="186">
          <cell r="A186">
            <v>100971</v>
          </cell>
          <cell r="B186">
            <v>0</v>
          </cell>
          <cell r="C186">
            <v>100971</v>
          </cell>
          <cell r="D186" t="str">
            <v>Cornwall-Distribution Upgrades City</v>
          </cell>
          <cell r="E186">
            <v>100</v>
          </cell>
          <cell r="F186" t="str">
            <v>PER</v>
          </cell>
          <cell r="G186" t="str">
            <v>Act</v>
          </cell>
          <cell r="I186">
            <v>0</v>
          </cell>
        </row>
        <row r="187">
          <cell r="A187">
            <v>0</v>
          </cell>
          <cell r="B187">
            <v>9004038</v>
          </cell>
          <cell r="I187">
            <v>9004038</v>
          </cell>
        </row>
        <row r="188">
          <cell r="A188">
            <v>9004038</v>
          </cell>
          <cell r="B188">
            <v>100965</v>
          </cell>
          <cell r="C188">
            <v>9004038</v>
          </cell>
          <cell r="D188" t="str">
            <v>INSTALL UNDERGROUND CABLE AT 344 ELLEN A</v>
          </cell>
          <cell r="I188">
            <v>100965</v>
          </cell>
        </row>
        <row r="189">
          <cell r="A189">
            <v>100965</v>
          </cell>
          <cell r="B189">
            <v>0</v>
          </cell>
          <cell r="C189">
            <v>100965</v>
          </cell>
          <cell r="D189" t="str">
            <v>Cornwall - New UG Services City</v>
          </cell>
          <cell r="E189">
            <v>100</v>
          </cell>
          <cell r="F189" t="str">
            <v>PER</v>
          </cell>
          <cell r="G189" t="str">
            <v>Act</v>
          </cell>
          <cell r="I189">
            <v>0</v>
          </cell>
        </row>
        <row r="190">
          <cell r="A190">
            <v>0</v>
          </cell>
          <cell r="B190">
            <v>9004039</v>
          </cell>
          <cell r="I190">
            <v>9004039</v>
          </cell>
        </row>
        <row r="191">
          <cell r="A191">
            <v>9004039</v>
          </cell>
          <cell r="B191">
            <v>100965</v>
          </cell>
          <cell r="C191">
            <v>9004039</v>
          </cell>
          <cell r="D191" t="str">
            <v>INSTALL UNDERGROUND CABLE AT 346 ELLEN A</v>
          </cell>
          <cell r="I191">
            <v>100965</v>
          </cell>
        </row>
        <row r="192">
          <cell r="A192">
            <v>100965</v>
          </cell>
          <cell r="B192">
            <v>0</v>
          </cell>
          <cell r="C192">
            <v>100965</v>
          </cell>
          <cell r="D192" t="str">
            <v>Cornwall - New UG Services City</v>
          </cell>
          <cell r="E192">
            <v>100</v>
          </cell>
          <cell r="F192" t="str">
            <v>PER</v>
          </cell>
          <cell r="G192" t="str">
            <v>Act</v>
          </cell>
          <cell r="I192">
            <v>0</v>
          </cell>
        </row>
        <row r="193">
          <cell r="A193">
            <v>0</v>
          </cell>
          <cell r="B193">
            <v>9004045</v>
          </cell>
          <cell r="I193">
            <v>9004045</v>
          </cell>
        </row>
        <row r="194">
          <cell r="A194">
            <v>9004045</v>
          </cell>
          <cell r="B194">
            <v>100965</v>
          </cell>
          <cell r="C194">
            <v>9004045</v>
          </cell>
          <cell r="D194" t="str">
            <v>INSTALL UNDERGROUND CABLE AT 361 ELLEN A</v>
          </cell>
          <cell r="I194">
            <v>100965</v>
          </cell>
        </row>
        <row r="195">
          <cell r="A195">
            <v>100965</v>
          </cell>
          <cell r="B195">
            <v>0</v>
          </cell>
          <cell r="C195">
            <v>100965</v>
          </cell>
          <cell r="D195" t="str">
            <v>Cornwall - New UG Services City</v>
          </cell>
          <cell r="E195">
            <v>100</v>
          </cell>
          <cell r="F195" t="str">
            <v>PER</v>
          </cell>
          <cell r="G195" t="str">
            <v>Act</v>
          </cell>
          <cell r="I195">
            <v>0</v>
          </cell>
        </row>
        <row r="196">
          <cell r="A196">
            <v>0</v>
          </cell>
          <cell r="B196">
            <v>9004065</v>
          </cell>
          <cell r="I196">
            <v>9004065</v>
          </cell>
        </row>
        <row r="197">
          <cell r="A197">
            <v>9004065</v>
          </cell>
          <cell r="B197">
            <v>100974</v>
          </cell>
          <cell r="C197">
            <v>9004065</v>
          </cell>
          <cell r="D197" t="str">
            <v>Akwesasne Housing -Main Rd.at Taxi Rd.</v>
          </cell>
          <cell r="I197">
            <v>100974</v>
          </cell>
        </row>
        <row r="198">
          <cell r="A198">
            <v>100974</v>
          </cell>
          <cell r="B198">
            <v>0</v>
          </cell>
          <cell r="C198">
            <v>100974</v>
          </cell>
          <cell r="D198" t="str">
            <v>Cornwall-Distr. Upgrades Cornwall Island</v>
          </cell>
          <cell r="E198">
            <v>100</v>
          </cell>
          <cell r="F198" t="str">
            <v>PER</v>
          </cell>
          <cell r="G198" t="str">
            <v>Act</v>
          </cell>
          <cell r="I198">
            <v>0</v>
          </cell>
        </row>
        <row r="199">
          <cell r="A199">
            <v>0</v>
          </cell>
          <cell r="B199">
            <v>9004071</v>
          </cell>
          <cell r="I199">
            <v>9004071</v>
          </cell>
        </row>
        <row r="200">
          <cell r="A200">
            <v>9004071</v>
          </cell>
          <cell r="B200">
            <v>100971</v>
          </cell>
          <cell r="C200">
            <v>9004071</v>
          </cell>
          <cell r="D200" t="str">
            <v>Replace secondary 89 Tollgate. See attac</v>
          </cell>
          <cell r="I200">
            <v>100971</v>
          </cell>
        </row>
        <row r="201">
          <cell r="A201">
            <v>100971</v>
          </cell>
          <cell r="B201">
            <v>0</v>
          </cell>
          <cell r="C201">
            <v>100971</v>
          </cell>
          <cell r="D201" t="str">
            <v>Cornwall-Distribution Upgrades City</v>
          </cell>
          <cell r="E201">
            <v>100</v>
          </cell>
          <cell r="F201" t="str">
            <v>PER</v>
          </cell>
          <cell r="G201" t="str">
            <v>Act</v>
          </cell>
          <cell r="I201">
            <v>0</v>
          </cell>
        </row>
        <row r="202">
          <cell r="A202">
            <v>0</v>
          </cell>
          <cell r="B202">
            <v>9004075</v>
          </cell>
          <cell r="I202">
            <v>9004075</v>
          </cell>
        </row>
        <row r="203">
          <cell r="A203">
            <v>9004075</v>
          </cell>
          <cell r="B203">
            <v>100974</v>
          </cell>
          <cell r="C203">
            <v>9004075</v>
          </cell>
          <cell r="D203" t="str">
            <v>349 Ellen - Replace handhole</v>
          </cell>
          <cell r="I203">
            <v>100974</v>
          </cell>
        </row>
        <row r="204">
          <cell r="A204">
            <v>100974</v>
          </cell>
          <cell r="B204">
            <v>0</v>
          </cell>
          <cell r="C204">
            <v>100974</v>
          </cell>
          <cell r="D204" t="str">
            <v>Cornwall-Distr. Upgrades Cornwall Island</v>
          </cell>
          <cell r="E204">
            <v>100</v>
          </cell>
          <cell r="F204" t="str">
            <v>PER</v>
          </cell>
          <cell r="G204" t="str">
            <v>Act</v>
          </cell>
          <cell r="I204">
            <v>0</v>
          </cell>
        </row>
        <row r="205">
          <cell r="A205">
            <v>0</v>
          </cell>
          <cell r="B205">
            <v>9004080</v>
          </cell>
          <cell r="I205">
            <v>9004080</v>
          </cell>
        </row>
        <row r="206">
          <cell r="A206">
            <v>9004080</v>
          </cell>
          <cell r="B206">
            <v>100965</v>
          </cell>
          <cell r="C206">
            <v>9004080</v>
          </cell>
          <cell r="D206" t="str">
            <v>Bellewood Ridge Subdivision</v>
          </cell>
          <cell r="I206">
            <v>100965</v>
          </cell>
        </row>
        <row r="207">
          <cell r="A207">
            <v>100965</v>
          </cell>
          <cell r="B207">
            <v>0</v>
          </cell>
          <cell r="C207">
            <v>100965</v>
          </cell>
          <cell r="D207" t="str">
            <v>Cornwall - New UG Services City</v>
          </cell>
          <cell r="E207">
            <v>100</v>
          </cell>
          <cell r="F207" t="str">
            <v>PER</v>
          </cell>
          <cell r="G207" t="str">
            <v>Act</v>
          </cell>
          <cell r="I207">
            <v>0</v>
          </cell>
        </row>
        <row r="208">
          <cell r="A208">
            <v>0</v>
          </cell>
          <cell r="B208">
            <v>9004082</v>
          </cell>
          <cell r="I208">
            <v>9004082</v>
          </cell>
        </row>
        <row r="209">
          <cell r="A209">
            <v>9004082</v>
          </cell>
          <cell r="B209">
            <v>100965</v>
          </cell>
          <cell r="C209">
            <v>9004082</v>
          </cell>
          <cell r="D209" t="str">
            <v>INSTALL UNDERGROUND CABLE AT 1773 CUMBER</v>
          </cell>
          <cell r="I209">
            <v>100965</v>
          </cell>
        </row>
        <row r="210">
          <cell r="A210">
            <v>100965</v>
          </cell>
          <cell r="B210">
            <v>0</v>
          </cell>
          <cell r="C210">
            <v>100965</v>
          </cell>
          <cell r="D210" t="str">
            <v>Cornwall - New UG Services City</v>
          </cell>
          <cell r="E210">
            <v>100</v>
          </cell>
          <cell r="F210" t="str">
            <v>PER</v>
          </cell>
          <cell r="G210" t="str">
            <v>Act</v>
          </cell>
          <cell r="I210">
            <v>0</v>
          </cell>
        </row>
        <row r="211">
          <cell r="A211">
            <v>0</v>
          </cell>
          <cell r="B211">
            <v>9004084</v>
          </cell>
          <cell r="I211">
            <v>9004084</v>
          </cell>
        </row>
        <row r="212">
          <cell r="A212">
            <v>9004084</v>
          </cell>
          <cell r="B212">
            <v>100965</v>
          </cell>
          <cell r="C212">
            <v>9004084</v>
          </cell>
          <cell r="D212" t="str">
            <v>INSTALL UNDERGROUND CABLE AT 228 WELLING</v>
          </cell>
          <cell r="I212">
            <v>100965</v>
          </cell>
        </row>
        <row r="213">
          <cell r="A213">
            <v>100965</v>
          </cell>
          <cell r="B213">
            <v>0</v>
          </cell>
          <cell r="C213">
            <v>100965</v>
          </cell>
          <cell r="D213" t="str">
            <v>Cornwall - New UG Services City</v>
          </cell>
          <cell r="E213">
            <v>100</v>
          </cell>
          <cell r="F213" t="str">
            <v>PER</v>
          </cell>
          <cell r="G213" t="str">
            <v>Act</v>
          </cell>
          <cell r="I213">
            <v>0</v>
          </cell>
        </row>
        <row r="214">
          <cell r="A214">
            <v>0</v>
          </cell>
          <cell r="B214">
            <v>9004088</v>
          </cell>
          <cell r="I214">
            <v>9004088</v>
          </cell>
        </row>
        <row r="215">
          <cell r="A215">
            <v>9004088</v>
          </cell>
          <cell r="B215">
            <v>100971</v>
          </cell>
          <cell r="C215">
            <v>9004088</v>
          </cell>
          <cell r="D215" t="str">
            <v>1815 Dewhurst - Replace pole</v>
          </cell>
          <cell r="I215">
            <v>100971</v>
          </cell>
        </row>
        <row r="216">
          <cell r="A216">
            <v>100971</v>
          </cell>
          <cell r="B216">
            <v>0</v>
          </cell>
          <cell r="C216">
            <v>100971</v>
          </cell>
          <cell r="D216" t="str">
            <v>Cornwall-Distribution Upgrades City</v>
          </cell>
          <cell r="E216">
            <v>100</v>
          </cell>
          <cell r="F216" t="str">
            <v>PER</v>
          </cell>
          <cell r="G216" t="str">
            <v>Act</v>
          </cell>
          <cell r="I216">
            <v>0</v>
          </cell>
        </row>
        <row r="217">
          <cell r="A217">
            <v>0</v>
          </cell>
          <cell r="B217">
            <v>9004094</v>
          </cell>
          <cell r="I217">
            <v>9004094</v>
          </cell>
        </row>
        <row r="218">
          <cell r="A218">
            <v>9004094</v>
          </cell>
          <cell r="B218">
            <v>100971</v>
          </cell>
          <cell r="C218">
            <v>9004094</v>
          </cell>
          <cell r="D218" t="str">
            <v>3045 Pitt St. - Install 3 Phase bank.</v>
          </cell>
          <cell r="I218">
            <v>100971</v>
          </cell>
        </row>
        <row r="219">
          <cell r="A219">
            <v>100971</v>
          </cell>
          <cell r="B219">
            <v>0</v>
          </cell>
          <cell r="C219">
            <v>100971</v>
          </cell>
          <cell r="D219" t="str">
            <v>Cornwall-Distribution Upgrades City</v>
          </cell>
          <cell r="E219">
            <v>100</v>
          </cell>
          <cell r="F219" t="str">
            <v>PER</v>
          </cell>
          <cell r="G219" t="str">
            <v>Act</v>
          </cell>
          <cell r="I219">
            <v>0</v>
          </cell>
        </row>
        <row r="220">
          <cell r="A220">
            <v>0</v>
          </cell>
          <cell r="B220">
            <v>9004103</v>
          </cell>
          <cell r="I220">
            <v>9004103</v>
          </cell>
        </row>
        <row r="221">
          <cell r="A221">
            <v>9004103</v>
          </cell>
          <cell r="B221">
            <v>101080</v>
          </cell>
          <cell r="C221">
            <v>9004103</v>
          </cell>
          <cell r="D221" t="str">
            <v>INSTALL U.G. CABLE AT 18281 SAMUEL DR</v>
          </cell>
          <cell r="I221">
            <v>101080</v>
          </cell>
        </row>
        <row r="222">
          <cell r="A222">
            <v>101080</v>
          </cell>
          <cell r="B222">
            <v>0</v>
          </cell>
          <cell r="C222">
            <v>101080</v>
          </cell>
          <cell r="D222" t="str">
            <v>Cornwall - New UG Services S Glengarry</v>
          </cell>
          <cell r="E222">
            <v>100</v>
          </cell>
          <cell r="F222" t="str">
            <v>PER</v>
          </cell>
          <cell r="G222" t="str">
            <v>Act</v>
          </cell>
          <cell r="I222">
            <v>0</v>
          </cell>
        </row>
        <row r="223">
          <cell r="A223">
            <v>0</v>
          </cell>
          <cell r="B223">
            <v>9004106</v>
          </cell>
          <cell r="I223">
            <v>9004106</v>
          </cell>
        </row>
        <row r="224">
          <cell r="A224">
            <v>9004106</v>
          </cell>
          <cell r="B224">
            <v>100974</v>
          </cell>
          <cell r="C224">
            <v>9004106</v>
          </cell>
          <cell r="D224" t="str">
            <v>International Drive Larry Mitchell- Mete</v>
          </cell>
          <cell r="I224">
            <v>100974</v>
          </cell>
        </row>
        <row r="225">
          <cell r="A225">
            <v>100974</v>
          </cell>
          <cell r="B225">
            <v>0</v>
          </cell>
          <cell r="C225">
            <v>100974</v>
          </cell>
          <cell r="D225" t="str">
            <v>Cornwall-Distr. Upgrades Cornwall Island</v>
          </cell>
          <cell r="E225">
            <v>100</v>
          </cell>
          <cell r="F225" t="str">
            <v>PER</v>
          </cell>
          <cell r="G225" t="str">
            <v>Act</v>
          </cell>
          <cell r="I225">
            <v>0</v>
          </cell>
        </row>
        <row r="226">
          <cell r="A226">
            <v>0</v>
          </cell>
          <cell r="B226">
            <v>9004110</v>
          </cell>
          <cell r="I226">
            <v>9004110</v>
          </cell>
        </row>
        <row r="227">
          <cell r="A227">
            <v>9004110</v>
          </cell>
          <cell r="B227">
            <v>100974</v>
          </cell>
          <cell r="C227">
            <v>9004110</v>
          </cell>
          <cell r="D227" t="str">
            <v>International Drive - Larry Mitchell</v>
          </cell>
          <cell r="I227">
            <v>100974</v>
          </cell>
        </row>
        <row r="228">
          <cell r="A228">
            <v>100974</v>
          </cell>
          <cell r="B228">
            <v>0</v>
          </cell>
          <cell r="C228">
            <v>100974</v>
          </cell>
          <cell r="D228" t="str">
            <v>Cornwall-Distr. Upgrades Cornwall Island</v>
          </cell>
          <cell r="E228">
            <v>100</v>
          </cell>
          <cell r="F228" t="str">
            <v>PER</v>
          </cell>
          <cell r="G228" t="str">
            <v>Act</v>
          </cell>
          <cell r="I228">
            <v>0</v>
          </cell>
        </row>
        <row r="229">
          <cell r="A229">
            <v>0</v>
          </cell>
          <cell r="B229">
            <v>9004116</v>
          </cell>
          <cell r="I229">
            <v>9004116</v>
          </cell>
        </row>
        <row r="230">
          <cell r="A230">
            <v>9004116</v>
          </cell>
          <cell r="B230">
            <v>100971</v>
          </cell>
          <cell r="C230">
            <v>9004116</v>
          </cell>
          <cell r="D230" t="str">
            <v>Marlborough / Fifth - Replace anchor</v>
          </cell>
          <cell r="I230">
            <v>100971</v>
          </cell>
        </row>
        <row r="231">
          <cell r="A231">
            <v>100971</v>
          </cell>
          <cell r="B231">
            <v>0</v>
          </cell>
          <cell r="C231">
            <v>100971</v>
          </cell>
          <cell r="D231" t="str">
            <v>Cornwall-Distribution Upgrades City</v>
          </cell>
          <cell r="E231">
            <v>100</v>
          </cell>
          <cell r="F231" t="str">
            <v>PER</v>
          </cell>
          <cell r="G231" t="str">
            <v>Act</v>
          </cell>
          <cell r="I231">
            <v>0</v>
          </cell>
        </row>
        <row r="232">
          <cell r="A232">
            <v>0</v>
          </cell>
          <cell r="B232">
            <v>9004122</v>
          </cell>
          <cell r="I232">
            <v>9004122</v>
          </cell>
        </row>
        <row r="233">
          <cell r="A233">
            <v>9004122</v>
          </cell>
          <cell r="B233">
            <v>100971</v>
          </cell>
          <cell r="C233">
            <v>9004122</v>
          </cell>
          <cell r="D233" t="str">
            <v>162 Jobin - Replace pole</v>
          </cell>
          <cell r="I233">
            <v>100971</v>
          </cell>
        </row>
        <row r="234">
          <cell r="A234">
            <v>100971</v>
          </cell>
          <cell r="B234">
            <v>0</v>
          </cell>
          <cell r="C234">
            <v>100971</v>
          </cell>
          <cell r="D234" t="str">
            <v>Cornwall-Distribution Upgrades City</v>
          </cell>
          <cell r="E234">
            <v>100</v>
          </cell>
          <cell r="F234" t="str">
            <v>PER</v>
          </cell>
          <cell r="G234" t="str">
            <v>Act</v>
          </cell>
          <cell r="I234">
            <v>0</v>
          </cell>
        </row>
        <row r="235">
          <cell r="A235">
            <v>0</v>
          </cell>
          <cell r="B235">
            <v>9004124</v>
          </cell>
          <cell r="I235">
            <v>9004124</v>
          </cell>
        </row>
        <row r="236">
          <cell r="A236">
            <v>9004124</v>
          </cell>
          <cell r="B236">
            <v>101052</v>
          </cell>
          <cell r="C236">
            <v>9004124</v>
          </cell>
          <cell r="D236" t="str">
            <v>1390 2ND Street East Zellers Replace Eas</v>
          </cell>
          <cell r="I236">
            <v>101052</v>
          </cell>
        </row>
        <row r="237">
          <cell r="A237">
            <v>101052</v>
          </cell>
          <cell r="B237">
            <v>0</v>
          </cell>
          <cell r="C237">
            <v>101052</v>
          </cell>
          <cell r="D237" t="str">
            <v>Cornwall - UG Distribution Upgrades City</v>
          </cell>
          <cell r="E237">
            <v>100</v>
          </cell>
          <cell r="F237" t="str">
            <v>PER</v>
          </cell>
          <cell r="G237" t="str">
            <v>Act</v>
          </cell>
          <cell r="I237">
            <v>0</v>
          </cell>
        </row>
        <row r="238">
          <cell r="A238">
            <v>0</v>
          </cell>
          <cell r="B238">
            <v>9004127</v>
          </cell>
          <cell r="I238">
            <v>9004127</v>
          </cell>
        </row>
        <row r="239">
          <cell r="A239">
            <v>9004127</v>
          </cell>
          <cell r="B239">
            <v>100730</v>
          </cell>
          <cell r="C239">
            <v>9004127</v>
          </cell>
          <cell r="D239" t="str">
            <v>Install trans banks panel A Barber Dr PC</v>
          </cell>
          <cell r="I239">
            <v>100730</v>
          </cell>
        </row>
        <row r="240">
          <cell r="A240">
            <v>100730</v>
          </cell>
          <cell r="B240">
            <v>0</v>
          </cell>
          <cell r="C240">
            <v>100730</v>
          </cell>
          <cell r="D240" t="str">
            <v>PC-Distribution Upgrades &amp; Expansions</v>
          </cell>
          <cell r="E240">
            <v>100</v>
          </cell>
          <cell r="F240" t="str">
            <v>PER</v>
          </cell>
          <cell r="G240" t="str">
            <v>Act</v>
          </cell>
          <cell r="I240">
            <v>0</v>
          </cell>
        </row>
        <row r="241">
          <cell r="A241">
            <v>0</v>
          </cell>
          <cell r="B241">
            <v>9004137</v>
          </cell>
          <cell r="I241">
            <v>9004137</v>
          </cell>
        </row>
        <row r="242">
          <cell r="A242">
            <v>9004137</v>
          </cell>
          <cell r="B242">
            <v>100921</v>
          </cell>
          <cell r="C242">
            <v>9004137</v>
          </cell>
          <cell r="D242" t="str">
            <v>New Substation Tempoary Building Service</v>
          </cell>
          <cell r="I242">
            <v>100921</v>
          </cell>
        </row>
        <row r="243">
          <cell r="A243">
            <v>100921</v>
          </cell>
          <cell r="B243">
            <v>0</v>
          </cell>
          <cell r="C243">
            <v>100921</v>
          </cell>
          <cell r="D243" t="str">
            <v>EOP-Substations</v>
          </cell>
          <cell r="E243">
            <v>100</v>
          </cell>
          <cell r="F243" t="str">
            <v>PER</v>
          </cell>
          <cell r="G243" t="str">
            <v>Act</v>
          </cell>
          <cell r="I243">
            <v>0</v>
          </cell>
        </row>
        <row r="244">
          <cell r="A244">
            <v>0</v>
          </cell>
          <cell r="B244">
            <v>9004138</v>
          </cell>
          <cell r="I244">
            <v>9004138</v>
          </cell>
        </row>
        <row r="245">
          <cell r="A245">
            <v>9004138</v>
          </cell>
          <cell r="B245">
            <v>100923</v>
          </cell>
          <cell r="C245">
            <v>9004138</v>
          </cell>
          <cell r="D245" t="str">
            <v>New Substation Permanent Building Servic</v>
          </cell>
          <cell r="I245">
            <v>100923</v>
          </cell>
        </row>
        <row r="246">
          <cell r="A246">
            <v>100923</v>
          </cell>
          <cell r="B246">
            <v>0</v>
          </cell>
          <cell r="C246">
            <v>100923</v>
          </cell>
          <cell r="D246" t="str">
            <v>EOP-Overhead Distribution Lines</v>
          </cell>
          <cell r="E246">
            <v>100</v>
          </cell>
          <cell r="F246" t="str">
            <v>PER</v>
          </cell>
          <cell r="G246" t="str">
            <v>Act</v>
          </cell>
          <cell r="I246">
            <v>0</v>
          </cell>
        </row>
        <row r="247">
          <cell r="A247">
            <v>0</v>
          </cell>
          <cell r="B247">
            <v>9004140</v>
          </cell>
          <cell r="I247">
            <v>9004140</v>
          </cell>
        </row>
        <row r="248">
          <cell r="A248">
            <v>9004140</v>
          </cell>
          <cell r="B248">
            <v>100973</v>
          </cell>
          <cell r="C248">
            <v>9004140</v>
          </cell>
          <cell r="D248" t="str">
            <v>County Rd. 27 - Summerstown Station Rd.</v>
          </cell>
          <cell r="I248">
            <v>100973</v>
          </cell>
        </row>
        <row r="249">
          <cell r="A249">
            <v>100973</v>
          </cell>
          <cell r="B249">
            <v>0</v>
          </cell>
          <cell r="C249">
            <v>100973</v>
          </cell>
          <cell r="D249" t="str">
            <v>Cornwall-Distr. Upgrades S Glengary</v>
          </cell>
          <cell r="E249">
            <v>100</v>
          </cell>
          <cell r="F249" t="str">
            <v>PER</v>
          </cell>
          <cell r="G249" t="str">
            <v>Act</v>
          </cell>
          <cell r="I249">
            <v>0</v>
          </cell>
        </row>
        <row r="250">
          <cell r="A250">
            <v>0</v>
          </cell>
          <cell r="B250">
            <v>9004146</v>
          </cell>
          <cell r="I250">
            <v>9004146</v>
          </cell>
        </row>
        <row r="251">
          <cell r="A251">
            <v>9004146</v>
          </cell>
          <cell r="B251">
            <v>101080</v>
          </cell>
          <cell r="C251">
            <v>9004146</v>
          </cell>
          <cell r="D251" t="str">
            <v>18624 Street Road New Single Phase Prima</v>
          </cell>
          <cell r="I251">
            <v>101080</v>
          </cell>
        </row>
        <row r="252">
          <cell r="A252">
            <v>101080</v>
          </cell>
          <cell r="B252">
            <v>0</v>
          </cell>
          <cell r="C252">
            <v>101080</v>
          </cell>
          <cell r="D252" t="str">
            <v>Cornwall - New UG Services S Glengarry</v>
          </cell>
          <cell r="E252">
            <v>100</v>
          </cell>
          <cell r="F252" t="str">
            <v>PER</v>
          </cell>
          <cell r="G252" t="str">
            <v>Act</v>
          </cell>
          <cell r="I252">
            <v>0</v>
          </cell>
        </row>
        <row r="253">
          <cell r="A253">
            <v>0</v>
          </cell>
          <cell r="B253">
            <v>9004155</v>
          </cell>
          <cell r="I253">
            <v>9004155</v>
          </cell>
        </row>
        <row r="254">
          <cell r="A254">
            <v>9004155</v>
          </cell>
          <cell r="B254">
            <v>101080</v>
          </cell>
          <cell r="C254">
            <v>9004155</v>
          </cell>
          <cell r="D254" t="str">
            <v>INSTALL UNDERGROUND CABLE AT 18624 STREE</v>
          </cell>
          <cell r="I254">
            <v>101080</v>
          </cell>
        </row>
        <row r="255">
          <cell r="A255">
            <v>101080</v>
          </cell>
          <cell r="B255">
            <v>0</v>
          </cell>
          <cell r="C255">
            <v>101080</v>
          </cell>
          <cell r="D255" t="str">
            <v>Cornwall - New UG Services S Glengarry</v>
          </cell>
          <cell r="E255">
            <v>100</v>
          </cell>
          <cell r="F255" t="str">
            <v>PER</v>
          </cell>
          <cell r="G255" t="str">
            <v>Act</v>
          </cell>
          <cell r="I255">
            <v>0</v>
          </cell>
        </row>
        <row r="256">
          <cell r="A256">
            <v>0</v>
          </cell>
          <cell r="B256">
            <v>9004156</v>
          </cell>
          <cell r="I256">
            <v>9004156</v>
          </cell>
        </row>
        <row r="257">
          <cell r="A257">
            <v>9004156</v>
          </cell>
          <cell r="B257">
            <v>100971</v>
          </cell>
          <cell r="C257">
            <v>9004156</v>
          </cell>
          <cell r="D257" t="str">
            <v>Install underground service at 627 Montr</v>
          </cell>
          <cell r="I257">
            <v>100971</v>
          </cell>
        </row>
        <row r="258">
          <cell r="A258">
            <v>100971</v>
          </cell>
          <cell r="B258">
            <v>0</v>
          </cell>
          <cell r="C258">
            <v>100971</v>
          </cell>
          <cell r="D258" t="str">
            <v>Cornwall-Distribution Upgrades City</v>
          </cell>
          <cell r="E258">
            <v>100</v>
          </cell>
          <cell r="F258" t="str">
            <v>PER</v>
          </cell>
          <cell r="G258" t="str">
            <v>Act</v>
          </cell>
          <cell r="I258">
            <v>0</v>
          </cell>
        </row>
        <row r="259">
          <cell r="A259">
            <v>0</v>
          </cell>
          <cell r="B259">
            <v>9004158</v>
          </cell>
          <cell r="I259">
            <v>9004158</v>
          </cell>
        </row>
        <row r="260">
          <cell r="A260">
            <v>9004158</v>
          </cell>
          <cell r="B260">
            <v>100971</v>
          </cell>
          <cell r="C260">
            <v>9004158</v>
          </cell>
          <cell r="D260" t="str">
            <v>3213 Richmond - Off Vincent Massey</v>
          </cell>
          <cell r="I260">
            <v>100971</v>
          </cell>
        </row>
        <row r="261">
          <cell r="A261">
            <v>100971</v>
          </cell>
          <cell r="B261">
            <v>0</v>
          </cell>
          <cell r="C261">
            <v>100971</v>
          </cell>
          <cell r="D261" t="str">
            <v>Cornwall-Distribution Upgrades City</v>
          </cell>
          <cell r="E261">
            <v>100</v>
          </cell>
          <cell r="F261" t="str">
            <v>PER</v>
          </cell>
          <cell r="G261" t="str">
            <v>Act</v>
          </cell>
          <cell r="I261">
            <v>0</v>
          </cell>
        </row>
        <row r="262">
          <cell r="A262">
            <v>0</v>
          </cell>
          <cell r="B262">
            <v>9004163</v>
          </cell>
          <cell r="I262">
            <v>9004163</v>
          </cell>
        </row>
        <row r="263">
          <cell r="A263">
            <v>9004163</v>
          </cell>
          <cell r="B263">
            <v>100923</v>
          </cell>
          <cell r="C263">
            <v>9004163</v>
          </cell>
          <cell r="D263" t="str">
            <v>EOP 202 Victoria Ave Change Pole</v>
          </cell>
          <cell r="I263">
            <v>100923</v>
          </cell>
        </row>
        <row r="264">
          <cell r="A264">
            <v>100923</v>
          </cell>
          <cell r="B264">
            <v>0</v>
          </cell>
          <cell r="C264">
            <v>100923</v>
          </cell>
          <cell r="D264" t="str">
            <v>EOP-Overhead Distribution Lines</v>
          </cell>
          <cell r="E264">
            <v>100</v>
          </cell>
          <cell r="F264" t="str">
            <v>PER</v>
          </cell>
          <cell r="G264" t="str">
            <v>Act</v>
          </cell>
          <cell r="I264">
            <v>0</v>
          </cell>
        </row>
        <row r="265">
          <cell r="A265">
            <v>0</v>
          </cell>
          <cell r="B265">
            <v>9004167</v>
          </cell>
          <cell r="I265">
            <v>9004167</v>
          </cell>
        </row>
        <row r="266">
          <cell r="A266">
            <v>9004167</v>
          </cell>
          <cell r="B266">
            <v>101080</v>
          </cell>
          <cell r="C266">
            <v>9004167</v>
          </cell>
          <cell r="D266" t="str">
            <v>INSTALL UNDERGROUND CABLE AT 6827 RIVERV</v>
          </cell>
          <cell r="I266">
            <v>101080</v>
          </cell>
        </row>
        <row r="267">
          <cell r="A267">
            <v>101080</v>
          </cell>
          <cell r="B267">
            <v>0</v>
          </cell>
          <cell r="C267">
            <v>101080</v>
          </cell>
          <cell r="D267" t="str">
            <v>Cornwall - New UG Services S Glengarry</v>
          </cell>
          <cell r="E267">
            <v>100</v>
          </cell>
          <cell r="F267" t="str">
            <v>PER</v>
          </cell>
          <cell r="G267" t="str">
            <v>Act</v>
          </cell>
          <cell r="I267">
            <v>0</v>
          </cell>
        </row>
        <row r="268">
          <cell r="A268">
            <v>0</v>
          </cell>
          <cell r="B268">
            <v>9004175</v>
          </cell>
          <cell r="I268">
            <v>9004175</v>
          </cell>
        </row>
        <row r="269">
          <cell r="A269">
            <v>9004175</v>
          </cell>
          <cell r="B269">
            <v>100965</v>
          </cell>
          <cell r="C269">
            <v>9004175</v>
          </cell>
          <cell r="D269" t="str">
            <v>INSTALL  UNDERGROUND CALBE AT 179 HEMLOC</v>
          </cell>
          <cell r="I269">
            <v>100965</v>
          </cell>
        </row>
        <row r="270">
          <cell r="A270">
            <v>100965</v>
          </cell>
          <cell r="B270">
            <v>0</v>
          </cell>
          <cell r="C270">
            <v>100965</v>
          </cell>
          <cell r="D270" t="str">
            <v>Cornwall - New UG Services City</v>
          </cell>
          <cell r="E270">
            <v>100</v>
          </cell>
          <cell r="F270" t="str">
            <v>PER</v>
          </cell>
          <cell r="G270" t="str">
            <v>Act</v>
          </cell>
          <cell r="I270">
            <v>0</v>
          </cell>
        </row>
        <row r="271">
          <cell r="A271">
            <v>0</v>
          </cell>
          <cell r="B271">
            <v>9004182</v>
          </cell>
          <cell r="I271">
            <v>9004182</v>
          </cell>
        </row>
        <row r="272">
          <cell r="A272">
            <v>9004182</v>
          </cell>
          <cell r="B272">
            <v>100732</v>
          </cell>
          <cell r="C272">
            <v>9004182</v>
          </cell>
          <cell r="D272" t="str">
            <v>938 WYLDEWOOD ROAD - PORT COLBORNE - NEW</v>
          </cell>
          <cell r="I272">
            <v>100732</v>
          </cell>
        </row>
        <row r="273">
          <cell r="A273">
            <v>100732</v>
          </cell>
          <cell r="B273">
            <v>0</v>
          </cell>
          <cell r="C273">
            <v>100732</v>
          </cell>
          <cell r="D273" t="str">
            <v>PC-New Service Lines</v>
          </cell>
          <cell r="E273">
            <v>100</v>
          </cell>
          <cell r="F273" t="str">
            <v>PER</v>
          </cell>
          <cell r="G273" t="str">
            <v>Act</v>
          </cell>
          <cell r="I273">
            <v>0</v>
          </cell>
        </row>
        <row r="274">
          <cell r="A274">
            <v>0</v>
          </cell>
          <cell r="B274">
            <v>9004189</v>
          </cell>
          <cell r="I274">
            <v>9004189</v>
          </cell>
        </row>
        <row r="275">
          <cell r="A275">
            <v>9004189</v>
          </cell>
          <cell r="B275">
            <v>100923</v>
          </cell>
          <cell r="C275">
            <v>9004189</v>
          </cell>
          <cell r="D275" t="str">
            <v>HWY#2 East of Howel Island Ferry Road In</v>
          </cell>
          <cell r="I275">
            <v>100923</v>
          </cell>
        </row>
        <row r="276">
          <cell r="A276">
            <v>100923</v>
          </cell>
          <cell r="B276">
            <v>0</v>
          </cell>
          <cell r="C276">
            <v>100923</v>
          </cell>
          <cell r="D276" t="str">
            <v>EOP-Overhead Distribution Lines</v>
          </cell>
          <cell r="E276">
            <v>100</v>
          </cell>
          <cell r="F276" t="str">
            <v>PER</v>
          </cell>
          <cell r="G276" t="str">
            <v>Act</v>
          </cell>
          <cell r="I276">
            <v>0</v>
          </cell>
        </row>
        <row r="277">
          <cell r="A277">
            <v>0</v>
          </cell>
          <cell r="B277">
            <v>9004190</v>
          </cell>
          <cell r="I277">
            <v>9004190</v>
          </cell>
        </row>
        <row r="278">
          <cell r="A278">
            <v>9004190</v>
          </cell>
          <cell r="B278">
            <v>100973</v>
          </cell>
          <cell r="C278">
            <v>9004190</v>
          </cell>
          <cell r="D278" t="str">
            <v>Cogeco has requested our insulator be ra</v>
          </cell>
          <cell r="I278">
            <v>100973</v>
          </cell>
        </row>
        <row r="279">
          <cell r="A279">
            <v>100973</v>
          </cell>
          <cell r="B279">
            <v>0</v>
          </cell>
          <cell r="C279">
            <v>100973</v>
          </cell>
          <cell r="D279" t="str">
            <v>Cornwall-Distr. Upgrades S Glengary</v>
          </cell>
          <cell r="E279">
            <v>100</v>
          </cell>
          <cell r="F279" t="str">
            <v>PER</v>
          </cell>
          <cell r="G279" t="str">
            <v>Act</v>
          </cell>
          <cell r="I279">
            <v>0</v>
          </cell>
        </row>
        <row r="280">
          <cell r="A280">
            <v>0</v>
          </cell>
          <cell r="B280">
            <v>9004191</v>
          </cell>
          <cell r="I280">
            <v>9004191</v>
          </cell>
        </row>
        <row r="281">
          <cell r="A281">
            <v>9004191</v>
          </cell>
          <cell r="B281">
            <v>100974</v>
          </cell>
          <cell r="C281">
            <v>9004191</v>
          </cell>
          <cell r="D281" t="str">
            <v>CANCELLED WO. SEE 8000779- Replace broke</v>
          </cell>
          <cell r="I281">
            <v>100974</v>
          </cell>
        </row>
        <row r="282">
          <cell r="A282">
            <v>100974</v>
          </cell>
          <cell r="B282">
            <v>0</v>
          </cell>
          <cell r="C282">
            <v>100974</v>
          </cell>
          <cell r="D282" t="str">
            <v>Cornwall-Distr. Upgrades Cornwall Island</v>
          </cell>
          <cell r="E282">
            <v>100</v>
          </cell>
          <cell r="F282" t="str">
            <v>PER</v>
          </cell>
          <cell r="G282" t="str">
            <v>Act</v>
          </cell>
          <cell r="I282">
            <v>0</v>
          </cell>
        </row>
        <row r="283">
          <cell r="A283">
            <v>0</v>
          </cell>
          <cell r="B283">
            <v>9004195</v>
          </cell>
          <cell r="I283">
            <v>9004195</v>
          </cell>
        </row>
        <row r="284">
          <cell r="A284">
            <v>9004195</v>
          </cell>
          <cell r="B284">
            <v>100973</v>
          </cell>
          <cell r="C284">
            <v>9004195</v>
          </cell>
          <cell r="D284" t="str">
            <v>5957 Glenbrook Rd. Geneau Trucking</v>
          </cell>
          <cell r="I284">
            <v>100973</v>
          </cell>
        </row>
        <row r="285">
          <cell r="A285">
            <v>100973</v>
          </cell>
          <cell r="B285">
            <v>0</v>
          </cell>
          <cell r="C285">
            <v>100973</v>
          </cell>
          <cell r="D285" t="str">
            <v>Cornwall-Distr. Upgrades S Glengary</v>
          </cell>
          <cell r="E285">
            <v>100</v>
          </cell>
          <cell r="F285" t="str">
            <v>PER</v>
          </cell>
          <cell r="G285" t="str">
            <v>Act</v>
          </cell>
          <cell r="I285">
            <v>0</v>
          </cell>
        </row>
        <row r="286">
          <cell r="A286">
            <v>0</v>
          </cell>
          <cell r="B286">
            <v>9004200</v>
          </cell>
          <cell r="I286">
            <v>9004200</v>
          </cell>
        </row>
        <row r="287">
          <cell r="A287">
            <v>9004200</v>
          </cell>
          <cell r="B287">
            <v>100971</v>
          </cell>
          <cell r="C287">
            <v>9004200</v>
          </cell>
          <cell r="D287" t="str">
            <v>Lee St. Replace poles.</v>
          </cell>
          <cell r="I287">
            <v>100971</v>
          </cell>
        </row>
        <row r="288">
          <cell r="A288">
            <v>100971</v>
          </cell>
          <cell r="B288">
            <v>0</v>
          </cell>
          <cell r="C288">
            <v>100971</v>
          </cell>
          <cell r="D288" t="str">
            <v>Cornwall-Distribution Upgrades City</v>
          </cell>
          <cell r="E288">
            <v>100</v>
          </cell>
          <cell r="F288" t="str">
            <v>PER</v>
          </cell>
          <cell r="G288" t="str">
            <v>Act</v>
          </cell>
          <cell r="I288">
            <v>0</v>
          </cell>
        </row>
        <row r="289">
          <cell r="A289">
            <v>0</v>
          </cell>
          <cell r="B289">
            <v>9004208</v>
          </cell>
          <cell r="I289">
            <v>9004208</v>
          </cell>
        </row>
        <row r="290">
          <cell r="A290">
            <v>9004208</v>
          </cell>
          <cell r="B290">
            <v>100923</v>
          </cell>
          <cell r="C290">
            <v>9004208</v>
          </cell>
          <cell r="D290" t="str">
            <v>EOP Pine &amp; William Street St Replace spa</v>
          </cell>
          <cell r="I290">
            <v>100923</v>
          </cell>
        </row>
        <row r="291">
          <cell r="A291">
            <v>100923</v>
          </cell>
          <cell r="B291">
            <v>101060</v>
          </cell>
          <cell r="C291">
            <v>100923</v>
          </cell>
          <cell r="D291" t="str">
            <v>EOP-Overhead Distribution Lines</v>
          </cell>
          <cell r="E291">
            <v>80</v>
          </cell>
          <cell r="F291" t="str">
            <v>PER</v>
          </cell>
          <cell r="G291" t="str">
            <v>Act</v>
          </cell>
          <cell r="I291">
            <v>101060</v>
          </cell>
        </row>
        <row r="292">
          <cell r="A292">
            <v>101060</v>
          </cell>
          <cell r="B292">
            <v>0</v>
          </cell>
          <cell r="C292">
            <v>101060</v>
          </cell>
          <cell r="D292" t="str">
            <v>FO-EOP New Streetlights</v>
          </cell>
          <cell r="E292">
            <v>20</v>
          </cell>
          <cell r="F292" t="str">
            <v>PER</v>
          </cell>
          <cell r="G292" t="str">
            <v>Act</v>
          </cell>
          <cell r="I292">
            <v>0</v>
          </cell>
        </row>
        <row r="293">
          <cell r="A293">
            <v>0</v>
          </cell>
          <cell r="B293">
            <v>9004212</v>
          </cell>
          <cell r="I293">
            <v>9004212</v>
          </cell>
        </row>
        <row r="294">
          <cell r="A294">
            <v>9004212</v>
          </cell>
          <cell r="B294">
            <v>100923</v>
          </cell>
          <cell r="C294">
            <v>9004212</v>
          </cell>
          <cell r="D294" t="str">
            <v>EOP West End of St Lawrence Street Distr</v>
          </cell>
          <cell r="I294">
            <v>100923</v>
          </cell>
        </row>
        <row r="295">
          <cell r="A295">
            <v>100923</v>
          </cell>
          <cell r="B295">
            <v>101060</v>
          </cell>
          <cell r="C295">
            <v>100923</v>
          </cell>
          <cell r="D295" t="str">
            <v>EOP-Overhead Distribution Lines</v>
          </cell>
          <cell r="E295">
            <v>80</v>
          </cell>
          <cell r="F295" t="str">
            <v>PER</v>
          </cell>
          <cell r="G295" t="str">
            <v>Act</v>
          </cell>
          <cell r="I295">
            <v>101060</v>
          </cell>
        </row>
        <row r="296">
          <cell r="A296">
            <v>101060</v>
          </cell>
          <cell r="B296">
            <v>0</v>
          </cell>
          <cell r="C296">
            <v>101060</v>
          </cell>
          <cell r="D296" t="str">
            <v>FO-EOP New Streetlights</v>
          </cell>
          <cell r="E296">
            <v>20</v>
          </cell>
          <cell r="F296" t="str">
            <v>PER</v>
          </cell>
          <cell r="G296" t="str">
            <v>Act</v>
          </cell>
          <cell r="I296">
            <v>0</v>
          </cell>
        </row>
        <row r="297">
          <cell r="A297">
            <v>0</v>
          </cell>
          <cell r="B297">
            <v>9004224</v>
          </cell>
          <cell r="I297">
            <v>9004224</v>
          </cell>
        </row>
        <row r="298">
          <cell r="A298">
            <v>9004224</v>
          </cell>
          <cell r="B298">
            <v>100925</v>
          </cell>
          <cell r="C298">
            <v>9004224</v>
          </cell>
          <cell r="D298" t="str">
            <v>EOP 4792 HWY # 2 Remove pole mount XFMR</v>
          </cell>
          <cell r="I298">
            <v>100925</v>
          </cell>
        </row>
        <row r="299">
          <cell r="A299">
            <v>100925</v>
          </cell>
          <cell r="B299">
            <v>0</v>
          </cell>
          <cell r="C299">
            <v>100925</v>
          </cell>
          <cell r="D299" t="str">
            <v>EOP-Transformer</v>
          </cell>
          <cell r="E299">
            <v>100</v>
          </cell>
          <cell r="F299" t="str">
            <v>PER</v>
          </cell>
          <cell r="G299" t="str">
            <v>Act</v>
          </cell>
          <cell r="I299">
            <v>0</v>
          </cell>
        </row>
        <row r="300">
          <cell r="A300">
            <v>0</v>
          </cell>
          <cell r="B300">
            <v>9004225</v>
          </cell>
          <cell r="I300">
            <v>9004225</v>
          </cell>
        </row>
        <row r="301">
          <cell r="A301">
            <v>9004225</v>
          </cell>
          <cell r="B301">
            <v>100971</v>
          </cell>
          <cell r="C301">
            <v>9004225</v>
          </cell>
          <cell r="D301" t="str">
            <v>Brookdale Ave Boston Pizza</v>
          </cell>
          <cell r="I301">
            <v>100971</v>
          </cell>
        </row>
        <row r="302">
          <cell r="A302">
            <v>100971</v>
          </cell>
          <cell r="B302">
            <v>0</v>
          </cell>
          <cell r="C302">
            <v>100971</v>
          </cell>
          <cell r="D302" t="str">
            <v>Cornwall-Distribution Upgrades City</v>
          </cell>
          <cell r="E302">
            <v>100</v>
          </cell>
          <cell r="F302" t="str">
            <v>PER</v>
          </cell>
          <cell r="G302" t="str">
            <v>Act</v>
          </cell>
          <cell r="I302">
            <v>0</v>
          </cell>
        </row>
        <row r="303">
          <cell r="A303">
            <v>0</v>
          </cell>
          <cell r="B303">
            <v>9004233</v>
          </cell>
          <cell r="I303">
            <v>9004233</v>
          </cell>
        </row>
        <row r="304">
          <cell r="A304">
            <v>9004233</v>
          </cell>
          <cell r="B304">
            <v>100965</v>
          </cell>
          <cell r="C304">
            <v>9004233</v>
          </cell>
          <cell r="D304" t="str">
            <v>INSTALL U.G. CABLE AT 128 HEMLOCH CRES</v>
          </cell>
          <cell r="I304">
            <v>100965</v>
          </cell>
        </row>
        <row r="305">
          <cell r="A305">
            <v>100965</v>
          </cell>
          <cell r="B305">
            <v>0</v>
          </cell>
          <cell r="C305">
            <v>100965</v>
          </cell>
          <cell r="D305" t="str">
            <v>Cornwall - New UG Services City</v>
          </cell>
          <cell r="E305">
            <v>100</v>
          </cell>
          <cell r="F305" t="str">
            <v>PER</v>
          </cell>
          <cell r="G305" t="str">
            <v>Act</v>
          </cell>
          <cell r="I305">
            <v>0</v>
          </cell>
        </row>
        <row r="306">
          <cell r="A306">
            <v>0</v>
          </cell>
          <cell r="B306">
            <v>9004235</v>
          </cell>
          <cell r="I306">
            <v>9004235</v>
          </cell>
        </row>
        <row r="307">
          <cell r="A307">
            <v>9004235</v>
          </cell>
          <cell r="B307">
            <v>100965</v>
          </cell>
          <cell r="C307">
            <v>9004235</v>
          </cell>
          <cell r="D307" t="str">
            <v>INSTALL UNDERGROUND CABLE AT 144 HEMLOCH</v>
          </cell>
          <cell r="I307">
            <v>100965</v>
          </cell>
        </row>
        <row r="308">
          <cell r="A308">
            <v>100965</v>
          </cell>
          <cell r="B308">
            <v>0</v>
          </cell>
          <cell r="C308">
            <v>100965</v>
          </cell>
          <cell r="D308" t="str">
            <v>Cornwall - New UG Services City</v>
          </cell>
          <cell r="E308">
            <v>100</v>
          </cell>
          <cell r="F308" t="str">
            <v>PER</v>
          </cell>
          <cell r="G308" t="str">
            <v>Act</v>
          </cell>
          <cell r="I308">
            <v>0</v>
          </cell>
        </row>
        <row r="309">
          <cell r="A309">
            <v>0</v>
          </cell>
          <cell r="B309">
            <v>9004237</v>
          </cell>
          <cell r="I309">
            <v>9004237</v>
          </cell>
        </row>
        <row r="310">
          <cell r="A310">
            <v>9004237</v>
          </cell>
          <cell r="B310">
            <v>100965</v>
          </cell>
          <cell r="C310">
            <v>9004237</v>
          </cell>
          <cell r="D310" t="str">
            <v>CONNECT TEMPORARY TRAILER AT 1110-A BROO</v>
          </cell>
          <cell r="I310">
            <v>100965</v>
          </cell>
        </row>
        <row r="311">
          <cell r="A311">
            <v>100965</v>
          </cell>
          <cell r="B311">
            <v>0</v>
          </cell>
          <cell r="C311">
            <v>100965</v>
          </cell>
          <cell r="D311" t="str">
            <v>Cornwall - New UG Services City</v>
          </cell>
          <cell r="E311">
            <v>100</v>
          </cell>
          <cell r="F311" t="str">
            <v>PER</v>
          </cell>
          <cell r="G311" t="str">
            <v>Act</v>
          </cell>
          <cell r="I311">
            <v>0</v>
          </cell>
        </row>
        <row r="312">
          <cell r="A312">
            <v>0</v>
          </cell>
          <cell r="B312">
            <v>9004239</v>
          </cell>
          <cell r="I312">
            <v>9004239</v>
          </cell>
        </row>
        <row r="313">
          <cell r="A313">
            <v>9004239</v>
          </cell>
          <cell r="B313">
            <v>100971</v>
          </cell>
          <cell r="C313">
            <v>9004239</v>
          </cell>
          <cell r="D313" t="str">
            <v>2945 Copeland - C&amp;C Machining</v>
          </cell>
          <cell r="I313">
            <v>100971</v>
          </cell>
        </row>
        <row r="314">
          <cell r="A314">
            <v>100971</v>
          </cell>
          <cell r="B314">
            <v>0</v>
          </cell>
          <cell r="C314">
            <v>100971</v>
          </cell>
          <cell r="D314" t="str">
            <v>Cornwall-Distribution Upgrades City</v>
          </cell>
          <cell r="E314">
            <v>100</v>
          </cell>
          <cell r="F314" t="str">
            <v>PER</v>
          </cell>
          <cell r="G314" t="str">
            <v>Act</v>
          </cell>
          <cell r="I314">
            <v>0</v>
          </cell>
        </row>
        <row r="315">
          <cell r="A315">
            <v>0</v>
          </cell>
          <cell r="B315">
            <v>9004246</v>
          </cell>
          <cell r="I315">
            <v>9004246</v>
          </cell>
        </row>
        <row r="316">
          <cell r="A316">
            <v>9004246</v>
          </cell>
          <cell r="B316">
            <v>100124</v>
          </cell>
          <cell r="C316">
            <v>9004246</v>
          </cell>
          <cell r="D316" t="str">
            <v>BURGER ROAD AND OLD GARRISON ROAD - INST</v>
          </cell>
          <cell r="I316">
            <v>100124</v>
          </cell>
        </row>
        <row r="317">
          <cell r="A317">
            <v>100124</v>
          </cell>
          <cell r="B317">
            <v>0</v>
          </cell>
          <cell r="C317">
            <v>100124</v>
          </cell>
          <cell r="D317" t="str">
            <v>FE-Distribution Upgrades</v>
          </cell>
          <cell r="E317">
            <v>100</v>
          </cell>
          <cell r="F317" t="str">
            <v>PER</v>
          </cell>
          <cell r="G317" t="str">
            <v>Act</v>
          </cell>
          <cell r="I317">
            <v>0</v>
          </cell>
        </row>
        <row r="318">
          <cell r="A318">
            <v>0</v>
          </cell>
          <cell r="B318">
            <v>9004249</v>
          </cell>
          <cell r="I318">
            <v>9004249</v>
          </cell>
        </row>
        <row r="319">
          <cell r="A319">
            <v>9004249</v>
          </cell>
          <cell r="B319">
            <v>100923</v>
          </cell>
          <cell r="C319">
            <v>9004249</v>
          </cell>
          <cell r="D319" t="str">
            <v>EOP Cogeco Line Condition for new Fiber</v>
          </cell>
          <cell r="I319">
            <v>100923</v>
          </cell>
        </row>
        <row r="320">
          <cell r="A320">
            <v>100923</v>
          </cell>
          <cell r="B320">
            <v>0</v>
          </cell>
          <cell r="C320">
            <v>100923</v>
          </cell>
          <cell r="D320" t="str">
            <v>EOP-Overhead Distribution Lines</v>
          </cell>
          <cell r="E320">
            <v>100</v>
          </cell>
          <cell r="F320" t="str">
            <v>PER</v>
          </cell>
          <cell r="G320" t="str">
            <v>Act</v>
          </cell>
          <cell r="I320">
            <v>0</v>
          </cell>
        </row>
        <row r="321">
          <cell r="A321">
            <v>0</v>
          </cell>
          <cell r="B321">
            <v>9004252</v>
          </cell>
          <cell r="I321">
            <v>9004252</v>
          </cell>
        </row>
        <row r="322">
          <cell r="A322">
            <v>9004252</v>
          </cell>
          <cell r="B322">
            <v>100971</v>
          </cell>
          <cell r="C322">
            <v>9004252</v>
          </cell>
          <cell r="D322" t="str">
            <v>Joint Use Pole allocation Bell</v>
          </cell>
          <cell r="I322">
            <v>100971</v>
          </cell>
        </row>
        <row r="323">
          <cell r="A323">
            <v>100971</v>
          </cell>
          <cell r="B323">
            <v>0</v>
          </cell>
          <cell r="C323">
            <v>100971</v>
          </cell>
          <cell r="D323" t="str">
            <v>Cornwall-Distribution Upgrades City</v>
          </cell>
          <cell r="E323">
            <v>100</v>
          </cell>
          <cell r="F323" t="str">
            <v>PER</v>
          </cell>
          <cell r="G323" t="str">
            <v>Act</v>
          </cell>
          <cell r="I323">
            <v>0</v>
          </cell>
        </row>
        <row r="324">
          <cell r="A324">
            <v>0</v>
          </cell>
          <cell r="B324">
            <v>9004254</v>
          </cell>
          <cell r="I324">
            <v>9004254</v>
          </cell>
        </row>
        <row r="325">
          <cell r="A325">
            <v>9004254</v>
          </cell>
          <cell r="B325">
            <v>100965</v>
          </cell>
          <cell r="C325">
            <v>9004254</v>
          </cell>
          <cell r="D325" t="str">
            <v>540 Adlophus Street relocate metering an</v>
          </cell>
          <cell r="I325">
            <v>100965</v>
          </cell>
        </row>
        <row r="326">
          <cell r="A326">
            <v>100965</v>
          </cell>
          <cell r="B326">
            <v>0</v>
          </cell>
          <cell r="C326">
            <v>100965</v>
          </cell>
          <cell r="D326" t="str">
            <v>Cornwall - New UG Services City</v>
          </cell>
          <cell r="E326">
            <v>100</v>
          </cell>
          <cell r="F326" t="str">
            <v>PER</v>
          </cell>
          <cell r="G326" t="str">
            <v>Act</v>
          </cell>
          <cell r="I326">
            <v>0</v>
          </cell>
        </row>
        <row r="327">
          <cell r="A327">
            <v>0</v>
          </cell>
          <cell r="B327">
            <v>9004256</v>
          </cell>
          <cell r="I327">
            <v>9004256</v>
          </cell>
        </row>
        <row r="328">
          <cell r="A328">
            <v>9004256</v>
          </cell>
          <cell r="B328">
            <v>100125</v>
          </cell>
          <cell r="C328">
            <v>9004256</v>
          </cell>
          <cell r="D328" t="str">
            <v>REBUILD STONEMILL RABBITS TO RELEIVE 136</v>
          </cell>
          <cell r="I328">
            <v>100125</v>
          </cell>
        </row>
        <row r="329">
          <cell r="A329">
            <v>100125</v>
          </cell>
          <cell r="B329">
            <v>0</v>
          </cell>
          <cell r="C329">
            <v>100125</v>
          </cell>
          <cell r="D329" t="str">
            <v>FE-New Service Lines</v>
          </cell>
          <cell r="E329">
            <v>100</v>
          </cell>
          <cell r="F329" t="str">
            <v>PER</v>
          </cell>
          <cell r="G329" t="str">
            <v>Act</v>
          </cell>
          <cell r="I329">
            <v>0</v>
          </cell>
        </row>
        <row r="330">
          <cell r="A330">
            <v>0</v>
          </cell>
          <cell r="B330">
            <v>9004258</v>
          </cell>
          <cell r="I330">
            <v>9004258</v>
          </cell>
        </row>
        <row r="331">
          <cell r="A331">
            <v>9004258</v>
          </cell>
          <cell r="B331">
            <v>101081</v>
          </cell>
          <cell r="C331">
            <v>9004258</v>
          </cell>
          <cell r="D331" t="str">
            <v>Cornwall Island MCA CIA2 Change Electric</v>
          </cell>
          <cell r="I331">
            <v>101081</v>
          </cell>
        </row>
        <row r="332">
          <cell r="A332">
            <v>101081</v>
          </cell>
          <cell r="B332">
            <v>0</v>
          </cell>
          <cell r="C332">
            <v>101081</v>
          </cell>
          <cell r="D332" t="str">
            <v>Cornwall - New UG Services Cornwall Isla</v>
          </cell>
          <cell r="E332">
            <v>100</v>
          </cell>
          <cell r="F332" t="str">
            <v>PER</v>
          </cell>
          <cell r="G332" t="str">
            <v>Act</v>
          </cell>
          <cell r="I332">
            <v>0</v>
          </cell>
        </row>
        <row r="333">
          <cell r="A333">
            <v>0</v>
          </cell>
          <cell r="B333">
            <v>9004263</v>
          </cell>
          <cell r="I333">
            <v>9004263</v>
          </cell>
        </row>
        <row r="334">
          <cell r="A334">
            <v>9004263</v>
          </cell>
          <cell r="B334">
            <v>100971</v>
          </cell>
          <cell r="C334">
            <v>9004263</v>
          </cell>
          <cell r="D334" t="str">
            <v>Shoeless Joes Rest. Brookdale Ave</v>
          </cell>
          <cell r="I334">
            <v>100971</v>
          </cell>
        </row>
        <row r="335">
          <cell r="A335">
            <v>100971</v>
          </cell>
          <cell r="B335">
            <v>0</v>
          </cell>
          <cell r="C335">
            <v>100971</v>
          </cell>
          <cell r="D335" t="str">
            <v>Cornwall-Distribution Upgrades City</v>
          </cell>
          <cell r="E335">
            <v>100</v>
          </cell>
          <cell r="F335" t="str">
            <v>PER</v>
          </cell>
          <cell r="G335" t="str">
            <v>Act</v>
          </cell>
          <cell r="I335">
            <v>0</v>
          </cell>
        </row>
        <row r="336">
          <cell r="A336">
            <v>0</v>
          </cell>
          <cell r="B336">
            <v>9004267</v>
          </cell>
          <cell r="I336">
            <v>9004267</v>
          </cell>
        </row>
        <row r="337">
          <cell r="A337">
            <v>9004267</v>
          </cell>
          <cell r="B337">
            <v>100973</v>
          </cell>
          <cell r="C337">
            <v>9004267</v>
          </cell>
          <cell r="D337" t="str">
            <v>18232 Park St.- Replace Pole</v>
          </cell>
          <cell r="I337">
            <v>100973</v>
          </cell>
        </row>
        <row r="338">
          <cell r="A338">
            <v>100973</v>
          </cell>
          <cell r="B338">
            <v>0</v>
          </cell>
          <cell r="C338">
            <v>100973</v>
          </cell>
          <cell r="D338" t="str">
            <v>Cornwall-Distr. Upgrades S Glengary</v>
          </cell>
          <cell r="E338">
            <v>100</v>
          </cell>
          <cell r="F338" t="str">
            <v>PER</v>
          </cell>
          <cell r="G338" t="str">
            <v>Act</v>
          </cell>
          <cell r="I338">
            <v>0</v>
          </cell>
        </row>
        <row r="339">
          <cell r="A339">
            <v>0</v>
          </cell>
          <cell r="B339">
            <v>9004269</v>
          </cell>
          <cell r="I339">
            <v>9004269</v>
          </cell>
        </row>
        <row r="340">
          <cell r="A340">
            <v>9004269</v>
          </cell>
          <cell r="B340">
            <v>100965</v>
          </cell>
          <cell r="C340">
            <v>9004269</v>
          </cell>
          <cell r="D340" t="str">
            <v>INSTALL U.G. CABLE AT 552 DEAN DR.</v>
          </cell>
          <cell r="I340">
            <v>100965</v>
          </cell>
        </row>
        <row r="341">
          <cell r="A341">
            <v>100965</v>
          </cell>
          <cell r="B341">
            <v>0</v>
          </cell>
          <cell r="C341">
            <v>100965</v>
          </cell>
          <cell r="D341" t="str">
            <v>Cornwall - New UG Services City</v>
          </cell>
          <cell r="E341">
            <v>100</v>
          </cell>
          <cell r="F341" t="str">
            <v>PER</v>
          </cell>
          <cell r="G341" t="str">
            <v>Act</v>
          </cell>
          <cell r="I341">
            <v>0</v>
          </cell>
        </row>
        <row r="342">
          <cell r="A342">
            <v>0</v>
          </cell>
          <cell r="B342">
            <v>9004270</v>
          </cell>
          <cell r="I342">
            <v>9004270</v>
          </cell>
        </row>
        <row r="343">
          <cell r="A343">
            <v>9004270</v>
          </cell>
          <cell r="B343">
            <v>100973</v>
          </cell>
          <cell r="C343">
            <v>9004270</v>
          </cell>
          <cell r="D343" t="str">
            <v>18191 Street Rd.</v>
          </cell>
          <cell r="I343">
            <v>100973</v>
          </cell>
        </row>
        <row r="344">
          <cell r="A344">
            <v>100973</v>
          </cell>
          <cell r="B344">
            <v>0</v>
          </cell>
          <cell r="C344">
            <v>100973</v>
          </cell>
          <cell r="D344" t="str">
            <v>Cornwall-Distr. Upgrades S Glengary</v>
          </cell>
          <cell r="E344">
            <v>100</v>
          </cell>
          <cell r="F344" t="str">
            <v>PER</v>
          </cell>
          <cell r="G344" t="str">
            <v>Act</v>
          </cell>
          <cell r="I344">
            <v>0</v>
          </cell>
        </row>
        <row r="345">
          <cell r="A345">
            <v>0</v>
          </cell>
          <cell r="B345">
            <v>9004271</v>
          </cell>
          <cell r="I345">
            <v>9004271</v>
          </cell>
        </row>
        <row r="346">
          <cell r="A346">
            <v>9004271</v>
          </cell>
          <cell r="B346">
            <v>100965</v>
          </cell>
          <cell r="C346">
            <v>9004271</v>
          </cell>
          <cell r="D346" t="str">
            <v>INSTALL UNDERGROUND CABLE AT 175 HEMLOCH</v>
          </cell>
          <cell r="I346">
            <v>100965</v>
          </cell>
        </row>
        <row r="347">
          <cell r="A347">
            <v>100965</v>
          </cell>
          <cell r="B347">
            <v>0</v>
          </cell>
          <cell r="C347">
            <v>100965</v>
          </cell>
          <cell r="D347" t="str">
            <v>Cornwall - New UG Services City</v>
          </cell>
          <cell r="E347">
            <v>100</v>
          </cell>
          <cell r="F347" t="str">
            <v>PER</v>
          </cell>
          <cell r="G347" t="str">
            <v>Act</v>
          </cell>
          <cell r="I347">
            <v>0</v>
          </cell>
        </row>
        <row r="348">
          <cell r="A348">
            <v>0</v>
          </cell>
          <cell r="B348">
            <v>9004272</v>
          </cell>
          <cell r="I348">
            <v>9004272</v>
          </cell>
        </row>
        <row r="349">
          <cell r="A349">
            <v>9004272</v>
          </cell>
          <cell r="B349">
            <v>100965</v>
          </cell>
          <cell r="C349">
            <v>9004272</v>
          </cell>
          <cell r="D349" t="str">
            <v>INSTALL UNNDERGROUND CABLE AT 2223 HERON</v>
          </cell>
          <cell r="I349">
            <v>100965</v>
          </cell>
        </row>
        <row r="350">
          <cell r="A350">
            <v>100965</v>
          </cell>
          <cell r="B350">
            <v>0</v>
          </cell>
          <cell r="C350">
            <v>100965</v>
          </cell>
          <cell r="D350" t="str">
            <v>Cornwall - New UG Services City</v>
          </cell>
          <cell r="E350">
            <v>100</v>
          </cell>
          <cell r="F350" t="str">
            <v>PER</v>
          </cell>
          <cell r="G350" t="str">
            <v>Act</v>
          </cell>
          <cell r="I350">
            <v>0</v>
          </cell>
        </row>
        <row r="351">
          <cell r="A351">
            <v>0</v>
          </cell>
          <cell r="B351">
            <v>9004273</v>
          </cell>
          <cell r="I351">
            <v>9004273</v>
          </cell>
        </row>
        <row r="352">
          <cell r="A352">
            <v>9004273</v>
          </cell>
          <cell r="B352">
            <v>100925</v>
          </cell>
          <cell r="C352">
            <v>9004273</v>
          </cell>
          <cell r="D352" t="str">
            <v>CHANGE 15 KVA AT 238 SOUTH STREET</v>
          </cell>
          <cell r="I352">
            <v>100925</v>
          </cell>
        </row>
        <row r="353">
          <cell r="A353">
            <v>100925</v>
          </cell>
          <cell r="B353">
            <v>0</v>
          </cell>
          <cell r="C353">
            <v>100925</v>
          </cell>
          <cell r="D353" t="str">
            <v>EOP-Transformer</v>
          </cell>
          <cell r="E353">
            <v>100</v>
          </cell>
          <cell r="F353" t="str">
            <v>PER</v>
          </cell>
          <cell r="G353" t="str">
            <v>Act</v>
          </cell>
          <cell r="I353">
            <v>0</v>
          </cell>
        </row>
        <row r="354">
          <cell r="A354">
            <v>0</v>
          </cell>
          <cell r="B354">
            <v>9004274</v>
          </cell>
          <cell r="I354">
            <v>9004274</v>
          </cell>
        </row>
        <row r="355">
          <cell r="A355">
            <v>9004274</v>
          </cell>
          <cell r="B355">
            <v>101080</v>
          </cell>
          <cell r="C355">
            <v>9004274</v>
          </cell>
          <cell r="D355" t="str">
            <v>INSTALL UNDERGROUND CABLE AT 6550 SAPPHI</v>
          </cell>
          <cell r="I355">
            <v>101080</v>
          </cell>
        </row>
        <row r="356">
          <cell r="A356">
            <v>101080</v>
          </cell>
          <cell r="B356">
            <v>0</v>
          </cell>
          <cell r="C356">
            <v>101080</v>
          </cell>
          <cell r="D356" t="str">
            <v>Cornwall - New UG Services S Glengarry</v>
          </cell>
          <cell r="E356">
            <v>100</v>
          </cell>
          <cell r="F356" t="str">
            <v>PER</v>
          </cell>
          <cell r="G356" t="str">
            <v>Act</v>
          </cell>
          <cell r="I356">
            <v>0</v>
          </cell>
        </row>
        <row r="357">
          <cell r="A357">
            <v>0</v>
          </cell>
          <cell r="B357">
            <v>9004276</v>
          </cell>
          <cell r="I357">
            <v>9004276</v>
          </cell>
        </row>
        <row r="358">
          <cell r="A358">
            <v>9004276</v>
          </cell>
          <cell r="B358">
            <v>100125</v>
          </cell>
          <cell r="C358">
            <v>9004276</v>
          </cell>
          <cell r="D358" t="str">
            <v>668 RIDGE ROAD - NEW U/G SERVICE - OWNER</v>
          </cell>
          <cell r="I358">
            <v>100125</v>
          </cell>
        </row>
        <row r="359">
          <cell r="A359">
            <v>100125</v>
          </cell>
          <cell r="B359">
            <v>0</v>
          </cell>
          <cell r="C359">
            <v>100125</v>
          </cell>
          <cell r="D359" t="str">
            <v>FE-New Service Lines</v>
          </cell>
          <cell r="E359">
            <v>100</v>
          </cell>
          <cell r="F359" t="str">
            <v>PER</v>
          </cell>
          <cell r="G359" t="str">
            <v>Act</v>
          </cell>
          <cell r="I359">
            <v>0</v>
          </cell>
        </row>
        <row r="360">
          <cell r="A360">
            <v>0</v>
          </cell>
          <cell r="B360">
            <v>9004278</v>
          </cell>
          <cell r="I360">
            <v>9004278</v>
          </cell>
        </row>
        <row r="361">
          <cell r="A361">
            <v>9004278</v>
          </cell>
          <cell r="B361">
            <v>100971</v>
          </cell>
          <cell r="C361">
            <v>9004278</v>
          </cell>
          <cell r="D361" t="str">
            <v>408 Fourth St. West - Replace Pole</v>
          </cell>
          <cell r="I361">
            <v>100971</v>
          </cell>
        </row>
        <row r="362">
          <cell r="A362">
            <v>100971</v>
          </cell>
          <cell r="B362">
            <v>0</v>
          </cell>
          <cell r="C362">
            <v>100971</v>
          </cell>
          <cell r="D362" t="str">
            <v>Cornwall-Distribution Upgrades City</v>
          </cell>
          <cell r="E362">
            <v>100</v>
          </cell>
          <cell r="F362" t="str">
            <v>PER</v>
          </cell>
          <cell r="G362" t="str">
            <v>Act</v>
          </cell>
          <cell r="I362">
            <v>0</v>
          </cell>
        </row>
        <row r="363">
          <cell r="A363">
            <v>0</v>
          </cell>
          <cell r="B363">
            <v>9004281</v>
          </cell>
          <cell r="I363">
            <v>9004281</v>
          </cell>
        </row>
        <row r="364">
          <cell r="A364">
            <v>9004281</v>
          </cell>
          <cell r="B364">
            <v>100925</v>
          </cell>
          <cell r="C364">
            <v>9004281</v>
          </cell>
          <cell r="D364" t="str">
            <v>1321 JOHN F SCOTT- CHANGE 10 KVA TRANSFO</v>
          </cell>
          <cell r="I364">
            <v>100925</v>
          </cell>
        </row>
        <row r="365">
          <cell r="A365">
            <v>100925</v>
          </cell>
          <cell r="B365">
            <v>0</v>
          </cell>
          <cell r="C365">
            <v>100925</v>
          </cell>
          <cell r="D365" t="str">
            <v>EOP-Transformer</v>
          </cell>
          <cell r="E365">
            <v>100</v>
          </cell>
          <cell r="F365" t="str">
            <v>PER</v>
          </cell>
          <cell r="G365" t="str">
            <v>Act</v>
          </cell>
          <cell r="I365">
            <v>0</v>
          </cell>
        </row>
        <row r="366">
          <cell r="A366">
            <v>0</v>
          </cell>
          <cell r="B366">
            <v>9004282</v>
          </cell>
          <cell r="I366">
            <v>9004282</v>
          </cell>
        </row>
        <row r="367">
          <cell r="A367">
            <v>9004282</v>
          </cell>
          <cell r="B367">
            <v>100925</v>
          </cell>
          <cell r="C367">
            <v>9004282</v>
          </cell>
          <cell r="D367" t="str">
            <v>2232 MIDDLE RD - CHANGE PCB TRANSFORMER</v>
          </cell>
          <cell r="I367">
            <v>100925</v>
          </cell>
        </row>
        <row r="368">
          <cell r="A368">
            <v>100925</v>
          </cell>
          <cell r="B368">
            <v>0</v>
          </cell>
          <cell r="C368">
            <v>100925</v>
          </cell>
          <cell r="D368" t="str">
            <v>EOP-Transformer</v>
          </cell>
          <cell r="E368">
            <v>100</v>
          </cell>
          <cell r="F368" t="str">
            <v>PER</v>
          </cell>
          <cell r="G368" t="str">
            <v>Act</v>
          </cell>
          <cell r="I368">
            <v>0</v>
          </cell>
        </row>
        <row r="369">
          <cell r="A369">
            <v>0</v>
          </cell>
          <cell r="B369">
            <v>9004283</v>
          </cell>
          <cell r="I369">
            <v>9004283</v>
          </cell>
        </row>
        <row r="370">
          <cell r="A370">
            <v>9004283</v>
          </cell>
          <cell r="B370">
            <v>100925</v>
          </cell>
          <cell r="C370">
            <v>9004283</v>
          </cell>
          <cell r="D370" t="str">
            <v>4076 HIGHWAY 2 - CHANGE PCB TRANSFORMER</v>
          </cell>
          <cell r="I370">
            <v>100925</v>
          </cell>
        </row>
        <row r="371">
          <cell r="A371">
            <v>100925</v>
          </cell>
          <cell r="B371">
            <v>0</v>
          </cell>
          <cell r="C371">
            <v>100925</v>
          </cell>
          <cell r="D371" t="str">
            <v>EOP-Transformer</v>
          </cell>
          <cell r="E371">
            <v>100</v>
          </cell>
          <cell r="F371" t="str">
            <v>PER</v>
          </cell>
          <cell r="G371" t="str">
            <v>Act</v>
          </cell>
          <cell r="I371">
            <v>0</v>
          </cell>
        </row>
        <row r="372">
          <cell r="A372">
            <v>0</v>
          </cell>
          <cell r="B372">
            <v>9004284</v>
          </cell>
          <cell r="I372">
            <v>9004284</v>
          </cell>
        </row>
        <row r="373">
          <cell r="A373">
            <v>9004284</v>
          </cell>
          <cell r="B373">
            <v>100925</v>
          </cell>
          <cell r="C373">
            <v>9004284</v>
          </cell>
          <cell r="D373" t="str">
            <v>513 KINGSTON MILLS RD - CHANGE PCB TRANS</v>
          </cell>
          <cell r="I373">
            <v>100925</v>
          </cell>
        </row>
        <row r="374">
          <cell r="A374">
            <v>100925</v>
          </cell>
          <cell r="B374">
            <v>0</v>
          </cell>
          <cell r="C374">
            <v>100925</v>
          </cell>
          <cell r="D374" t="str">
            <v>EOP-Transformer</v>
          </cell>
          <cell r="E374">
            <v>100</v>
          </cell>
          <cell r="F374" t="str">
            <v>PER</v>
          </cell>
          <cell r="G374" t="str">
            <v>Act</v>
          </cell>
          <cell r="I374">
            <v>0</v>
          </cell>
        </row>
        <row r="375">
          <cell r="A375">
            <v>0</v>
          </cell>
          <cell r="B375">
            <v>9004285</v>
          </cell>
          <cell r="I375">
            <v>9004285</v>
          </cell>
        </row>
        <row r="376">
          <cell r="A376">
            <v>9004285</v>
          </cell>
          <cell r="B376">
            <v>100925</v>
          </cell>
          <cell r="C376">
            <v>9004285</v>
          </cell>
          <cell r="D376" t="str">
            <v>1880 MIDDLE RD - CHANGE 10 KVA TRANSFORM</v>
          </cell>
          <cell r="I376">
            <v>100925</v>
          </cell>
        </row>
        <row r="377">
          <cell r="A377">
            <v>100925</v>
          </cell>
          <cell r="B377">
            <v>0</v>
          </cell>
          <cell r="C377">
            <v>100925</v>
          </cell>
          <cell r="D377" t="str">
            <v>EOP-Transformer</v>
          </cell>
          <cell r="E377">
            <v>100</v>
          </cell>
          <cell r="F377" t="str">
            <v>PER</v>
          </cell>
          <cell r="G377" t="str">
            <v>Act</v>
          </cell>
          <cell r="I377">
            <v>0</v>
          </cell>
        </row>
        <row r="378">
          <cell r="A378">
            <v>0</v>
          </cell>
          <cell r="B378">
            <v>9004287</v>
          </cell>
          <cell r="I378">
            <v>9004287</v>
          </cell>
        </row>
        <row r="379">
          <cell r="A379">
            <v>9004287</v>
          </cell>
          <cell r="B379">
            <v>100925</v>
          </cell>
          <cell r="C379">
            <v>9004287</v>
          </cell>
          <cell r="D379" t="str">
            <v>456 KINGSTON MILLS RD - CHANGE PCB TRANS</v>
          </cell>
          <cell r="I379">
            <v>100925</v>
          </cell>
        </row>
        <row r="380">
          <cell r="A380">
            <v>100925</v>
          </cell>
          <cell r="B380">
            <v>0</v>
          </cell>
          <cell r="C380">
            <v>100925</v>
          </cell>
          <cell r="D380" t="str">
            <v>EOP-Transformer</v>
          </cell>
          <cell r="E380">
            <v>100</v>
          </cell>
          <cell r="F380" t="str">
            <v>PER</v>
          </cell>
          <cell r="G380" t="str">
            <v>Act</v>
          </cell>
          <cell r="I380">
            <v>0</v>
          </cell>
        </row>
        <row r="381">
          <cell r="A381">
            <v>0</v>
          </cell>
          <cell r="B381">
            <v>9004288</v>
          </cell>
          <cell r="I381">
            <v>9004288</v>
          </cell>
        </row>
        <row r="382">
          <cell r="A382">
            <v>9004288</v>
          </cell>
          <cell r="B382">
            <v>100925</v>
          </cell>
          <cell r="C382">
            <v>9004288</v>
          </cell>
          <cell r="D382" t="str">
            <v>3333 HIGHWAY 2- CHANGE PCB TRANSFORMER</v>
          </cell>
          <cell r="I382">
            <v>100925</v>
          </cell>
        </row>
        <row r="383">
          <cell r="A383">
            <v>100925</v>
          </cell>
          <cell r="B383">
            <v>0</v>
          </cell>
          <cell r="C383">
            <v>100925</v>
          </cell>
          <cell r="D383" t="str">
            <v>EOP-Transformer</v>
          </cell>
          <cell r="E383">
            <v>100</v>
          </cell>
          <cell r="F383" t="str">
            <v>PER</v>
          </cell>
          <cell r="G383" t="str">
            <v>Act</v>
          </cell>
          <cell r="I383">
            <v>0</v>
          </cell>
        </row>
        <row r="384">
          <cell r="A384">
            <v>0</v>
          </cell>
          <cell r="B384">
            <v>9004289</v>
          </cell>
          <cell r="I384">
            <v>9004289</v>
          </cell>
        </row>
        <row r="385">
          <cell r="A385">
            <v>9004289</v>
          </cell>
          <cell r="B385">
            <v>100925</v>
          </cell>
          <cell r="C385">
            <v>9004289</v>
          </cell>
          <cell r="D385" t="str">
            <v>1651 SANDY BEACH RD - CHANGE PCB TRANSFO</v>
          </cell>
          <cell r="I385">
            <v>100925</v>
          </cell>
        </row>
        <row r="386">
          <cell r="A386">
            <v>100925</v>
          </cell>
          <cell r="B386">
            <v>0</v>
          </cell>
          <cell r="C386">
            <v>100925</v>
          </cell>
          <cell r="D386" t="str">
            <v>EOP-Transformer</v>
          </cell>
          <cell r="E386">
            <v>100</v>
          </cell>
          <cell r="F386" t="str">
            <v>PER</v>
          </cell>
          <cell r="G386" t="str">
            <v>Act</v>
          </cell>
          <cell r="I386">
            <v>0</v>
          </cell>
        </row>
        <row r="387">
          <cell r="A387">
            <v>0</v>
          </cell>
          <cell r="B387">
            <v>9004290</v>
          </cell>
          <cell r="I387">
            <v>9004290</v>
          </cell>
        </row>
        <row r="388">
          <cell r="A388">
            <v>9004290</v>
          </cell>
          <cell r="B388">
            <v>100925</v>
          </cell>
          <cell r="C388">
            <v>9004290</v>
          </cell>
          <cell r="D388" t="str">
            <v>2540 MIDDLE RD - CHANGE PCB TRANSFORMER</v>
          </cell>
          <cell r="I388">
            <v>100925</v>
          </cell>
        </row>
        <row r="389">
          <cell r="A389">
            <v>100925</v>
          </cell>
          <cell r="B389">
            <v>0</v>
          </cell>
          <cell r="C389">
            <v>100925</v>
          </cell>
          <cell r="D389" t="str">
            <v>EOP-Transformer</v>
          </cell>
          <cell r="E389">
            <v>100</v>
          </cell>
          <cell r="F389" t="str">
            <v>PER</v>
          </cell>
          <cell r="G389" t="str">
            <v>Act</v>
          </cell>
          <cell r="I389">
            <v>0</v>
          </cell>
        </row>
        <row r="390">
          <cell r="A390">
            <v>0</v>
          </cell>
          <cell r="B390">
            <v>9004291</v>
          </cell>
          <cell r="I390">
            <v>9004291</v>
          </cell>
        </row>
        <row r="391">
          <cell r="A391">
            <v>9004291</v>
          </cell>
          <cell r="B391">
            <v>100925</v>
          </cell>
          <cell r="C391">
            <v>9004291</v>
          </cell>
          <cell r="D391" t="str">
            <v>1547 MIDDLE RD- CHANGE PCB TRANSFORMER</v>
          </cell>
          <cell r="I391">
            <v>100925</v>
          </cell>
        </row>
        <row r="392">
          <cell r="A392">
            <v>100925</v>
          </cell>
          <cell r="B392">
            <v>0</v>
          </cell>
          <cell r="C392">
            <v>100925</v>
          </cell>
          <cell r="D392" t="str">
            <v>EOP-Transformer</v>
          </cell>
          <cell r="E392">
            <v>100</v>
          </cell>
          <cell r="F392" t="str">
            <v>PER</v>
          </cell>
          <cell r="G392" t="str">
            <v>Act</v>
          </cell>
          <cell r="I392">
            <v>0</v>
          </cell>
        </row>
        <row r="393">
          <cell r="A393">
            <v>0</v>
          </cell>
          <cell r="B393">
            <v>9004292</v>
          </cell>
          <cell r="I393">
            <v>9004292</v>
          </cell>
        </row>
        <row r="394">
          <cell r="A394">
            <v>9004292</v>
          </cell>
          <cell r="B394">
            <v>100971</v>
          </cell>
          <cell r="C394">
            <v>9004292</v>
          </cell>
          <cell r="D394" t="str">
            <v>Northwoods Glen Phase 8 Subdivision</v>
          </cell>
          <cell r="I394">
            <v>100971</v>
          </cell>
        </row>
        <row r="395">
          <cell r="A395">
            <v>100971</v>
          </cell>
          <cell r="B395">
            <v>0</v>
          </cell>
          <cell r="C395">
            <v>100971</v>
          </cell>
          <cell r="D395" t="str">
            <v>Cornwall-Distribution Upgrades City</v>
          </cell>
          <cell r="E395">
            <v>100</v>
          </cell>
          <cell r="F395" t="str">
            <v>PER</v>
          </cell>
          <cell r="G395" t="str">
            <v>Act</v>
          </cell>
          <cell r="I395">
            <v>0</v>
          </cell>
        </row>
        <row r="396">
          <cell r="A396">
            <v>0</v>
          </cell>
          <cell r="B396">
            <v>9004297</v>
          </cell>
          <cell r="I396">
            <v>9004297</v>
          </cell>
        </row>
        <row r="397">
          <cell r="A397">
            <v>9004297</v>
          </cell>
          <cell r="B397">
            <v>100122</v>
          </cell>
          <cell r="C397">
            <v>9004297</v>
          </cell>
          <cell r="D397" t="str">
            <v>Cook Ave conversion upgrade FE</v>
          </cell>
          <cell r="I397">
            <v>100122</v>
          </cell>
        </row>
        <row r="398">
          <cell r="A398">
            <v>100122</v>
          </cell>
          <cell r="B398">
            <v>0</v>
          </cell>
          <cell r="C398">
            <v>100122</v>
          </cell>
          <cell r="D398" t="str">
            <v>FE-Delta to Wye Conversion</v>
          </cell>
          <cell r="E398">
            <v>100</v>
          </cell>
          <cell r="F398" t="str">
            <v>PER</v>
          </cell>
          <cell r="G398" t="str">
            <v>Act</v>
          </cell>
          <cell r="I398">
            <v>0</v>
          </cell>
        </row>
        <row r="399">
          <cell r="A399">
            <v>0</v>
          </cell>
          <cell r="B399">
            <v>9004299</v>
          </cell>
          <cell r="I399">
            <v>9004299</v>
          </cell>
        </row>
        <row r="400">
          <cell r="A400">
            <v>9004299</v>
          </cell>
          <cell r="B400">
            <v>100925</v>
          </cell>
          <cell r="C400">
            <v>9004299</v>
          </cell>
          <cell r="D400" t="str">
            <v>840 QUEEN ST - CHANGE 75KVA PCB TRANSFOR</v>
          </cell>
          <cell r="I400">
            <v>100925</v>
          </cell>
        </row>
        <row r="401">
          <cell r="A401">
            <v>100925</v>
          </cell>
          <cell r="B401">
            <v>0</v>
          </cell>
          <cell r="C401">
            <v>100925</v>
          </cell>
          <cell r="D401" t="str">
            <v>EOP-Transformer</v>
          </cell>
          <cell r="E401">
            <v>100</v>
          </cell>
          <cell r="F401" t="str">
            <v>PER</v>
          </cell>
          <cell r="G401" t="str">
            <v>Act</v>
          </cell>
          <cell r="I401">
            <v>0</v>
          </cell>
        </row>
        <row r="402">
          <cell r="A402">
            <v>0</v>
          </cell>
          <cell r="B402">
            <v>9004300</v>
          </cell>
          <cell r="I402">
            <v>9004300</v>
          </cell>
        </row>
        <row r="403">
          <cell r="A403">
            <v>9004300</v>
          </cell>
          <cell r="B403">
            <v>100925</v>
          </cell>
          <cell r="C403">
            <v>9004300</v>
          </cell>
          <cell r="D403" t="str">
            <v>665 CHARLES ST- CHANGE 25KVA PCB TRANSFO</v>
          </cell>
          <cell r="I403">
            <v>100925</v>
          </cell>
        </row>
        <row r="404">
          <cell r="A404">
            <v>100925</v>
          </cell>
          <cell r="B404">
            <v>0</v>
          </cell>
          <cell r="C404">
            <v>100925</v>
          </cell>
          <cell r="D404" t="str">
            <v>EOP-Transformer</v>
          </cell>
          <cell r="E404">
            <v>100</v>
          </cell>
          <cell r="F404" t="str">
            <v>PER</v>
          </cell>
          <cell r="G404" t="str">
            <v>Act</v>
          </cell>
          <cell r="I404">
            <v>0</v>
          </cell>
        </row>
        <row r="405">
          <cell r="A405">
            <v>0</v>
          </cell>
          <cell r="B405">
            <v>9004301</v>
          </cell>
          <cell r="I405">
            <v>9004301</v>
          </cell>
        </row>
        <row r="406">
          <cell r="A406">
            <v>9004301</v>
          </cell>
          <cell r="B406">
            <v>100925</v>
          </cell>
          <cell r="C406">
            <v>9004301</v>
          </cell>
          <cell r="D406" t="str">
            <v>2431 MIDDLE RD - REPLACE 25 KVA TRANSFOR</v>
          </cell>
          <cell r="I406">
            <v>100925</v>
          </cell>
        </row>
        <row r="407">
          <cell r="A407">
            <v>100925</v>
          </cell>
          <cell r="B407">
            <v>0</v>
          </cell>
          <cell r="C407">
            <v>100925</v>
          </cell>
          <cell r="D407" t="str">
            <v>EOP-Transformer</v>
          </cell>
          <cell r="E407">
            <v>100</v>
          </cell>
          <cell r="F407" t="str">
            <v>PER</v>
          </cell>
          <cell r="G407" t="str">
            <v>Act</v>
          </cell>
          <cell r="I407">
            <v>0</v>
          </cell>
        </row>
        <row r="408">
          <cell r="A408">
            <v>0</v>
          </cell>
          <cell r="B408">
            <v>9004302</v>
          </cell>
          <cell r="I408">
            <v>9004302</v>
          </cell>
        </row>
        <row r="409">
          <cell r="A409">
            <v>9004302</v>
          </cell>
          <cell r="B409">
            <v>100925</v>
          </cell>
          <cell r="C409">
            <v>9004302</v>
          </cell>
          <cell r="D409" t="str">
            <v>2344 MIDDLE RD - REPLACE 10 KVA TRANSFOR</v>
          </cell>
          <cell r="I409">
            <v>100925</v>
          </cell>
        </row>
        <row r="410">
          <cell r="A410">
            <v>100925</v>
          </cell>
          <cell r="B410">
            <v>0</v>
          </cell>
          <cell r="C410">
            <v>100925</v>
          </cell>
          <cell r="D410" t="str">
            <v>EOP-Transformer</v>
          </cell>
          <cell r="E410">
            <v>100</v>
          </cell>
          <cell r="F410" t="str">
            <v>PER</v>
          </cell>
          <cell r="G410" t="str">
            <v>Act</v>
          </cell>
          <cell r="I410">
            <v>0</v>
          </cell>
        </row>
        <row r="411">
          <cell r="A411">
            <v>0</v>
          </cell>
          <cell r="B411">
            <v>9004303</v>
          </cell>
          <cell r="I411">
            <v>9004303</v>
          </cell>
        </row>
        <row r="412">
          <cell r="A412">
            <v>9004303</v>
          </cell>
          <cell r="B412">
            <v>100925</v>
          </cell>
          <cell r="C412">
            <v>9004303</v>
          </cell>
          <cell r="D412" t="str">
            <v>1300 JOHN F. SCOTT - REPLACE 10 KVA TRAN</v>
          </cell>
          <cell r="I412">
            <v>100925</v>
          </cell>
        </row>
        <row r="413">
          <cell r="A413">
            <v>100925</v>
          </cell>
          <cell r="B413">
            <v>0</v>
          </cell>
          <cell r="C413">
            <v>100925</v>
          </cell>
          <cell r="D413" t="str">
            <v>EOP-Transformer</v>
          </cell>
          <cell r="E413">
            <v>100</v>
          </cell>
          <cell r="F413" t="str">
            <v>PER</v>
          </cell>
          <cell r="G413" t="str">
            <v>Act</v>
          </cell>
          <cell r="I413">
            <v>0</v>
          </cell>
        </row>
        <row r="414">
          <cell r="A414">
            <v>0</v>
          </cell>
          <cell r="B414">
            <v>9004304</v>
          </cell>
          <cell r="I414">
            <v>9004304</v>
          </cell>
        </row>
        <row r="415">
          <cell r="A415">
            <v>9004304</v>
          </cell>
          <cell r="B415">
            <v>100925</v>
          </cell>
          <cell r="C415">
            <v>9004304</v>
          </cell>
          <cell r="D415" t="str">
            <v>2046 MIDDLE RD - REPLACE 25 KVA TRANSFOR</v>
          </cell>
          <cell r="I415">
            <v>100925</v>
          </cell>
        </row>
        <row r="416">
          <cell r="A416">
            <v>100925</v>
          </cell>
          <cell r="B416">
            <v>0</v>
          </cell>
          <cell r="C416">
            <v>100925</v>
          </cell>
          <cell r="D416" t="str">
            <v>EOP-Transformer</v>
          </cell>
          <cell r="E416">
            <v>100</v>
          </cell>
          <cell r="F416" t="str">
            <v>PER</v>
          </cell>
          <cell r="G416" t="str">
            <v>Act</v>
          </cell>
          <cell r="I416">
            <v>0</v>
          </cell>
        </row>
        <row r="417">
          <cell r="A417">
            <v>0</v>
          </cell>
          <cell r="B417">
            <v>9004306</v>
          </cell>
          <cell r="I417">
            <v>9004306</v>
          </cell>
        </row>
        <row r="418">
          <cell r="A418">
            <v>9004306</v>
          </cell>
          <cell r="B418">
            <v>100925</v>
          </cell>
          <cell r="C418">
            <v>9004306</v>
          </cell>
          <cell r="D418" t="str">
            <v>2096 MIDDLE RD - REPLACE 15 KVA TRANSFOR</v>
          </cell>
          <cell r="I418">
            <v>100925</v>
          </cell>
        </row>
        <row r="419">
          <cell r="A419">
            <v>100925</v>
          </cell>
          <cell r="B419">
            <v>0</v>
          </cell>
          <cell r="C419">
            <v>100925</v>
          </cell>
          <cell r="D419" t="str">
            <v>EOP-Transformer</v>
          </cell>
          <cell r="E419">
            <v>100</v>
          </cell>
          <cell r="F419" t="str">
            <v>PER</v>
          </cell>
          <cell r="G419" t="str">
            <v>Act</v>
          </cell>
          <cell r="I419">
            <v>0</v>
          </cell>
        </row>
        <row r="420">
          <cell r="A420">
            <v>0</v>
          </cell>
          <cell r="B420">
            <v>9004307</v>
          </cell>
          <cell r="I420">
            <v>9004307</v>
          </cell>
        </row>
        <row r="421">
          <cell r="A421">
            <v>9004307</v>
          </cell>
          <cell r="B421">
            <v>100925</v>
          </cell>
          <cell r="C421">
            <v>9004307</v>
          </cell>
          <cell r="D421" t="str">
            <v>1798 MIDDLE RD - REPLACE 25 KVA TRANSFOR</v>
          </cell>
          <cell r="I421">
            <v>100925</v>
          </cell>
        </row>
        <row r="422">
          <cell r="A422">
            <v>100925</v>
          </cell>
          <cell r="B422">
            <v>0</v>
          </cell>
          <cell r="C422">
            <v>100925</v>
          </cell>
          <cell r="D422" t="str">
            <v>EOP-Transformer</v>
          </cell>
          <cell r="E422">
            <v>100</v>
          </cell>
          <cell r="F422" t="str">
            <v>PER</v>
          </cell>
          <cell r="G422" t="str">
            <v>Act</v>
          </cell>
          <cell r="I422">
            <v>0</v>
          </cell>
        </row>
        <row r="423">
          <cell r="A423">
            <v>0</v>
          </cell>
          <cell r="B423">
            <v>9004308</v>
          </cell>
          <cell r="I423">
            <v>9004308</v>
          </cell>
        </row>
        <row r="424">
          <cell r="A424">
            <v>9004308</v>
          </cell>
          <cell r="B424">
            <v>100925</v>
          </cell>
          <cell r="C424">
            <v>9004308</v>
          </cell>
          <cell r="D424" t="str">
            <v>793 WINDSOR LANE - REPLACE 15 KVA TRANSF</v>
          </cell>
          <cell r="I424">
            <v>100925</v>
          </cell>
        </row>
        <row r="425">
          <cell r="A425">
            <v>100925</v>
          </cell>
          <cell r="B425">
            <v>0</v>
          </cell>
          <cell r="C425">
            <v>100925</v>
          </cell>
          <cell r="D425" t="str">
            <v>EOP-Transformer</v>
          </cell>
          <cell r="E425">
            <v>100</v>
          </cell>
          <cell r="F425" t="str">
            <v>PER</v>
          </cell>
          <cell r="G425" t="str">
            <v>Act</v>
          </cell>
          <cell r="I425">
            <v>0</v>
          </cell>
        </row>
        <row r="426">
          <cell r="A426">
            <v>0</v>
          </cell>
          <cell r="B426">
            <v>9004310</v>
          </cell>
          <cell r="I426">
            <v>9004310</v>
          </cell>
        </row>
        <row r="427">
          <cell r="A427">
            <v>9004310</v>
          </cell>
          <cell r="B427">
            <v>100971</v>
          </cell>
          <cell r="C427">
            <v>9004310</v>
          </cell>
          <cell r="D427" t="str">
            <v>American Standard - Saunders Drive</v>
          </cell>
          <cell r="I427">
            <v>100971</v>
          </cell>
        </row>
        <row r="428">
          <cell r="A428">
            <v>100971</v>
          </cell>
          <cell r="B428">
            <v>0</v>
          </cell>
          <cell r="C428">
            <v>100971</v>
          </cell>
          <cell r="D428" t="str">
            <v>Cornwall-Distribution Upgrades City</v>
          </cell>
          <cell r="E428">
            <v>100</v>
          </cell>
          <cell r="F428" t="str">
            <v>PER</v>
          </cell>
          <cell r="G428" t="str">
            <v>Act</v>
          </cell>
          <cell r="I428">
            <v>0</v>
          </cell>
        </row>
        <row r="429">
          <cell r="A429">
            <v>0</v>
          </cell>
          <cell r="B429">
            <v>9004311</v>
          </cell>
          <cell r="I429">
            <v>9004311</v>
          </cell>
        </row>
        <row r="430">
          <cell r="A430">
            <v>9004311</v>
          </cell>
          <cell r="B430">
            <v>100925</v>
          </cell>
          <cell r="C430">
            <v>9004311</v>
          </cell>
          <cell r="D430" t="str">
            <v>1655 ABBY DAWN RD- REPLACE 37.5 KVA TRAN</v>
          </cell>
          <cell r="I430">
            <v>100925</v>
          </cell>
        </row>
        <row r="431">
          <cell r="A431">
            <v>100925</v>
          </cell>
          <cell r="B431">
            <v>0</v>
          </cell>
          <cell r="C431">
            <v>100925</v>
          </cell>
          <cell r="D431" t="str">
            <v>EOP-Transformer</v>
          </cell>
          <cell r="E431">
            <v>100</v>
          </cell>
          <cell r="F431" t="str">
            <v>PER</v>
          </cell>
          <cell r="G431" t="str">
            <v>Act</v>
          </cell>
          <cell r="I431">
            <v>0</v>
          </cell>
        </row>
        <row r="432">
          <cell r="A432">
            <v>0</v>
          </cell>
          <cell r="B432">
            <v>9004312</v>
          </cell>
          <cell r="I432">
            <v>9004312</v>
          </cell>
        </row>
        <row r="433">
          <cell r="A433">
            <v>9004312</v>
          </cell>
          <cell r="B433">
            <v>100925</v>
          </cell>
          <cell r="C433">
            <v>9004312</v>
          </cell>
          <cell r="D433" t="str">
            <v>1635 ABBY DAWN RD - REPLACE 25 KVA TRANS</v>
          </cell>
          <cell r="I433">
            <v>100925</v>
          </cell>
        </row>
        <row r="434">
          <cell r="A434">
            <v>100925</v>
          </cell>
          <cell r="B434">
            <v>0</v>
          </cell>
          <cell r="C434">
            <v>100925</v>
          </cell>
          <cell r="D434" t="str">
            <v>EOP-Transformer</v>
          </cell>
          <cell r="E434">
            <v>100</v>
          </cell>
          <cell r="F434" t="str">
            <v>PER</v>
          </cell>
          <cell r="G434" t="str">
            <v>Act</v>
          </cell>
          <cell r="I434">
            <v>0</v>
          </cell>
        </row>
        <row r="435">
          <cell r="A435">
            <v>0</v>
          </cell>
          <cell r="B435">
            <v>9004313</v>
          </cell>
          <cell r="I435">
            <v>9004313</v>
          </cell>
        </row>
        <row r="436">
          <cell r="A436">
            <v>9004313</v>
          </cell>
          <cell r="B436">
            <v>100925</v>
          </cell>
          <cell r="C436">
            <v>9004313</v>
          </cell>
          <cell r="D436" t="str">
            <v>285 HOWE ISLAND RD - REPLACE POLE AND 10</v>
          </cell>
          <cell r="I436">
            <v>100925</v>
          </cell>
        </row>
        <row r="437">
          <cell r="A437">
            <v>100925</v>
          </cell>
          <cell r="B437">
            <v>0</v>
          </cell>
          <cell r="C437">
            <v>100925</v>
          </cell>
          <cell r="D437" t="str">
            <v>EOP-Transformer</v>
          </cell>
          <cell r="E437">
            <v>100</v>
          </cell>
          <cell r="F437" t="str">
            <v>PER</v>
          </cell>
          <cell r="G437" t="str">
            <v>Act</v>
          </cell>
          <cell r="I437">
            <v>0</v>
          </cell>
        </row>
        <row r="438">
          <cell r="A438">
            <v>0</v>
          </cell>
          <cell r="B438">
            <v>9004314</v>
          </cell>
          <cell r="I438">
            <v>9004314</v>
          </cell>
        </row>
        <row r="439">
          <cell r="A439">
            <v>9004314</v>
          </cell>
          <cell r="B439">
            <v>100971</v>
          </cell>
          <cell r="C439">
            <v>9004314</v>
          </cell>
          <cell r="D439" t="str">
            <v>Marie Tanguay - Holy Cross Blvd.</v>
          </cell>
          <cell r="I439">
            <v>100971</v>
          </cell>
        </row>
        <row r="440">
          <cell r="A440">
            <v>100971</v>
          </cell>
          <cell r="B440">
            <v>0</v>
          </cell>
          <cell r="C440">
            <v>100971</v>
          </cell>
          <cell r="D440" t="str">
            <v>Cornwall-Distribution Upgrades City</v>
          </cell>
          <cell r="E440">
            <v>100</v>
          </cell>
          <cell r="F440" t="str">
            <v>PER</v>
          </cell>
          <cell r="G440" t="str">
            <v>Act</v>
          </cell>
          <cell r="I440">
            <v>0</v>
          </cell>
        </row>
        <row r="441">
          <cell r="A441">
            <v>0</v>
          </cell>
          <cell r="B441">
            <v>9004325</v>
          </cell>
          <cell r="I441">
            <v>9004325</v>
          </cell>
        </row>
        <row r="442">
          <cell r="A442">
            <v>9004325</v>
          </cell>
          <cell r="B442">
            <v>100124</v>
          </cell>
          <cell r="C442">
            <v>9004325</v>
          </cell>
          <cell r="D442" t="str">
            <v>999 BUFFALO ROAD - REPLACE BROKEN POLE -</v>
          </cell>
          <cell r="I442">
            <v>100124</v>
          </cell>
        </row>
        <row r="443">
          <cell r="A443">
            <v>100124</v>
          </cell>
          <cell r="B443">
            <v>0</v>
          </cell>
          <cell r="C443">
            <v>100124</v>
          </cell>
          <cell r="D443" t="str">
            <v>FE-Distribution Upgrades</v>
          </cell>
          <cell r="E443">
            <v>100</v>
          </cell>
          <cell r="F443" t="str">
            <v>PER</v>
          </cell>
          <cell r="G443" t="str">
            <v>Act</v>
          </cell>
          <cell r="I443">
            <v>0</v>
          </cell>
        </row>
        <row r="444">
          <cell r="A444">
            <v>0</v>
          </cell>
          <cell r="B444">
            <v>9004326</v>
          </cell>
          <cell r="I444">
            <v>9004326</v>
          </cell>
        </row>
        <row r="445">
          <cell r="A445">
            <v>9004326</v>
          </cell>
          <cell r="B445">
            <v>100965</v>
          </cell>
          <cell r="C445">
            <v>9004326</v>
          </cell>
          <cell r="D445" t="str">
            <v>INSTALL UNDERGROUND CABLE AT 116 DUNBAR</v>
          </cell>
          <cell r="I445">
            <v>100965</v>
          </cell>
        </row>
        <row r="446">
          <cell r="A446">
            <v>100965</v>
          </cell>
          <cell r="B446">
            <v>0</v>
          </cell>
          <cell r="C446">
            <v>100965</v>
          </cell>
          <cell r="D446" t="str">
            <v>Cornwall - New UG Services City</v>
          </cell>
          <cell r="E446">
            <v>100</v>
          </cell>
          <cell r="F446" t="str">
            <v>PER</v>
          </cell>
          <cell r="G446" t="str">
            <v>Act</v>
          </cell>
          <cell r="I446">
            <v>0</v>
          </cell>
        </row>
        <row r="447">
          <cell r="A447">
            <v>0</v>
          </cell>
          <cell r="B447">
            <v>9004327</v>
          </cell>
          <cell r="I447">
            <v>9004327</v>
          </cell>
        </row>
        <row r="448">
          <cell r="A448">
            <v>9004327</v>
          </cell>
          <cell r="B448">
            <v>100965</v>
          </cell>
          <cell r="C448">
            <v>9004327</v>
          </cell>
          <cell r="D448" t="str">
            <v>INSTALL UNDERGROUND CABLE AT 384 ELLEN A</v>
          </cell>
          <cell r="I448">
            <v>100965</v>
          </cell>
        </row>
        <row r="449">
          <cell r="A449">
            <v>100965</v>
          </cell>
          <cell r="B449">
            <v>0</v>
          </cell>
          <cell r="C449">
            <v>100965</v>
          </cell>
          <cell r="D449" t="str">
            <v>Cornwall - New UG Services City</v>
          </cell>
          <cell r="E449">
            <v>100</v>
          </cell>
          <cell r="F449" t="str">
            <v>PER</v>
          </cell>
          <cell r="G449" t="str">
            <v>Act</v>
          </cell>
          <cell r="I449">
            <v>0</v>
          </cell>
        </row>
        <row r="450">
          <cell r="A450">
            <v>0</v>
          </cell>
          <cell r="B450">
            <v>9004328</v>
          </cell>
          <cell r="I450">
            <v>9004328</v>
          </cell>
        </row>
        <row r="451">
          <cell r="A451">
            <v>9004328</v>
          </cell>
          <cell r="B451">
            <v>100965</v>
          </cell>
          <cell r="C451">
            <v>9004328</v>
          </cell>
          <cell r="D451" t="str">
            <v>INSTALL UNDERGROUND CABLE AT 148 DUNBAR</v>
          </cell>
          <cell r="I451">
            <v>100965</v>
          </cell>
        </row>
        <row r="452">
          <cell r="A452">
            <v>100965</v>
          </cell>
          <cell r="B452">
            <v>0</v>
          </cell>
          <cell r="C452">
            <v>100965</v>
          </cell>
          <cell r="D452" t="str">
            <v>Cornwall - New UG Services City</v>
          </cell>
          <cell r="E452">
            <v>100</v>
          </cell>
          <cell r="F452" t="str">
            <v>PER</v>
          </cell>
          <cell r="G452" t="str">
            <v>Act</v>
          </cell>
          <cell r="I452">
            <v>0</v>
          </cell>
        </row>
        <row r="453">
          <cell r="A453">
            <v>0</v>
          </cell>
          <cell r="B453">
            <v>9004329</v>
          </cell>
          <cell r="I453">
            <v>9004329</v>
          </cell>
        </row>
        <row r="454">
          <cell r="A454">
            <v>9004329</v>
          </cell>
          <cell r="B454">
            <v>100965</v>
          </cell>
          <cell r="C454">
            <v>9004329</v>
          </cell>
          <cell r="D454" t="str">
            <v>INSTALL UNDERGROUND CABLE AT 365 ELLEN A</v>
          </cell>
          <cell r="I454">
            <v>100965</v>
          </cell>
        </row>
        <row r="455">
          <cell r="A455">
            <v>100965</v>
          </cell>
          <cell r="B455">
            <v>0</v>
          </cell>
          <cell r="C455">
            <v>100965</v>
          </cell>
          <cell r="D455" t="str">
            <v>Cornwall - New UG Services City</v>
          </cell>
          <cell r="E455">
            <v>100</v>
          </cell>
          <cell r="F455" t="str">
            <v>PER</v>
          </cell>
          <cell r="G455" t="str">
            <v>Act</v>
          </cell>
          <cell r="I455">
            <v>0</v>
          </cell>
        </row>
        <row r="456">
          <cell r="A456">
            <v>0</v>
          </cell>
          <cell r="B456">
            <v>9004330</v>
          </cell>
          <cell r="I456">
            <v>9004330</v>
          </cell>
        </row>
        <row r="457">
          <cell r="A457">
            <v>9004330</v>
          </cell>
          <cell r="B457">
            <v>100923</v>
          </cell>
          <cell r="C457">
            <v>9004330</v>
          </cell>
          <cell r="D457" t="str">
            <v>EOP 550 King Street East Car Wash</v>
          </cell>
          <cell r="I457">
            <v>100923</v>
          </cell>
        </row>
        <row r="458">
          <cell r="A458">
            <v>100923</v>
          </cell>
          <cell r="B458">
            <v>0</v>
          </cell>
          <cell r="C458">
            <v>100923</v>
          </cell>
          <cell r="D458" t="str">
            <v>EOP-Overhead Distribution Lines</v>
          </cell>
          <cell r="E458">
            <v>100</v>
          </cell>
          <cell r="F458" t="str">
            <v>PER</v>
          </cell>
          <cell r="G458" t="str">
            <v>Act</v>
          </cell>
          <cell r="I458">
            <v>0</v>
          </cell>
        </row>
        <row r="459">
          <cell r="A459">
            <v>0</v>
          </cell>
          <cell r="B459">
            <v>9004332</v>
          </cell>
          <cell r="I459">
            <v>9004332</v>
          </cell>
        </row>
        <row r="460">
          <cell r="A460">
            <v>9004332</v>
          </cell>
          <cell r="B460">
            <v>100925</v>
          </cell>
          <cell r="C460">
            <v>9004332</v>
          </cell>
          <cell r="D460" t="str">
            <v>EOP - PCB TRANSFORMER PROGRAM 2007</v>
          </cell>
          <cell r="I460">
            <v>100925</v>
          </cell>
        </row>
        <row r="461">
          <cell r="A461">
            <v>100925</v>
          </cell>
          <cell r="B461">
            <v>0</v>
          </cell>
          <cell r="C461">
            <v>100925</v>
          </cell>
          <cell r="D461" t="str">
            <v>EOP-Transformer</v>
          </cell>
          <cell r="E461">
            <v>100</v>
          </cell>
          <cell r="F461" t="str">
            <v>PER</v>
          </cell>
          <cell r="G461" t="str">
            <v>Act</v>
          </cell>
          <cell r="I461">
            <v>0</v>
          </cell>
        </row>
        <row r="462">
          <cell r="A462">
            <v>0</v>
          </cell>
          <cell r="B462">
            <v>9004333</v>
          </cell>
          <cell r="I462">
            <v>9004333</v>
          </cell>
        </row>
        <row r="463">
          <cell r="A463">
            <v>9004333</v>
          </cell>
          <cell r="B463">
            <v>100965</v>
          </cell>
          <cell r="C463">
            <v>9004333</v>
          </cell>
          <cell r="D463" t="str">
            <v>INSTALL UNDERGROUND CABLE AT 1851 CUMBER</v>
          </cell>
          <cell r="I463">
            <v>100965</v>
          </cell>
        </row>
        <row r="464">
          <cell r="A464">
            <v>100965</v>
          </cell>
          <cell r="B464">
            <v>0</v>
          </cell>
          <cell r="C464">
            <v>100965</v>
          </cell>
          <cell r="D464" t="str">
            <v>Cornwall - New UG Services City</v>
          </cell>
          <cell r="E464">
            <v>100</v>
          </cell>
          <cell r="F464" t="str">
            <v>PER</v>
          </cell>
          <cell r="G464" t="str">
            <v>Act</v>
          </cell>
          <cell r="I464">
            <v>0</v>
          </cell>
        </row>
        <row r="465">
          <cell r="A465">
            <v>0</v>
          </cell>
          <cell r="B465">
            <v>9004334</v>
          </cell>
          <cell r="I465">
            <v>9004334</v>
          </cell>
        </row>
        <row r="466">
          <cell r="A466">
            <v>9004334</v>
          </cell>
          <cell r="B466">
            <v>100965</v>
          </cell>
          <cell r="C466">
            <v>9004334</v>
          </cell>
          <cell r="D466" t="str">
            <v>INSTALL UNDERGROUND CABLE AT 1853 CUMBER</v>
          </cell>
          <cell r="I466">
            <v>100965</v>
          </cell>
        </row>
        <row r="467">
          <cell r="A467">
            <v>100965</v>
          </cell>
          <cell r="B467">
            <v>0</v>
          </cell>
          <cell r="C467">
            <v>100965</v>
          </cell>
          <cell r="D467" t="str">
            <v>Cornwall - New UG Services City</v>
          </cell>
          <cell r="E467">
            <v>100</v>
          </cell>
          <cell r="F467" t="str">
            <v>PER</v>
          </cell>
          <cell r="G467" t="str">
            <v>Act</v>
          </cell>
          <cell r="I467">
            <v>0</v>
          </cell>
        </row>
        <row r="468">
          <cell r="A468">
            <v>0</v>
          </cell>
          <cell r="B468">
            <v>9004337</v>
          </cell>
          <cell r="I468">
            <v>9004337</v>
          </cell>
        </row>
        <row r="469">
          <cell r="A469">
            <v>9004337</v>
          </cell>
          <cell r="B469">
            <v>100125</v>
          </cell>
          <cell r="C469">
            <v>9004337</v>
          </cell>
          <cell r="D469" t="str">
            <v>3030 TOWNLINE ROAD - LOT 118 BLACK CREEK</v>
          </cell>
          <cell r="I469">
            <v>100125</v>
          </cell>
        </row>
        <row r="470">
          <cell r="A470">
            <v>100125</v>
          </cell>
          <cell r="B470">
            <v>0</v>
          </cell>
          <cell r="C470">
            <v>100125</v>
          </cell>
          <cell r="D470" t="str">
            <v>FE-New Service Lines</v>
          </cell>
          <cell r="E470">
            <v>100</v>
          </cell>
          <cell r="F470" t="str">
            <v>PER</v>
          </cell>
          <cell r="G470" t="str">
            <v>Act</v>
          </cell>
          <cell r="I470">
            <v>0</v>
          </cell>
        </row>
        <row r="471">
          <cell r="A471">
            <v>0</v>
          </cell>
          <cell r="B471">
            <v>9004340</v>
          </cell>
          <cell r="I471">
            <v>9004340</v>
          </cell>
        </row>
        <row r="472">
          <cell r="A472">
            <v>9004340</v>
          </cell>
          <cell r="B472">
            <v>101080</v>
          </cell>
          <cell r="C472">
            <v>9004340</v>
          </cell>
          <cell r="D472" t="str">
            <v>INSTALL UNDERGROUND CABLE AT 6724 YATCH</v>
          </cell>
          <cell r="I472">
            <v>101080</v>
          </cell>
        </row>
        <row r="473">
          <cell r="A473">
            <v>101080</v>
          </cell>
          <cell r="B473">
            <v>0</v>
          </cell>
          <cell r="C473">
            <v>101080</v>
          </cell>
          <cell r="D473" t="str">
            <v>Cornwall - New UG Services S Glengarry</v>
          </cell>
          <cell r="E473">
            <v>100</v>
          </cell>
          <cell r="F473" t="str">
            <v>PER</v>
          </cell>
          <cell r="G473" t="str">
            <v>Act</v>
          </cell>
          <cell r="I473">
            <v>0</v>
          </cell>
        </row>
        <row r="474">
          <cell r="A474">
            <v>0</v>
          </cell>
          <cell r="B474">
            <v>9004341</v>
          </cell>
          <cell r="I474">
            <v>9004341</v>
          </cell>
        </row>
        <row r="475">
          <cell r="A475">
            <v>9004341</v>
          </cell>
          <cell r="B475">
            <v>100965</v>
          </cell>
          <cell r="C475">
            <v>9004341</v>
          </cell>
          <cell r="D475" t="str">
            <v>INSTALL UNDERGROUND CABLE AT 1290 DAPRAT</v>
          </cell>
          <cell r="I475">
            <v>100965</v>
          </cell>
        </row>
        <row r="476">
          <cell r="A476">
            <v>100965</v>
          </cell>
          <cell r="B476">
            <v>0</v>
          </cell>
          <cell r="C476">
            <v>100965</v>
          </cell>
          <cell r="D476" t="str">
            <v>Cornwall - New UG Services City</v>
          </cell>
          <cell r="E476">
            <v>100</v>
          </cell>
          <cell r="F476" t="str">
            <v>PER</v>
          </cell>
          <cell r="G476" t="str">
            <v>Act</v>
          </cell>
          <cell r="I476">
            <v>0</v>
          </cell>
        </row>
        <row r="477">
          <cell r="A477">
            <v>0</v>
          </cell>
          <cell r="B477">
            <v>9004342</v>
          </cell>
          <cell r="I477">
            <v>9004342</v>
          </cell>
        </row>
        <row r="478">
          <cell r="A478">
            <v>9004342</v>
          </cell>
          <cell r="B478">
            <v>100965</v>
          </cell>
          <cell r="C478">
            <v>9004342</v>
          </cell>
          <cell r="D478" t="str">
            <v>INSTALL UNDERGROUND CABLE AT 1294 DAPRAT</v>
          </cell>
          <cell r="I478">
            <v>100965</v>
          </cell>
        </row>
        <row r="479">
          <cell r="A479">
            <v>100965</v>
          </cell>
          <cell r="B479">
            <v>0</v>
          </cell>
          <cell r="C479">
            <v>100965</v>
          </cell>
          <cell r="D479" t="str">
            <v>Cornwall - New UG Services City</v>
          </cell>
          <cell r="E479">
            <v>100</v>
          </cell>
          <cell r="F479" t="str">
            <v>PER</v>
          </cell>
          <cell r="G479" t="str">
            <v>Act</v>
          </cell>
          <cell r="I479">
            <v>0</v>
          </cell>
        </row>
        <row r="480">
          <cell r="A480">
            <v>0</v>
          </cell>
          <cell r="B480">
            <v>9004343</v>
          </cell>
          <cell r="I480">
            <v>9004343</v>
          </cell>
        </row>
        <row r="481">
          <cell r="A481">
            <v>9004343</v>
          </cell>
          <cell r="B481">
            <v>100965</v>
          </cell>
          <cell r="C481">
            <v>9004343</v>
          </cell>
          <cell r="D481" t="str">
            <v>INSTALL UNDERGROUND CABLE AT 1249 DAPRAT</v>
          </cell>
          <cell r="I481">
            <v>100965</v>
          </cell>
        </row>
        <row r="482">
          <cell r="A482">
            <v>100965</v>
          </cell>
          <cell r="B482">
            <v>0</v>
          </cell>
          <cell r="C482">
            <v>100965</v>
          </cell>
          <cell r="D482" t="str">
            <v>Cornwall - New UG Services City</v>
          </cell>
          <cell r="E482">
            <v>100</v>
          </cell>
          <cell r="F482" t="str">
            <v>PER</v>
          </cell>
          <cell r="G482" t="str">
            <v>Act</v>
          </cell>
          <cell r="I482">
            <v>0</v>
          </cell>
        </row>
        <row r="483">
          <cell r="A483">
            <v>0</v>
          </cell>
          <cell r="B483">
            <v>9004344</v>
          </cell>
          <cell r="I483">
            <v>9004344</v>
          </cell>
        </row>
        <row r="484">
          <cell r="A484">
            <v>9004344</v>
          </cell>
          <cell r="B484">
            <v>101080</v>
          </cell>
          <cell r="C484">
            <v>9004344</v>
          </cell>
          <cell r="D484" t="str">
            <v>INSTALL UNDERGROUND CABLE AT LOT 3 NORWE</v>
          </cell>
          <cell r="I484">
            <v>101080</v>
          </cell>
        </row>
        <row r="485">
          <cell r="A485">
            <v>101080</v>
          </cell>
          <cell r="B485">
            <v>0</v>
          </cell>
          <cell r="C485">
            <v>101080</v>
          </cell>
          <cell r="D485" t="str">
            <v>Cornwall - New UG Services S Glengarry</v>
          </cell>
          <cell r="E485">
            <v>100</v>
          </cell>
          <cell r="F485" t="str">
            <v>PER</v>
          </cell>
          <cell r="G485" t="str">
            <v>Act</v>
          </cell>
          <cell r="I485">
            <v>0</v>
          </cell>
        </row>
        <row r="486">
          <cell r="A486">
            <v>0</v>
          </cell>
          <cell r="B486">
            <v>9004345</v>
          </cell>
          <cell r="I486">
            <v>9004345</v>
          </cell>
        </row>
        <row r="487">
          <cell r="A487">
            <v>9004345</v>
          </cell>
          <cell r="B487">
            <v>100965</v>
          </cell>
          <cell r="C487">
            <v>9004345</v>
          </cell>
          <cell r="D487" t="str">
            <v>INSTALL UNDERGROUND CABLE AT 136 HEMLOCH</v>
          </cell>
          <cell r="I487">
            <v>100965</v>
          </cell>
        </row>
        <row r="488">
          <cell r="A488">
            <v>100965</v>
          </cell>
          <cell r="B488">
            <v>0</v>
          </cell>
          <cell r="C488">
            <v>100965</v>
          </cell>
          <cell r="D488" t="str">
            <v>Cornwall - New UG Services City</v>
          </cell>
          <cell r="E488">
            <v>100</v>
          </cell>
          <cell r="F488" t="str">
            <v>PER</v>
          </cell>
          <cell r="G488" t="str">
            <v>Act</v>
          </cell>
          <cell r="I488">
            <v>0</v>
          </cell>
        </row>
        <row r="489">
          <cell r="A489">
            <v>0</v>
          </cell>
          <cell r="B489">
            <v>9004346</v>
          </cell>
          <cell r="I489">
            <v>9004346</v>
          </cell>
        </row>
        <row r="490">
          <cell r="A490">
            <v>9004346</v>
          </cell>
          <cell r="B490">
            <v>100965</v>
          </cell>
          <cell r="C490">
            <v>9004346</v>
          </cell>
          <cell r="D490" t="str">
            <v>INSTALL UNDERGROUND CABLE AT 145 DUNBAR</v>
          </cell>
          <cell r="I490">
            <v>100965</v>
          </cell>
        </row>
        <row r="491">
          <cell r="A491">
            <v>100965</v>
          </cell>
          <cell r="B491">
            <v>0</v>
          </cell>
          <cell r="C491">
            <v>100965</v>
          </cell>
          <cell r="D491" t="str">
            <v>Cornwall - New UG Services City</v>
          </cell>
          <cell r="E491">
            <v>100</v>
          </cell>
          <cell r="F491" t="str">
            <v>PER</v>
          </cell>
          <cell r="G491" t="str">
            <v>Act</v>
          </cell>
          <cell r="I491">
            <v>0</v>
          </cell>
        </row>
        <row r="492">
          <cell r="A492">
            <v>0</v>
          </cell>
          <cell r="B492">
            <v>9004348</v>
          </cell>
          <cell r="I492">
            <v>9004348</v>
          </cell>
        </row>
        <row r="493">
          <cell r="A493">
            <v>9004348</v>
          </cell>
          <cell r="B493">
            <v>700041</v>
          </cell>
          <cell r="C493">
            <v>9004348</v>
          </cell>
          <cell r="D493" t="str">
            <v>Deficiency Report  Survey</v>
          </cell>
          <cell r="I493">
            <v>700041</v>
          </cell>
        </row>
        <row r="494">
          <cell r="A494">
            <v>700041</v>
          </cell>
          <cell r="B494">
            <v>0</v>
          </cell>
          <cell r="C494">
            <v>700041</v>
          </cell>
          <cell r="D494" t="str">
            <v>Cornwall-OH Dist Lines &amp; Feeder Oper Lbr</v>
          </cell>
          <cell r="E494">
            <v>100</v>
          </cell>
          <cell r="F494" t="str">
            <v>PER</v>
          </cell>
          <cell r="G494" t="str">
            <v>Act</v>
          </cell>
          <cell r="I494">
            <v>0</v>
          </cell>
        </row>
        <row r="495">
          <cell r="A495">
            <v>0</v>
          </cell>
          <cell r="B495">
            <v>9004350</v>
          </cell>
          <cell r="I495">
            <v>9004350</v>
          </cell>
        </row>
        <row r="496">
          <cell r="A496">
            <v>9004350</v>
          </cell>
          <cell r="B496">
            <v>100971</v>
          </cell>
          <cell r="C496">
            <v>9004350</v>
          </cell>
          <cell r="D496" t="str">
            <v>CANCELLED WO. SEE 9004686</v>
          </cell>
          <cell r="I496">
            <v>100971</v>
          </cell>
        </row>
        <row r="497">
          <cell r="A497">
            <v>100971</v>
          </cell>
          <cell r="B497">
            <v>0</v>
          </cell>
          <cell r="C497">
            <v>100971</v>
          </cell>
          <cell r="D497" t="str">
            <v>Cornwall-Distribution Upgrades City</v>
          </cell>
          <cell r="E497">
            <v>100</v>
          </cell>
          <cell r="F497" t="str">
            <v>PER</v>
          </cell>
          <cell r="G497" t="str">
            <v>Act</v>
          </cell>
          <cell r="I497">
            <v>0</v>
          </cell>
        </row>
        <row r="498">
          <cell r="A498">
            <v>0</v>
          </cell>
          <cell r="B498">
            <v>9004352</v>
          </cell>
          <cell r="I498">
            <v>9004352</v>
          </cell>
        </row>
        <row r="499">
          <cell r="A499">
            <v>9004352</v>
          </cell>
          <cell r="B499">
            <v>710028</v>
          </cell>
          <cell r="C499">
            <v>9004352</v>
          </cell>
          <cell r="D499" t="str">
            <v>RETROFILL (12) E.O.P. TRANSFORMERS AS PE</v>
          </cell>
          <cell r="I499">
            <v>710028</v>
          </cell>
        </row>
        <row r="500">
          <cell r="A500">
            <v>710028</v>
          </cell>
          <cell r="B500">
            <v>0</v>
          </cell>
          <cell r="C500">
            <v>710028</v>
          </cell>
          <cell r="D500" t="str">
            <v>EOP-Maintenance of Line Transformers</v>
          </cell>
          <cell r="E500">
            <v>100</v>
          </cell>
          <cell r="F500" t="str">
            <v>PER</v>
          </cell>
          <cell r="G500" t="str">
            <v>Act</v>
          </cell>
          <cell r="I500">
            <v>0</v>
          </cell>
        </row>
        <row r="501">
          <cell r="A501">
            <v>0</v>
          </cell>
          <cell r="B501">
            <v>9004355</v>
          </cell>
          <cell r="I501">
            <v>9004355</v>
          </cell>
        </row>
        <row r="502">
          <cell r="A502">
            <v>9004355</v>
          </cell>
          <cell r="B502">
            <v>100965</v>
          </cell>
          <cell r="C502">
            <v>9004355</v>
          </cell>
          <cell r="D502" t="str">
            <v>INSTALL UNDERGROUND CABLE AT 353 ELLEN A</v>
          </cell>
          <cell r="I502">
            <v>100965</v>
          </cell>
        </row>
        <row r="503">
          <cell r="A503">
            <v>100965</v>
          </cell>
          <cell r="B503">
            <v>0</v>
          </cell>
          <cell r="C503">
            <v>100965</v>
          </cell>
          <cell r="D503" t="str">
            <v>Cornwall - New UG Services City</v>
          </cell>
          <cell r="E503">
            <v>100</v>
          </cell>
          <cell r="F503" t="str">
            <v>PER</v>
          </cell>
          <cell r="G503" t="str">
            <v>Act</v>
          </cell>
          <cell r="I503">
            <v>0</v>
          </cell>
        </row>
        <row r="504">
          <cell r="A504">
            <v>0</v>
          </cell>
          <cell r="B504">
            <v>9004359</v>
          </cell>
          <cell r="I504">
            <v>9004359</v>
          </cell>
        </row>
        <row r="505">
          <cell r="A505">
            <v>9004359</v>
          </cell>
          <cell r="B505">
            <v>100965</v>
          </cell>
          <cell r="C505">
            <v>9004359</v>
          </cell>
          <cell r="D505" t="str">
            <v>INSTALL UNDERGROUND CABLE AT 540 DEAN DR</v>
          </cell>
          <cell r="I505">
            <v>100965</v>
          </cell>
        </row>
        <row r="506">
          <cell r="A506">
            <v>100965</v>
          </cell>
          <cell r="B506">
            <v>0</v>
          </cell>
          <cell r="C506">
            <v>100965</v>
          </cell>
          <cell r="D506" t="str">
            <v>Cornwall - New UG Services City</v>
          </cell>
          <cell r="E506">
            <v>100</v>
          </cell>
          <cell r="F506" t="str">
            <v>PER</v>
          </cell>
          <cell r="G506" t="str">
            <v>Act</v>
          </cell>
          <cell r="I506">
            <v>0</v>
          </cell>
        </row>
        <row r="507">
          <cell r="A507">
            <v>0</v>
          </cell>
          <cell r="B507">
            <v>9004362</v>
          </cell>
          <cell r="I507">
            <v>9004362</v>
          </cell>
        </row>
        <row r="508">
          <cell r="A508">
            <v>9004362</v>
          </cell>
          <cell r="B508">
            <v>100125</v>
          </cell>
          <cell r="C508">
            <v>9004362</v>
          </cell>
          <cell r="D508" t="str">
            <v>BARRINGTON CRT. - LOT 32 RIDGEWAY - PARK</v>
          </cell>
          <cell r="I508">
            <v>100125</v>
          </cell>
        </row>
        <row r="509">
          <cell r="A509">
            <v>100125</v>
          </cell>
          <cell r="B509">
            <v>0</v>
          </cell>
          <cell r="C509">
            <v>100125</v>
          </cell>
          <cell r="D509" t="str">
            <v>FE-New Service Lines</v>
          </cell>
          <cell r="E509">
            <v>100</v>
          </cell>
          <cell r="F509" t="str">
            <v>PER</v>
          </cell>
          <cell r="G509" t="str">
            <v>Act</v>
          </cell>
          <cell r="I509">
            <v>0</v>
          </cell>
        </row>
        <row r="510">
          <cell r="A510">
            <v>0</v>
          </cell>
          <cell r="B510">
            <v>9004372</v>
          </cell>
          <cell r="I510">
            <v>9004372</v>
          </cell>
        </row>
        <row r="511">
          <cell r="A511">
            <v>9004372</v>
          </cell>
          <cell r="B511">
            <v>700041</v>
          </cell>
          <cell r="C511">
            <v>9004372</v>
          </cell>
          <cell r="D511" t="str">
            <v>SNOW STORM - APRIL 16, 2007</v>
          </cell>
          <cell r="I511">
            <v>700041</v>
          </cell>
        </row>
        <row r="512">
          <cell r="A512">
            <v>700041</v>
          </cell>
          <cell r="B512">
            <v>0</v>
          </cell>
          <cell r="C512">
            <v>700041</v>
          </cell>
          <cell r="D512" t="str">
            <v>Cornwall-OH Dist Lines &amp; Feeder Oper Lbr</v>
          </cell>
          <cell r="E512">
            <v>100</v>
          </cell>
          <cell r="F512" t="str">
            <v>PER</v>
          </cell>
          <cell r="G512" t="str">
            <v>Act</v>
          </cell>
          <cell r="I512">
            <v>0</v>
          </cell>
        </row>
        <row r="513">
          <cell r="A513">
            <v>0</v>
          </cell>
          <cell r="B513">
            <v>9004373</v>
          </cell>
          <cell r="I513">
            <v>9004373</v>
          </cell>
        </row>
        <row r="514">
          <cell r="A514">
            <v>9004373</v>
          </cell>
          <cell r="B514">
            <v>710005</v>
          </cell>
          <cell r="C514">
            <v>9004373</v>
          </cell>
          <cell r="D514" t="str">
            <v>EOP SNOW STORM - APRIL 16, 2007</v>
          </cell>
          <cell r="I514">
            <v>710005</v>
          </cell>
        </row>
        <row r="515">
          <cell r="A515">
            <v>710005</v>
          </cell>
          <cell r="B515">
            <v>0</v>
          </cell>
          <cell r="C515">
            <v>710005</v>
          </cell>
          <cell r="D515" t="str">
            <v>EOP-OH Dist Lines &amp; Feeder Oper Lbr</v>
          </cell>
          <cell r="E515">
            <v>100</v>
          </cell>
          <cell r="F515" t="str">
            <v>PER</v>
          </cell>
          <cell r="G515" t="str">
            <v>Act</v>
          </cell>
          <cell r="I515">
            <v>0</v>
          </cell>
        </row>
        <row r="516">
          <cell r="A516">
            <v>0</v>
          </cell>
          <cell r="B516">
            <v>9004374</v>
          </cell>
          <cell r="I516">
            <v>9004374</v>
          </cell>
        </row>
        <row r="517">
          <cell r="A517">
            <v>9004374</v>
          </cell>
          <cell r="B517">
            <v>101080</v>
          </cell>
          <cell r="C517">
            <v>9004374</v>
          </cell>
          <cell r="D517" t="str">
            <v>INSTALL UNDERGROUND CABLE AT 6549 SAPPHI</v>
          </cell>
          <cell r="I517">
            <v>101080</v>
          </cell>
        </row>
        <row r="518">
          <cell r="A518">
            <v>101080</v>
          </cell>
          <cell r="B518">
            <v>0</v>
          </cell>
          <cell r="C518">
            <v>101080</v>
          </cell>
          <cell r="D518" t="str">
            <v>Cornwall - New UG Services S Glengarry</v>
          </cell>
          <cell r="E518">
            <v>100</v>
          </cell>
          <cell r="F518" t="str">
            <v>PER</v>
          </cell>
          <cell r="G518" t="str">
            <v>Act</v>
          </cell>
          <cell r="I518">
            <v>0</v>
          </cell>
        </row>
        <row r="519">
          <cell r="A519">
            <v>0</v>
          </cell>
          <cell r="B519">
            <v>9004376</v>
          </cell>
          <cell r="I519">
            <v>9004376</v>
          </cell>
        </row>
        <row r="520">
          <cell r="A520">
            <v>9004376</v>
          </cell>
          <cell r="B520">
            <v>100971</v>
          </cell>
          <cell r="C520">
            <v>9004376</v>
          </cell>
          <cell r="D520" t="str">
            <v>REPLACE POLE AT 310 WESTMORELAND ST CAUS</v>
          </cell>
          <cell r="I520">
            <v>100971</v>
          </cell>
        </row>
        <row r="521">
          <cell r="A521">
            <v>100971</v>
          </cell>
          <cell r="B521">
            <v>0</v>
          </cell>
          <cell r="C521">
            <v>100971</v>
          </cell>
          <cell r="D521" t="str">
            <v>Cornwall-Distribution Upgrades City</v>
          </cell>
          <cell r="E521">
            <v>100</v>
          </cell>
          <cell r="F521" t="str">
            <v>PER</v>
          </cell>
          <cell r="G521" t="str">
            <v>Act</v>
          </cell>
          <cell r="I521">
            <v>0</v>
          </cell>
        </row>
        <row r="522">
          <cell r="A522">
            <v>0</v>
          </cell>
          <cell r="B522">
            <v>9004379</v>
          </cell>
          <cell r="I522">
            <v>9004379</v>
          </cell>
        </row>
        <row r="523">
          <cell r="A523">
            <v>9004379</v>
          </cell>
          <cell r="B523">
            <v>101080</v>
          </cell>
          <cell r="C523">
            <v>9004379</v>
          </cell>
          <cell r="D523" t="str">
            <v>INSTALL UNDERGROUND CABLE AT 18270 SAMUE</v>
          </cell>
          <cell r="I523">
            <v>101080</v>
          </cell>
        </row>
        <row r="524">
          <cell r="A524">
            <v>101080</v>
          </cell>
          <cell r="B524">
            <v>0</v>
          </cell>
          <cell r="C524">
            <v>101080</v>
          </cell>
          <cell r="D524" t="str">
            <v>Cornwall - New UG Services S Glengarry</v>
          </cell>
          <cell r="E524">
            <v>100</v>
          </cell>
          <cell r="F524" t="str">
            <v>PER</v>
          </cell>
          <cell r="G524" t="str">
            <v>Act</v>
          </cell>
          <cell r="I524">
            <v>0</v>
          </cell>
        </row>
        <row r="525">
          <cell r="A525">
            <v>0</v>
          </cell>
          <cell r="B525">
            <v>9004382</v>
          </cell>
          <cell r="I525">
            <v>9004382</v>
          </cell>
        </row>
        <row r="526">
          <cell r="A526">
            <v>9004382</v>
          </cell>
          <cell r="B526">
            <v>101080</v>
          </cell>
          <cell r="C526">
            <v>9004382</v>
          </cell>
          <cell r="D526" t="str">
            <v>INSTALL UNDERGROUND CABLE AT lot 10 LANA</v>
          </cell>
          <cell r="I526">
            <v>101080</v>
          </cell>
        </row>
        <row r="527">
          <cell r="A527">
            <v>101080</v>
          </cell>
          <cell r="B527">
            <v>0</v>
          </cell>
          <cell r="C527">
            <v>101080</v>
          </cell>
          <cell r="D527" t="str">
            <v>Cornwall - New UG Services S Glengarry</v>
          </cell>
          <cell r="E527">
            <v>100</v>
          </cell>
          <cell r="F527" t="str">
            <v>PER</v>
          </cell>
          <cell r="G527" t="str">
            <v>Act</v>
          </cell>
          <cell r="I527">
            <v>0</v>
          </cell>
        </row>
        <row r="528">
          <cell r="A528">
            <v>0</v>
          </cell>
          <cell r="B528">
            <v>9004383</v>
          </cell>
          <cell r="I528">
            <v>9004383</v>
          </cell>
        </row>
        <row r="529">
          <cell r="A529">
            <v>9004383</v>
          </cell>
          <cell r="B529">
            <v>100965</v>
          </cell>
          <cell r="C529">
            <v>9004383</v>
          </cell>
          <cell r="D529" t="str">
            <v>INSTALL UNDERGROUND CABLE AT 1859 CUMBER</v>
          </cell>
          <cell r="I529">
            <v>100965</v>
          </cell>
        </row>
        <row r="530">
          <cell r="A530">
            <v>100965</v>
          </cell>
          <cell r="B530">
            <v>0</v>
          </cell>
          <cell r="C530">
            <v>100965</v>
          </cell>
          <cell r="D530" t="str">
            <v>Cornwall - New UG Services City</v>
          </cell>
          <cell r="E530">
            <v>100</v>
          </cell>
          <cell r="F530" t="str">
            <v>PER</v>
          </cell>
          <cell r="G530" t="str">
            <v>Act</v>
          </cell>
          <cell r="I530">
            <v>0</v>
          </cell>
        </row>
        <row r="531">
          <cell r="A531">
            <v>0</v>
          </cell>
          <cell r="B531">
            <v>9004384</v>
          </cell>
          <cell r="I531">
            <v>9004384</v>
          </cell>
        </row>
        <row r="532">
          <cell r="A532">
            <v>9004384</v>
          </cell>
          <cell r="B532">
            <v>100965</v>
          </cell>
          <cell r="C532">
            <v>9004384</v>
          </cell>
          <cell r="D532" t="str">
            <v>INSTALL UNDERGROUND CABLE AT 1861 CUMBER</v>
          </cell>
          <cell r="I532">
            <v>100965</v>
          </cell>
        </row>
        <row r="533">
          <cell r="A533">
            <v>100965</v>
          </cell>
          <cell r="B533">
            <v>0</v>
          </cell>
          <cell r="C533">
            <v>100965</v>
          </cell>
          <cell r="D533" t="str">
            <v>Cornwall - New UG Services City</v>
          </cell>
          <cell r="E533">
            <v>100</v>
          </cell>
          <cell r="F533" t="str">
            <v>PER</v>
          </cell>
          <cell r="G533" t="str">
            <v>Act</v>
          </cell>
          <cell r="I533">
            <v>0</v>
          </cell>
        </row>
        <row r="534">
          <cell r="A534">
            <v>0</v>
          </cell>
          <cell r="B534">
            <v>9004385</v>
          </cell>
          <cell r="I534">
            <v>9004385</v>
          </cell>
        </row>
        <row r="535">
          <cell r="A535">
            <v>9004385</v>
          </cell>
          <cell r="B535">
            <v>100965</v>
          </cell>
          <cell r="C535">
            <v>9004385</v>
          </cell>
          <cell r="D535" t="str">
            <v>INSTALL UNDERGROUND CABLE AT 1855 CUMBER</v>
          </cell>
          <cell r="I535">
            <v>100965</v>
          </cell>
        </row>
        <row r="536">
          <cell r="A536">
            <v>100965</v>
          </cell>
          <cell r="B536">
            <v>0</v>
          </cell>
          <cell r="C536">
            <v>100965</v>
          </cell>
          <cell r="D536" t="str">
            <v>Cornwall - New UG Services City</v>
          </cell>
          <cell r="E536">
            <v>100</v>
          </cell>
          <cell r="F536" t="str">
            <v>PER</v>
          </cell>
          <cell r="G536" t="str">
            <v>Act</v>
          </cell>
          <cell r="I536">
            <v>0</v>
          </cell>
        </row>
        <row r="537">
          <cell r="A537">
            <v>0</v>
          </cell>
          <cell r="B537">
            <v>9004386</v>
          </cell>
          <cell r="I537">
            <v>9004386</v>
          </cell>
        </row>
        <row r="538">
          <cell r="A538">
            <v>9004386</v>
          </cell>
          <cell r="B538">
            <v>100965</v>
          </cell>
          <cell r="C538">
            <v>9004386</v>
          </cell>
          <cell r="D538" t="str">
            <v>INSTALL UNDERGROUND CABLE AT 1857 CUMBER</v>
          </cell>
          <cell r="I538">
            <v>100965</v>
          </cell>
        </row>
        <row r="539">
          <cell r="A539">
            <v>100965</v>
          </cell>
          <cell r="B539">
            <v>0</v>
          </cell>
          <cell r="C539">
            <v>100965</v>
          </cell>
          <cell r="D539" t="str">
            <v>Cornwall - New UG Services City</v>
          </cell>
          <cell r="E539">
            <v>100</v>
          </cell>
          <cell r="F539" t="str">
            <v>PER</v>
          </cell>
          <cell r="G539" t="str">
            <v>Act</v>
          </cell>
          <cell r="I539">
            <v>0</v>
          </cell>
        </row>
        <row r="540">
          <cell r="A540">
            <v>0</v>
          </cell>
          <cell r="B540">
            <v>9004417</v>
          </cell>
          <cell r="I540">
            <v>9004417</v>
          </cell>
        </row>
        <row r="541">
          <cell r="A541">
            <v>9004417</v>
          </cell>
          <cell r="B541">
            <v>100965</v>
          </cell>
          <cell r="C541">
            <v>9004417</v>
          </cell>
          <cell r="D541" t="str">
            <v>INSTALL UNDERGROUND CABLE AT 305 EASTRID</v>
          </cell>
          <cell r="I541">
            <v>100965</v>
          </cell>
        </row>
        <row r="542">
          <cell r="A542">
            <v>100965</v>
          </cell>
          <cell r="B542">
            <v>0</v>
          </cell>
          <cell r="C542">
            <v>100965</v>
          </cell>
          <cell r="D542" t="str">
            <v>Cornwall - New UG Services City</v>
          </cell>
          <cell r="E542">
            <v>100</v>
          </cell>
          <cell r="F542" t="str">
            <v>PER</v>
          </cell>
          <cell r="G542" t="str">
            <v>Act</v>
          </cell>
          <cell r="I542">
            <v>0</v>
          </cell>
        </row>
        <row r="543">
          <cell r="A543">
            <v>0</v>
          </cell>
          <cell r="B543">
            <v>9004419</v>
          </cell>
          <cell r="I543">
            <v>9004419</v>
          </cell>
        </row>
        <row r="544">
          <cell r="A544">
            <v>9004419</v>
          </cell>
          <cell r="B544">
            <v>100482</v>
          </cell>
          <cell r="C544">
            <v>9004419</v>
          </cell>
          <cell r="D544" t="str">
            <v>TERANET MAPPING PROJECT</v>
          </cell>
          <cell r="I544">
            <v>100482</v>
          </cell>
        </row>
        <row r="545">
          <cell r="A545">
            <v>100482</v>
          </cell>
          <cell r="B545">
            <v>0</v>
          </cell>
          <cell r="C545">
            <v>100482</v>
          </cell>
          <cell r="D545" t="str">
            <v>FE-Engineering Projects</v>
          </cell>
          <cell r="E545">
            <v>100</v>
          </cell>
          <cell r="F545" t="str">
            <v>PER</v>
          </cell>
          <cell r="G545" t="str">
            <v>Act</v>
          </cell>
          <cell r="I545">
            <v>0</v>
          </cell>
        </row>
        <row r="546">
          <cell r="A546">
            <v>0</v>
          </cell>
          <cell r="B546">
            <v>9004422</v>
          </cell>
          <cell r="I546">
            <v>9004422</v>
          </cell>
        </row>
        <row r="547">
          <cell r="A547">
            <v>9004422</v>
          </cell>
          <cell r="B547">
            <v>100965</v>
          </cell>
          <cell r="C547">
            <v>9004422</v>
          </cell>
          <cell r="D547" t="str">
            <v>INSTALL UNDERGROUND CABLE AT 2220 HERON</v>
          </cell>
          <cell r="I547">
            <v>100965</v>
          </cell>
        </row>
        <row r="548">
          <cell r="A548">
            <v>100965</v>
          </cell>
          <cell r="B548">
            <v>0</v>
          </cell>
          <cell r="C548">
            <v>100965</v>
          </cell>
          <cell r="D548" t="str">
            <v>Cornwall - New UG Services City</v>
          </cell>
          <cell r="E548">
            <v>100</v>
          </cell>
          <cell r="F548" t="str">
            <v>PER</v>
          </cell>
          <cell r="G548" t="str">
            <v>Act</v>
          </cell>
          <cell r="I548">
            <v>0</v>
          </cell>
        </row>
        <row r="549">
          <cell r="A549">
            <v>0</v>
          </cell>
          <cell r="B549">
            <v>9004424</v>
          </cell>
          <cell r="I549">
            <v>9004424</v>
          </cell>
        </row>
        <row r="550">
          <cell r="A550">
            <v>9004424</v>
          </cell>
          <cell r="B550">
            <v>100923</v>
          </cell>
          <cell r="C550">
            <v>9004424</v>
          </cell>
          <cell r="D550" t="str">
            <v>Kingston Mills Cottage Lane Change PCB X</v>
          </cell>
          <cell r="I550">
            <v>100923</v>
          </cell>
        </row>
        <row r="551">
          <cell r="A551">
            <v>100923</v>
          </cell>
          <cell r="B551">
            <v>0</v>
          </cell>
          <cell r="C551">
            <v>100923</v>
          </cell>
          <cell r="D551" t="str">
            <v>EOP-Overhead Distribution Lines</v>
          </cell>
          <cell r="E551">
            <v>100</v>
          </cell>
          <cell r="F551" t="str">
            <v>PER</v>
          </cell>
          <cell r="G551" t="str">
            <v>Act</v>
          </cell>
          <cell r="I551">
            <v>0</v>
          </cell>
        </row>
        <row r="552">
          <cell r="A552">
            <v>0</v>
          </cell>
          <cell r="B552">
            <v>9004425</v>
          </cell>
          <cell r="I552">
            <v>9004425</v>
          </cell>
        </row>
        <row r="553">
          <cell r="A553">
            <v>9004425</v>
          </cell>
          <cell r="B553">
            <v>100965</v>
          </cell>
          <cell r="C553">
            <v>9004425</v>
          </cell>
          <cell r="D553" t="str">
            <v>BROOKGATE SUBDIVISION  PHASE 2 STAGE 1-</v>
          </cell>
          <cell r="I553">
            <v>100965</v>
          </cell>
        </row>
        <row r="554">
          <cell r="A554">
            <v>100965</v>
          </cell>
          <cell r="B554">
            <v>0</v>
          </cell>
          <cell r="C554">
            <v>100965</v>
          </cell>
          <cell r="D554" t="str">
            <v>Cornwall - New UG Services City</v>
          </cell>
          <cell r="E554">
            <v>100</v>
          </cell>
          <cell r="F554" t="str">
            <v>PER</v>
          </cell>
          <cell r="G554" t="str">
            <v>Act</v>
          </cell>
          <cell r="I554">
            <v>0</v>
          </cell>
        </row>
        <row r="555">
          <cell r="A555">
            <v>0</v>
          </cell>
          <cell r="B555">
            <v>9004428</v>
          </cell>
          <cell r="I555">
            <v>9004428</v>
          </cell>
        </row>
        <row r="556">
          <cell r="A556">
            <v>9004428</v>
          </cell>
          <cell r="B556">
            <v>100125</v>
          </cell>
          <cell r="C556">
            <v>9004428</v>
          </cell>
          <cell r="D556" t="str">
            <v>4065 RESTOCK ROAD - RIDGEWAY - NEW U/G S</v>
          </cell>
          <cell r="I556">
            <v>100125</v>
          </cell>
        </row>
        <row r="557">
          <cell r="A557">
            <v>100125</v>
          </cell>
          <cell r="B557">
            <v>100125</v>
          </cell>
          <cell r="C557">
            <v>100125</v>
          </cell>
          <cell r="D557" t="str">
            <v>FE-New Service Lines</v>
          </cell>
          <cell r="E557">
            <v>100</v>
          </cell>
          <cell r="F557" t="str">
            <v>FUL</v>
          </cell>
          <cell r="G557" t="str">
            <v>Act</v>
          </cell>
          <cell r="I557">
            <v>100125</v>
          </cell>
        </row>
        <row r="558">
          <cell r="A558">
            <v>100125</v>
          </cell>
          <cell r="B558">
            <v>0</v>
          </cell>
          <cell r="C558">
            <v>100125</v>
          </cell>
          <cell r="D558" t="str">
            <v>FE-New Service Lines</v>
          </cell>
          <cell r="E558">
            <v>100</v>
          </cell>
          <cell r="F558" t="str">
            <v>PER</v>
          </cell>
          <cell r="G558" t="str">
            <v>Act</v>
          </cell>
          <cell r="I558">
            <v>0</v>
          </cell>
        </row>
        <row r="559">
          <cell r="A559">
            <v>0</v>
          </cell>
          <cell r="B559">
            <v>9004389</v>
          </cell>
          <cell r="I559">
            <v>9004389</v>
          </cell>
        </row>
        <row r="560">
          <cell r="A560">
            <v>9004389</v>
          </cell>
          <cell r="B560">
            <v>100965</v>
          </cell>
          <cell r="C560">
            <v>9004389</v>
          </cell>
          <cell r="D560" t="str">
            <v>REPLACE PRIMARY CABLE AT PRINCE FOOD - 2</v>
          </cell>
          <cell r="I560">
            <v>100965</v>
          </cell>
        </row>
        <row r="561">
          <cell r="A561">
            <v>100965</v>
          </cell>
          <cell r="B561">
            <v>0</v>
          </cell>
          <cell r="C561">
            <v>100965</v>
          </cell>
          <cell r="D561" t="str">
            <v>Cornwall - New UG Services City</v>
          </cell>
          <cell r="E561">
            <v>100</v>
          </cell>
          <cell r="F561" t="str">
            <v>PER</v>
          </cell>
          <cell r="G561" t="str">
            <v>Act</v>
          </cell>
          <cell r="I561">
            <v>0</v>
          </cell>
        </row>
        <row r="562">
          <cell r="A562">
            <v>0</v>
          </cell>
          <cell r="B562">
            <v>9004390</v>
          </cell>
          <cell r="I562">
            <v>9004390</v>
          </cell>
        </row>
        <row r="563">
          <cell r="A563">
            <v>9004390</v>
          </cell>
          <cell r="B563">
            <v>100965</v>
          </cell>
          <cell r="C563">
            <v>9004390</v>
          </cell>
          <cell r="D563" t="str">
            <v>INSTALL UNDERGROUND CABLE AT 1625 SUGARS</v>
          </cell>
          <cell r="I563">
            <v>100965</v>
          </cell>
        </row>
        <row r="564">
          <cell r="A564">
            <v>100965</v>
          </cell>
          <cell r="B564">
            <v>0</v>
          </cell>
          <cell r="C564">
            <v>100965</v>
          </cell>
          <cell r="D564" t="str">
            <v>Cornwall - New UG Services City</v>
          </cell>
          <cell r="E564">
            <v>100</v>
          </cell>
          <cell r="F564" t="str">
            <v>PER</v>
          </cell>
          <cell r="G564" t="str">
            <v>Act</v>
          </cell>
          <cell r="I564">
            <v>0</v>
          </cell>
        </row>
        <row r="565">
          <cell r="A565">
            <v>0</v>
          </cell>
          <cell r="B565">
            <v>9004391</v>
          </cell>
          <cell r="I565">
            <v>9004391</v>
          </cell>
        </row>
        <row r="566">
          <cell r="A566">
            <v>9004391</v>
          </cell>
          <cell r="B566">
            <v>100971</v>
          </cell>
          <cell r="C566">
            <v>9004391</v>
          </cell>
          <cell r="D566" t="str">
            <v>Install Primary Metering to Pharmetics</v>
          </cell>
          <cell r="I566">
            <v>100971</v>
          </cell>
        </row>
        <row r="567">
          <cell r="A567">
            <v>100971</v>
          </cell>
          <cell r="B567">
            <v>0</v>
          </cell>
          <cell r="C567">
            <v>100971</v>
          </cell>
          <cell r="D567" t="str">
            <v>Cornwall-Distribution Upgrades City</v>
          </cell>
          <cell r="E567">
            <v>100</v>
          </cell>
          <cell r="F567" t="str">
            <v>PER</v>
          </cell>
          <cell r="G567" t="str">
            <v>Act</v>
          </cell>
          <cell r="I567">
            <v>0</v>
          </cell>
        </row>
        <row r="568">
          <cell r="A568">
            <v>0</v>
          </cell>
          <cell r="B568">
            <v>9004392</v>
          </cell>
          <cell r="I568">
            <v>9004392</v>
          </cell>
        </row>
        <row r="569">
          <cell r="A569">
            <v>9004392</v>
          </cell>
          <cell r="B569">
            <v>100973</v>
          </cell>
          <cell r="C569">
            <v>9004392</v>
          </cell>
          <cell r="D569" t="str">
            <v>Summerstown Station Rd. at Petro Pass</v>
          </cell>
          <cell r="I569">
            <v>100973</v>
          </cell>
        </row>
        <row r="570">
          <cell r="A570">
            <v>100973</v>
          </cell>
          <cell r="B570">
            <v>0</v>
          </cell>
          <cell r="C570">
            <v>100973</v>
          </cell>
          <cell r="D570" t="str">
            <v>Cornwall-Distr. Upgrades S Glengary</v>
          </cell>
          <cell r="E570">
            <v>100</v>
          </cell>
          <cell r="F570" t="str">
            <v>PER</v>
          </cell>
          <cell r="G570" t="str">
            <v>Act</v>
          </cell>
          <cell r="I570">
            <v>0</v>
          </cell>
        </row>
        <row r="571">
          <cell r="A571">
            <v>0</v>
          </cell>
          <cell r="B571">
            <v>9004395</v>
          </cell>
          <cell r="I571">
            <v>9004395</v>
          </cell>
        </row>
        <row r="572">
          <cell r="A572">
            <v>9004395</v>
          </cell>
          <cell r="B572">
            <v>100963</v>
          </cell>
          <cell r="C572">
            <v>9004395</v>
          </cell>
          <cell r="D572" t="str">
            <v>ISOLATE &amp; UPGRADE 902 - 115 KV SWITCH (</v>
          </cell>
          <cell r="I572">
            <v>100963</v>
          </cell>
        </row>
        <row r="573">
          <cell r="A573">
            <v>100963</v>
          </cell>
          <cell r="B573">
            <v>0</v>
          </cell>
          <cell r="C573">
            <v>100963</v>
          </cell>
          <cell r="D573" t="str">
            <v>Cornwall-Transmission Lines</v>
          </cell>
          <cell r="E573">
            <v>100</v>
          </cell>
          <cell r="F573" t="str">
            <v>PER</v>
          </cell>
          <cell r="G573" t="str">
            <v>Act</v>
          </cell>
          <cell r="I573">
            <v>0</v>
          </cell>
        </row>
        <row r="574">
          <cell r="A574">
            <v>0</v>
          </cell>
          <cell r="B574">
            <v>9004401</v>
          </cell>
          <cell r="I574">
            <v>9004401</v>
          </cell>
        </row>
        <row r="575">
          <cell r="A575">
            <v>9004401</v>
          </cell>
          <cell r="B575">
            <v>100973</v>
          </cell>
          <cell r="C575">
            <v>9004401</v>
          </cell>
          <cell r="D575" t="str">
            <v>6176 Summerstown Station Rd. - Replace p</v>
          </cell>
          <cell r="I575">
            <v>100973</v>
          </cell>
        </row>
        <row r="576">
          <cell r="A576">
            <v>100973</v>
          </cell>
          <cell r="B576">
            <v>0</v>
          </cell>
          <cell r="C576">
            <v>100973</v>
          </cell>
          <cell r="D576" t="str">
            <v>Cornwall-Distr. Upgrades S Glengary</v>
          </cell>
          <cell r="E576">
            <v>100</v>
          </cell>
          <cell r="F576" t="str">
            <v>PER</v>
          </cell>
          <cell r="G576" t="str">
            <v>Act</v>
          </cell>
          <cell r="I576">
            <v>0</v>
          </cell>
        </row>
        <row r="577">
          <cell r="A577">
            <v>0</v>
          </cell>
          <cell r="B577">
            <v>9004402</v>
          </cell>
          <cell r="I577">
            <v>9004402</v>
          </cell>
        </row>
        <row r="578">
          <cell r="A578">
            <v>9004402</v>
          </cell>
          <cell r="B578">
            <v>100973</v>
          </cell>
          <cell r="C578">
            <v>9004402</v>
          </cell>
          <cell r="D578" t="str">
            <v>18279 County Rd #2 - Replace Pole</v>
          </cell>
          <cell r="I578">
            <v>100973</v>
          </cell>
        </row>
        <row r="579">
          <cell r="A579">
            <v>100973</v>
          </cell>
          <cell r="B579">
            <v>0</v>
          </cell>
          <cell r="C579">
            <v>100973</v>
          </cell>
          <cell r="D579" t="str">
            <v>Cornwall-Distr. Upgrades S Glengary</v>
          </cell>
          <cell r="E579">
            <v>100</v>
          </cell>
          <cell r="F579" t="str">
            <v>PER</v>
          </cell>
          <cell r="G579" t="str">
            <v>Act</v>
          </cell>
          <cell r="I579">
            <v>0</v>
          </cell>
        </row>
        <row r="580">
          <cell r="A580">
            <v>0</v>
          </cell>
          <cell r="B580">
            <v>9004403</v>
          </cell>
          <cell r="I580">
            <v>9004403</v>
          </cell>
        </row>
        <row r="581">
          <cell r="A581">
            <v>9004403</v>
          </cell>
          <cell r="B581">
            <v>100973</v>
          </cell>
          <cell r="C581">
            <v>9004403</v>
          </cell>
          <cell r="D581" t="str">
            <v>6139 Poirier - Replace Pole</v>
          </cell>
          <cell r="I581">
            <v>100973</v>
          </cell>
        </row>
        <row r="582">
          <cell r="A582">
            <v>100973</v>
          </cell>
          <cell r="B582">
            <v>0</v>
          </cell>
          <cell r="C582">
            <v>100973</v>
          </cell>
          <cell r="D582" t="str">
            <v>Cornwall-Distr. Upgrades S Glengary</v>
          </cell>
          <cell r="E582">
            <v>100</v>
          </cell>
          <cell r="F582" t="str">
            <v>PER</v>
          </cell>
          <cell r="G582" t="str">
            <v>Act</v>
          </cell>
          <cell r="I582">
            <v>0</v>
          </cell>
        </row>
        <row r="583">
          <cell r="A583">
            <v>0</v>
          </cell>
          <cell r="B583">
            <v>9004404</v>
          </cell>
          <cell r="I583">
            <v>9004404</v>
          </cell>
        </row>
        <row r="584">
          <cell r="A584">
            <v>9004404</v>
          </cell>
          <cell r="B584">
            <v>710028</v>
          </cell>
          <cell r="C584">
            <v>9004404</v>
          </cell>
          <cell r="D584" t="str">
            <v>RETROFILL 6 TRANSFORMERS AND SCRAP 4</v>
          </cell>
          <cell r="I584">
            <v>710028</v>
          </cell>
        </row>
        <row r="585">
          <cell r="A585">
            <v>710028</v>
          </cell>
          <cell r="B585">
            <v>0</v>
          </cell>
          <cell r="C585">
            <v>710028</v>
          </cell>
          <cell r="D585" t="str">
            <v>EOP-Maintenance of Line Transformers</v>
          </cell>
          <cell r="E585">
            <v>100</v>
          </cell>
          <cell r="F585" t="str">
            <v>PER</v>
          </cell>
          <cell r="G585" t="str">
            <v>Act</v>
          </cell>
          <cell r="I585">
            <v>0</v>
          </cell>
        </row>
        <row r="586">
          <cell r="A586">
            <v>0</v>
          </cell>
          <cell r="B586">
            <v>9004405</v>
          </cell>
          <cell r="I586">
            <v>9004405</v>
          </cell>
        </row>
        <row r="587">
          <cell r="A587">
            <v>9004405</v>
          </cell>
          <cell r="B587">
            <v>100965</v>
          </cell>
          <cell r="C587">
            <v>9004405</v>
          </cell>
          <cell r="D587" t="str">
            <v>INSTALL UNDERGROUND CABLE AT 59 MCKENZIE</v>
          </cell>
          <cell r="I587">
            <v>100965</v>
          </cell>
        </row>
        <row r="588">
          <cell r="A588">
            <v>100965</v>
          </cell>
          <cell r="B588">
            <v>0</v>
          </cell>
          <cell r="C588">
            <v>100965</v>
          </cell>
          <cell r="D588" t="str">
            <v>Cornwall - New UG Services City</v>
          </cell>
          <cell r="E588">
            <v>100</v>
          </cell>
          <cell r="F588" t="str">
            <v>PER</v>
          </cell>
          <cell r="G588" t="str">
            <v>Act</v>
          </cell>
          <cell r="I588">
            <v>0</v>
          </cell>
        </row>
        <row r="589">
          <cell r="A589">
            <v>0</v>
          </cell>
          <cell r="B589">
            <v>9004406</v>
          </cell>
          <cell r="I589">
            <v>9004406</v>
          </cell>
        </row>
        <row r="590">
          <cell r="A590">
            <v>9004406</v>
          </cell>
          <cell r="B590">
            <v>100965</v>
          </cell>
          <cell r="C590">
            <v>9004406</v>
          </cell>
          <cell r="D590" t="str">
            <v>INSTALL UNDERGROUND CABLE AT 61 MCKENZIE</v>
          </cell>
          <cell r="I590">
            <v>100965</v>
          </cell>
        </row>
        <row r="591">
          <cell r="A591">
            <v>100965</v>
          </cell>
          <cell r="B591">
            <v>0</v>
          </cell>
          <cell r="C591">
            <v>100965</v>
          </cell>
          <cell r="D591" t="str">
            <v>Cornwall - New UG Services City</v>
          </cell>
          <cell r="E591">
            <v>100</v>
          </cell>
          <cell r="F591" t="str">
            <v>PER</v>
          </cell>
          <cell r="G591" t="str">
            <v>Act</v>
          </cell>
          <cell r="I591">
            <v>0</v>
          </cell>
        </row>
        <row r="592">
          <cell r="A592">
            <v>0</v>
          </cell>
          <cell r="B592">
            <v>9004408</v>
          </cell>
          <cell r="I592">
            <v>9004408</v>
          </cell>
        </row>
        <row r="593">
          <cell r="A593">
            <v>9004408</v>
          </cell>
          <cell r="B593">
            <v>100965</v>
          </cell>
          <cell r="C593">
            <v>9004408</v>
          </cell>
          <cell r="D593" t="str">
            <v>INSTALL UNDERGROUND CABLE AT 1476 PRINCE</v>
          </cell>
          <cell r="I593">
            <v>100965</v>
          </cell>
        </row>
        <row r="594">
          <cell r="A594">
            <v>100965</v>
          </cell>
          <cell r="B594">
            <v>0</v>
          </cell>
          <cell r="C594">
            <v>100965</v>
          </cell>
          <cell r="D594" t="str">
            <v>Cornwall - New UG Services City</v>
          </cell>
          <cell r="E594">
            <v>100</v>
          </cell>
          <cell r="F594" t="str">
            <v>PER</v>
          </cell>
          <cell r="G594" t="str">
            <v>Act</v>
          </cell>
          <cell r="I594">
            <v>0</v>
          </cell>
        </row>
        <row r="595">
          <cell r="A595">
            <v>0</v>
          </cell>
          <cell r="B595">
            <v>9004409</v>
          </cell>
          <cell r="I595">
            <v>9004409</v>
          </cell>
        </row>
        <row r="596">
          <cell r="A596">
            <v>9004409</v>
          </cell>
          <cell r="B596">
            <v>100971</v>
          </cell>
          <cell r="C596">
            <v>9004409</v>
          </cell>
          <cell r="D596" t="str">
            <v>401 Water at Gloucester - Replace Pole</v>
          </cell>
          <cell r="I596">
            <v>100971</v>
          </cell>
        </row>
        <row r="597">
          <cell r="A597">
            <v>100971</v>
          </cell>
          <cell r="B597">
            <v>0</v>
          </cell>
          <cell r="C597">
            <v>100971</v>
          </cell>
          <cell r="D597" t="str">
            <v>Cornwall-Distribution Upgrades City</v>
          </cell>
          <cell r="E597">
            <v>100</v>
          </cell>
          <cell r="F597" t="str">
            <v>PER</v>
          </cell>
          <cell r="G597" t="str">
            <v>Act</v>
          </cell>
          <cell r="I597">
            <v>0</v>
          </cell>
        </row>
        <row r="598">
          <cell r="A598">
            <v>0</v>
          </cell>
          <cell r="B598">
            <v>9004410</v>
          </cell>
          <cell r="I598">
            <v>9004410</v>
          </cell>
        </row>
        <row r="599">
          <cell r="A599">
            <v>9004410</v>
          </cell>
          <cell r="B599">
            <v>100972</v>
          </cell>
          <cell r="C599">
            <v>9004410</v>
          </cell>
          <cell r="D599" t="str">
            <v>R2 Industries Replace 8000/5 Ct with 150</v>
          </cell>
          <cell r="I599">
            <v>100972</v>
          </cell>
        </row>
        <row r="600">
          <cell r="A600">
            <v>100972</v>
          </cell>
          <cell r="B600">
            <v>0</v>
          </cell>
          <cell r="C600">
            <v>100972</v>
          </cell>
          <cell r="D600" t="str">
            <v>Cornwall-Distr. Upgrades S Stormont</v>
          </cell>
          <cell r="E600">
            <v>100</v>
          </cell>
          <cell r="F600" t="str">
            <v>PER</v>
          </cell>
          <cell r="G600" t="str">
            <v>Act</v>
          </cell>
          <cell r="I600">
            <v>0</v>
          </cell>
        </row>
        <row r="601">
          <cell r="A601">
            <v>0</v>
          </cell>
          <cell r="B601">
            <v>9004411</v>
          </cell>
          <cell r="I601">
            <v>9004411</v>
          </cell>
        </row>
        <row r="602">
          <cell r="A602">
            <v>9004411</v>
          </cell>
          <cell r="B602">
            <v>100971</v>
          </cell>
          <cell r="C602">
            <v>9004411</v>
          </cell>
          <cell r="D602" t="str">
            <v>786 Guy - Replace pole</v>
          </cell>
          <cell r="I602">
            <v>100971</v>
          </cell>
        </row>
        <row r="603">
          <cell r="A603">
            <v>100971</v>
          </cell>
          <cell r="B603">
            <v>0</v>
          </cell>
          <cell r="C603">
            <v>100971</v>
          </cell>
          <cell r="D603" t="str">
            <v>Cornwall-Distribution Upgrades City</v>
          </cell>
          <cell r="E603">
            <v>100</v>
          </cell>
          <cell r="F603" t="str">
            <v>PER</v>
          </cell>
          <cell r="G603" t="str">
            <v>Act</v>
          </cell>
          <cell r="I603">
            <v>0</v>
          </cell>
        </row>
        <row r="604">
          <cell r="A604">
            <v>0</v>
          </cell>
          <cell r="B604">
            <v>9004429</v>
          </cell>
          <cell r="I604">
            <v>9004429</v>
          </cell>
        </row>
        <row r="605">
          <cell r="A605">
            <v>9004429</v>
          </cell>
          <cell r="B605">
            <v>100965</v>
          </cell>
          <cell r="C605">
            <v>9004429</v>
          </cell>
          <cell r="D605" t="str">
            <v>INSTALL UNDERGROUND CABLE AT 135 HEMLOCH</v>
          </cell>
          <cell r="I605">
            <v>100965</v>
          </cell>
        </row>
        <row r="606">
          <cell r="A606">
            <v>100965</v>
          </cell>
          <cell r="B606">
            <v>0</v>
          </cell>
          <cell r="C606">
            <v>100965</v>
          </cell>
          <cell r="D606" t="str">
            <v>Cornwall - New UG Services City</v>
          </cell>
          <cell r="E606">
            <v>100</v>
          </cell>
          <cell r="F606" t="str">
            <v>PER</v>
          </cell>
          <cell r="G606" t="str">
            <v>Act</v>
          </cell>
          <cell r="I606">
            <v>0</v>
          </cell>
        </row>
        <row r="607">
          <cell r="A607">
            <v>0</v>
          </cell>
          <cell r="B607">
            <v>9004431</v>
          </cell>
          <cell r="I607">
            <v>9004431</v>
          </cell>
        </row>
        <row r="608">
          <cell r="A608">
            <v>9004431</v>
          </cell>
          <cell r="B608">
            <v>100965</v>
          </cell>
          <cell r="C608">
            <v>9004431</v>
          </cell>
          <cell r="D608" t="str">
            <v>INSTALL UNDERGROUND CABLE AT 133 HEMLOCH</v>
          </cell>
          <cell r="I608">
            <v>100965</v>
          </cell>
        </row>
        <row r="609">
          <cell r="A609">
            <v>100965</v>
          </cell>
          <cell r="B609">
            <v>0</v>
          </cell>
          <cell r="C609">
            <v>100965</v>
          </cell>
          <cell r="D609" t="str">
            <v>Cornwall - New UG Services City</v>
          </cell>
          <cell r="E609">
            <v>100</v>
          </cell>
          <cell r="F609" t="str">
            <v>PER</v>
          </cell>
          <cell r="G609" t="str">
            <v>Act</v>
          </cell>
          <cell r="I609">
            <v>0</v>
          </cell>
        </row>
        <row r="610">
          <cell r="A610">
            <v>0</v>
          </cell>
          <cell r="B610">
            <v>9004433</v>
          </cell>
          <cell r="I610">
            <v>9004433</v>
          </cell>
        </row>
        <row r="611">
          <cell r="A611">
            <v>9004433</v>
          </cell>
          <cell r="B611">
            <v>101080</v>
          </cell>
          <cell r="C611">
            <v>9004433</v>
          </cell>
          <cell r="D611" t="str">
            <v>INSTALL UNDERGROUND CABLE AT LOT 3 SAPPH</v>
          </cell>
          <cell r="I611">
            <v>101080</v>
          </cell>
        </row>
        <row r="612">
          <cell r="A612">
            <v>101080</v>
          </cell>
          <cell r="B612">
            <v>0</v>
          </cell>
          <cell r="C612">
            <v>101080</v>
          </cell>
          <cell r="D612" t="str">
            <v>Cornwall - New UG Services S Glengarry</v>
          </cell>
          <cell r="E612">
            <v>100</v>
          </cell>
          <cell r="F612" t="str">
            <v>PER</v>
          </cell>
          <cell r="G612" t="str">
            <v>Act</v>
          </cell>
          <cell r="I612">
            <v>0</v>
          </cell>
        </row>
        <row r="613">
          <cell r="A613">
            <v>0</v>
          </cell>
          <cell r="B613">
            <v>9004435</v>
          </cell>
          <cell r="I613">
            <v>9004435</v>
          </cell>
        </row>
        <row r="614">
          <cell r="A614">
            <v>9004435</v>
          </cell>
          <cell r="B614">
            <v>710028</v>
          </cell>
          <cell r="C614">
            <v>9004435</v>
          </cell>
          <cell r="D614" t="str">
            <v>RETROFILL TRANSFORMERS</v>
          </cell>
          <cell r="I614">
            <v>710028</v>
          </cell>
        </row>
        <row r="615">
          <cell r="A615">
            <v>710028</v>
          </cell>
          <cell r="B615">
            <v>0</v>
          </cell>
          <cell r="C615">
            <v>710028</v>
          </cell>
          <cell r="D615" t="str">
            <v>EOP-Maintenance of Line Transformers</v>
          </cell>
          <cell r="E615">
            <v>100</v>
          </cell>
          <cell r="F615" t="str">
            <v>PER</v>
          </cell>
          <cell r="G615" t="str">
            <v>Act</v>
          </cell>
          <cell r="I615">
            <v>0</v>
          </cell>
        </row>
        <row r="616">
          <cell r="A616">
            <v>0</v>
          </cell>
          <cell r="B616">
            <v>9004437</v>
          </cell>
          <cell r="I616">
            <v>9004437</v>
          </cell>
        </row>
        <row r="617">
          <cell r="A617">
            <v>9004437</v>
          </cell>
          <cell r="B617">
            <v>100923</v>
          </cell>
          <cell r="C617">
            <v>9004437</v>
          </cell>
          <cell r="D617" t="str">
            <v>James A Brennan Road two pole line exten</v>
          </cell>
          <cell r="I617">
            <v>100923</v>
          </cell>
        </row>
        <row r="618">
          <cell r="A618">
            <v>100923</v>
          </cell>
          <cell r="B618">
            <v>0</v>
          </cell>
          <cell r="C618">
            <v>100923</v>
          </cell>
          <cell r="D618" t="str">
            <v>EOP-Overhead Distribution Lines</v>
          </cell>
          <cell r="E618">
            <v>100</v>
          </cell>
          <cell r="F618" t="str">
            <v>PER</v>
          </cell>
          <cell r="G618" t="str">
            <v>Act</v>
          </cell>
          <cell r="I618">
            <v>0</v>
          </cell>
        </row>
        <row r="619">
          <cell r="A619">
            <v>0</v>
          </cell>
          <cell r="B619">
            <v>9004438</v>
          </cell>
          <cell r="I619">
            <v>9004438</v>
          </cell>
        </row>
        <row r="620">
          <cell r="A620">
            <v>9004438</v>
          </cell>
          <cell r="B620">
            <v>100971</v>
          </cell>
          <cell r="C620">
            <v>9004438</v>
          </cell>
          <cell r="D620" t="str">
            <v>-228 Kensington- Replace pole</v>
          </cell>
          <cell r="I620">
            <v>100971</v>
          </cell>
        </row>
        <row r="621">
          <cell r="A621">
            <v>100971</v>
          </cell>
          <cell r="B621">
            <v>0</v>
          </cell>
          <cell r="C621">
            <v>100971</v>
          </cell>
          <cell r="D621" t="str">
            <v>Cornwall-Distribution Upgrades City</v>
          </cell>
          <cell r="E621">
            <v>100</v>
          </cell>
          <cell r="F621" t="str">
            <v>PER</v>
          </cell>
          <cell r="G621" t="str">
            <v>Act</v>
          </cell>
          <cell r="I621">
            <v>0</v>
          </cell>
        </row>
        <row r="622">
          <cell r="A622">
            <v>0</v>
          </cell>
          <cell r="B622">
            <v>9004439</v>
          </cell>
          <cell r="I622">
            <v>9004439</v>
          </cell>
        </row>
        <row r="623">
          <cell r="A623">
            <v>9004439</v>
          </cell>
          <cell r="B623">
            <v>100124</v>
          </cell>
          <cell r="C623">
            <v>9004439</v>
          </cell>
          <cell r="D623" t="str">
            <v>STANDING ORDER FOR REMOVAL OF RETIRED WO</v>
          </cell>
          <cell r="I623">
            <v>100124</v>
          </cell>
        </row>
        <row r="624">
          <cell r="A624">
            <v>100124</v>
          </cell>
          <cell r="B624">
            <v>0</v>
          </cell>
          <cell r="C624">
            <v>100124</v>
          </cell>
          <cell r="D624" t="str">
            <v>FE-Distribution Upgrades</v>
          </cell>
          <cell r="E624">
            <v>100</v>
          </cell>
          <cell r="F624" t="str">
            <v>PER</v>
          </cell>
          <cell r="G624" t="str">
            <v>Act</v>
          </cell>
          <cell r="I624">
            <v>0</v>
          </cell>
        </row>
        <row r="625">
          <cell r="A625">
            <v>0</v>
          </cell>
          <cell r="B625">
            <v>9004441</v>
          </cell>
          <cell r="I625">
            <v>9004441</v>
          </cell>
        </row>
        <row r="626">
          <cell r="A626">
            <v>9004441</v>
          </cell>
          <cell r="B626">
            <v>100965</v>
          </cell>
          <cell r="C626">
            <v>9004441</v>
          </cell>
          <cell r="D626" t="str">
            <v>INSTALL UNDERGROUND CABLE AT 213 JENNA C</v>
          </cell>
          <cell r="I626">
            <v>100965</v>
          </cell>
        </row>
        <row r="627">
          <cell r="A627">
            <v>100965</v>
          </cell>
          <cell r="B627">
            <v>0</v>
          </cell>
          <cell r="C627">
            <v>100965</v>
          </cell>
          <cell r="D627" t="str">
            <v>Cornwall - New UG Services City</v>
          </cell>
          <cell r="E627">
            <v>100</v>
          </cell>
          <cell r="F627" t="str">
            <v>PER</v>
          </cell>
          <cell r="G627" t="str">
            <v>Act</v>
          </cell>
          <cell r="I627">
            <v>0</v>
          </cell>
        </row>
        <row r="628">
          <cell r="A628">
            <v>0</v>
          </cell>
          <cell r="B628">
            <v>9004444</v>
          </cell>
          <cell r="I628">
            <v>9004444</v>
          </cell>
        </row>
        <row r="629">
          <cell r="A629">
            <v>9004444</v>
          </cell>
          <cell r="B629">
            <v>100971</v>
          </cell>
          <cell r="C629">
            <v>9004444</v>
          </cell>
          <cell r="D629" t="str">
            <v>cancelled wo. duplicate 933 Queen - Repl</v>
          </cell>
          <cell r="I629">
            <v>100971</v>
          </cell>
        </row>
        <row r="630">
          <cell r="A630">
            <v>100971</v>
          </cell>
          <cell r="B630">
            <v>0</v>
          </cell>
          <cell r="C630">
            <v>100971</v>
          </cell>
          <cell r="D630" t="str">
            <v>Cornwall-Distribution Upgrades City</v>
          </cell>
          <cell r="E630">
            <v>100</v>
          </cell>
          <cell r="F630" t="str">
            <v>PER</v>
          </cell>
          <cell r="G630" t="str">
            <v>Act</v>
          </cell>
          <cell r="I630">
            <v>0</v>
          </cell>
        </row>
        <row r="631">
          <cell r="A631">
            <v>0</v>
          </cell>
          <cell r="B631">
            <v>9004445</v>
          </cell>
          <cell r="I631">
            <v>9004445</v>
          </cell>
        </row>
        <row r="632">
          <cell r="A632">
            <v>9004445</v>
          </cell>
          <cell r="B632">
            <v>100973</v>
          </cell>
          <cell r="C632">
            <v>9004445</v>
          </cell>
          <cell r="D632" t="str">
            <v>- 6329 Purcell Rd - Replace Pole</v>
          </cell>
          <cell r="I632">
            <v>100973</v>
          </cell>
        </row>
        <row r="633">
          <cell r="A633">
            <v>100973</v>
          </cell>
          <cell r="B633">
            <v>0</v>
          </cell>
          <cell r="C633">
            <v>100973</v>
          </cell>
          <cell r="D633" t="str">
            <v>Cornwall-Distr. Upgrades S Glengary</v>
          </cell>
          <cell r="E633">
            <v>100</v>
          </cell>
          <cell r="F633" t="str">
            <v>PER</v>
          </cell>
          <cell r="G633" t="str">
            <v>Act</v>
          </cell>
          <cell r="I633">
            <v>0</v>
          </cell>
        </row>
        <row r="634">
          <cell r="A634">
            <v>0</v>
          </cell>
          <cell r="B634">
            <v>9004446</v>
          </cell>
          <cell r="I634">
            <v>9004446</v>
          </cell>
        </row>
        <row r="635">
          <cell r="A635">
            <v>9004446</v>
          </cell>
          <cell r="B635">
            <v>100965</v>
          </cell>
          <cell r="C635">
            <v>9004446</v>
          </cell>
          <cell r="D635" t="str">
            <v>INSTALL PRIMARY TO SERVICE EAST RIDGE SU</v>
          </cell>
          <cell r="I635">
            <v>100965</v>
          </cell>
        </row>
        <row r="636">
          <cell r="A636">
            <v>100965</v>
          </cell>
          <cell r="B636">
            <v>0</v>
          </cell>
          <cell r="C636">
            <v>100965</v>
          </cell>
          <cell r="D636" t="str">
            <v>Cornwall - New UG Services City</v>
          </cell>
          <cell r="E636">
            <v>100</v>
          </cell>
          <cell r="F636" t="str">
            <v>PER</v>
          </cell>
          <cell r="G636" t="str">
            <v>Act</v>
          </cell>
          <cell r="I636">
            <v>0</v>
          </cell>
        </row>
        <row r="637">
          <cell r="A637">
            <v>0</v>
          </cell>
          <cell r="B637">
            <v>9004448</v>
          </cell>
          <cell r="I637">
            <v>9004448</v>
          </cell>
        </row>
        <row r="638">
          <cell r="A638">
            <v>9004448</v>
          </cell>
          <cell r="B638">
            <v>100965</v>
          </cell>
          <cell r="C638">
            <v>9004448</v>
          </cell>
          <cell r="D638" t="str">
            <v>INSTALL UNDERGROUND CABLE AT 506 JOANNE</v>
          </cell>
          <cell r="I638">
            <v>100965</v>
          </cell>
        </row>
        <row r="639">
          <cell r="A639">
            <v>100965</v>
          </cell>
          <cell r="B639">
            <v>0</v>
          </cell>
          <cell r="C639">
            <v>100965</v>
          </cell>
          <cell r="D639" t="str">
            <v>Cornwall - New UG Services City</v>
          </cell>
          <cell r="E639">
            <v>100</v>
          </cell>
          <cell r="F639" t="str">
            <v>PER</v>
          </cell>
          <cell r="G639" t="str">
            <v>Act</v>
          </cell>
          <cell r="I639">
            <v>0</v>
          </cell>
        </row>
        <row r="640">
          <cell r="A640">
            <v>0</v>
          </cell>
          <cell r="B640">
            <v>9004449</v>
          </cell>
          <cell r="I640">
            <v>9004449</v>
          </cell>
        </row>
        <row r="641">
          <cell r="A641">
            <v>9004449</v>
          </cell>
          <cell r="B641">
            <v>100965</v>
          </cell>
          <cell r="C641">
            <v>9004449</v>
          </cell>
          <cell r="D641" t="str">
            <v>INSTALL UNDERGROUND CABLE AT 544 DEAN DR</v>
          </cell>
          <cell r="I641">
            <v>100965</v>
          </cell>
        </row>
        <row r="642">
          <cell r="A642">
            <v>100965</v>
          </cell>
          <cell r="B642">
            <v>0</v>
          </cell>
          <cell r="C642">
            <v>100965</v>
          </cell>
          <cell r="D642" t="str">
            <v>Cornwall - New UG Services City</v>
          </cell>
          <cell r="E642">
            <v>100</v>
          </cell>
          <cell r="F642" t="str">
            <v>PER</v>
          </cell>
          <cell r="G642" t="str">
            <v>Act</v>
          </cell>
          <cell r="I642">
            <v>0</v>
          </cell>
        </row>
        <row r="643">
          <cell r="A643">
            <v>0</v>
          </cell>
          <cell r="B643">
            <v>9004452</v>
          </cell>
          <cell r="I643">
            <v>9004452</v>
          </cell>
        </row>
        <row r="644">
          <cell r="A644">
            <v>9004452</v>
          </cell>
          <cell r="B644">
            <v>100923</v>
          </cell>
          <cell r="C644">
            <v>9004452</v>
          </cell>
          <cell r="D644" t="str">
            <v>Bay Street  Line rebuild</v>
          </cell>
          <cell r="I644">
            <v>100923</v>
          </cell>
        </row>
        <row r="645">
          <cell r="A645">
            <v>100923</v>
          </cell>
          <cell r="B645">
            <v>0</v>
          </cell>
          <cell r="C645">
            <v>100923</v>
          </cell>
          <cell r="D645" t="str">
            <v>EOP-Overhead Distribution Lines</v>
          </cell>
          <cell r="E645">
            <v>100</v>
          </cell>
          <cell r="F645" t="str">
            <v>PER</v>
          </cell>
          <cell r="G645" t="str">
            <v>Act</v>
          </cell>
          <cell r="I645">
            <v>0</v>
          </cell>
        </row>
        <row r="646">
          <cell r="A646">
            <v>0</v>
          </cell>
          <cell r="B646">
            <v>9004453</v>
          </cell>
          <cell r="I646">
            <v>9004453</v>
          </cell>
        </row>
        <row r="647">
          <cell r="A647">
            <v>9004453</v>
          </cell>
          <cell r="B647">
            <v>100973</v>
          </cell>
          <cell r="C647">
            <v>9004453</v>
          </cell>
          <cell r="D647" t="str">
            <v>- Replace Pole- 19623 County Rd #2</v>
          </cell>
          <cell r="I647">
            <v>100973</v>
          </cell>
        </row>
        <row r="648">
          <cell r="A648">
            <v>100973</v>
          </cell>
          <cell r="B648">
            <v>0</v>
          </cell>
          <cell r="C648">
            <v>100973</v>
          </cell>
          <cell r="D648" t="str">
            <v>Cornwall-Distr. Upgrades S Glengary</v>
          </cell>
          <cell r="E648">
            <v>100</v>
          </cell>
          <cell r="F648" t="str">
            <v>PER</v>
          </cell>
          <cell r="G648" t="str">
            <v>Act</v>
          </cell>
          <cell r="I648">
            <v>0</v>
          </cell>
        </row>
        <row r="649">
          <cell r="A649">
            <v>0</v>
          </cell>
          <cell r="B649">
            <v>9004454</v>
          </cell>
          <cell r="I649">
            <v>9004454</v>
          </cell>
        </row>
        <row r="650">
          <cell r="A650">
            <v>9004454</v>
          </cell>
          <cell r="B650">
            <v>100971</v>
          </cell>
          <cell r="C650">
            <v>9004454</v>
          </cell>
          <cell r="D650" t="str">
            <v>- Replace Pole 933 Queen -</v>
          </cell>
          <cell r="I650">
            <v>100971</v>
          </cell>
        </row>
        <row r="651">
          <cell r="A651">
            <v>100971</v>
          </cell>
          <cell r="B651">
            <v>0</v>
          </cell>
          <cell r="C651">
            <v>100971</v>
          </cell>
          <cell r="D651" t="str">
            <v>Cornwall-Distribution Upgrades City</v>
          </cell>
          <cell r="E651">
            <v>100</v>
          </cell>
          <cell r="F651" t="str">
            <v>PER</v>
          </cell>
          <cell r="G651" t="str">
            <v>Act</v>
          </cell>
          <cell r="I651">
            <v>0</v>
          </cell>
        </row>
        <row r="652">
          <cell r="A652">
            <v>0</v>
          </cell>
          <cell r="B652">
            <v>9004458</v>
          </cell>
          <cell r="I652">
            <v>9004458</v>
          </cell>
        </row>
        <row r="653">
          <cell r="A653">
            <v>9004458</v>
          </cell>
          <cell r="B653">
            <v>100971</v>
          </cell>
          <cell r="C653">
            <v>9004458</v>
          </cell>
          <cell r="D653" t="str">
            <v>- Replace Pole- 224 Laframboise</v>
          </cell>
          <cell r="I653">
            <v>100971</v>
          </cell>
        </row>
        <row r="654">
          <cell r="A654">
            <v>100971</v>
          </cell>
          <cell r="B654">
            <v>0</v>
          </cell>
          <cell r="C654">
            <v>100971</v>
          </cell>
          <cell r="D654" t="str">
            <v>Cornwall-Distribution Upgrades City</v>
          </cell>
          <cell r="E654">
            <v>100</v>
          </cell>
          <cell r="F654" t="str">
            <v>PER</v>
          </cell>
          <cell r="G654" t="str">
            <v>Act</v>
          </cell>
          <cell r="I654">
            <v>0</v>
          </cell>
        </row>
        <row r="655">
          <cell r="A655">
            <v>0</v>
          </cell>
          <cell r="B655">
            <v>9004459</v>
          </cell>
          <cell r="I655">
            <v>9004459</v>
          </cell>
        </row>
        <row r="656">
          <cell r="A656">
            <v>9004459</v>
          </cell>
          <cell r="B656">
            <v>100971</v>
          </cell>
          <cell r="C656">
            <v>9004459</v>
          </cell>
          <cell r="D656" t="str">
            <v>-Prince Food- Replace Switch, CT's and s</v>
          </cell>
          <cell r="I656">
            <v>100971</v>
          </cell>
        </row>
        <row r="657">
          <cell r="A657">
            <v>100971</v>
          </cell>
          <cell r="B657">
            <v>0</v>
          </cell>
          <cell r="C657">
            <v>100971</v>
          </cell>
          <cell r="D657" t="str">
            <v>Cornwall-Distribution Upgrades City</v>
          </cell>
          <cell r="E657">
            <v>100</v>
          </cell>
          <cell r="F657" t="str">
            <v>PER</v>
          </cell>
          <cell r="G657" t="str">
            <v>Act</v>
          </cell>
          <cell r="I657">
            <v>0</v>
          </cell>
        </row>
        <row r="658">
          <cell r="A658">
            <v>0</v>
          </cell>
          <cell r="B658">
            <v>9004470</v>
          </cell>
          <cell r="I658">
            <v>9004470</v>
          </cell>
        </row>
        <row r="659">
          <cell r="A659">
            <v>9004470</v>
          </cell>
          <cell r="B659">
            <v>100973</v>
          </cell>
          <cell r="C659">
            <v>9004470</v>
          </cell>
          <cell r="D659" t="str">
            <v>Cornwall Golf Club Pump House</v>
          </cell>
          <cell r="I659">
            <v>100973</v>
          </cell>
        </row>
        <row r="660">
          <cell r="A660">
            <v>100973</v>
          </cell>
          <cell r="B660">
            <v>0</v>
          </cell>
          <cell r="C660">
            <v>100973</v>
          </cell>
          <cell r="D660" t="str">
            <v>Cornwall-Distr. Upgrades S Glengary</v>
          </cell>
          <cell r="E660">
            <v>100</v>
          </cell>
          <cell r="F660" t="str">
            <v>PER</v>
          </cell>
          <cell r="G660" t="str">
            <v>Act</v>
          </cell>
          <cell r="I660">
            <v>0</v>
          </cell>
        </row>
        <row r="661">
          <cell r="A661">
            <v>0</v>
          </cell>
          <cell r="B661">
            <v>9004472</v>
          </cell>
          <cell r="I661">
            <v>9004472</v>
          </cell>
        </row>
        <row r="662">
          <cell r="A662">
            <v>9004472</v>
          </cell>
          <cell r="B662">
            <v>101141</v>
          </cell>
          <cell r="C662">
            <v>9004472</v>
          </cell>
          <cell r="D662" t="str">
            <v>Garrison road Improvements</v>
          </cell>
          <cell r="I662">
            <v>101141</v>
          </cell>
        </row>
        <row r="663">
          <cell r="A663">
            <v>101141</v>
          </cell>
          <cell r="B663">
            <v>0</v>
          </cell>
          <cell r="C663">
            <v>101141</v>
          </cell>
          <cell r="D663" t="str">
            <v>FE-Garrison Rd Upgrade</v>
          </cell>
          <cell r="E663">
            <v>100</v>
          </cell>
          <cell r="F663" t="str">
            <v>PER</v>
          </cell>
          <cell r="G663" t="str">
            <v>Act</v>
          </cell>
          <cell r="I663">
            <v>0</v>
          </cell>
        </row>
        <row r="664">
          <cell r="A664">
            <v>0</v>
          </cell>
          <cell r="B664">
            <v>9004477</v>
          </cell>
          <cell r="I664">
            <v>9004477</v>
          </cell>
        </row>
        <row r="665">
          <cell r="A665">
            <v>9004477</v>
          </cell>
          <cell r="B665">
            <v>100973</v>
          </cell>
          <cell r="C665">
            <v>9004477</v>
          </cell>
          <cell r="D665" t="str">
            <v>- Install Transformer 6275 Boundary Rd.-</v>
          </cell>
          <cell r="I665">
            <v>100973</v>
          </cell>
        </row>
        <row r="666">
          <cell r="A666">
            <v>100973</v>
          </cell>
          <cell r="B666">
            <v>0</v>
          </cell>
          <cell r="C666">
            <v>100973</v>
          </cell>
          <cell r="D666" t="str">
            <v>Cornwall-Distr. Upgrades S Glengary</v>
          </cell>
          <cell r="E666">
            <v>100</v>
          </cell>
          <cell r="F666" t="str">
            <v>PER</v>
          </cell>
          <cell r="G666" t="str">
            <v>Act</v>
          </cell>
          <cell r="I666">
            <v>0</v>
          </cell>
        </row>
        <row r="667">
          <cell r="A667">
            <v>0</v>
          </cell>
          <cell r="B667">
            <v>9004482</v>
          </cell>
          <cell r="I667">
            <v>9004482</v>
          </cell>
        </row>
        <row r="668">
          <cell r="A668">
            <v>9004482</v>
          </cell>
          <cell r="B668">
            <v>101137</v>
          </cell>
          <cell r="C668">
            <v>9004482</v>
          </cell>
          <cell r="D668" t="str">
            <v>Oak Street Apartments Service Installati</v>
          </cell>
          <cell r="I668">
            <v>101137</v>
          </cell>
        </row>
        <row r="669">
          <cell r="A669">
            <v>101137</v>
          </cell>
          <cell r="B669">
            <v>0</v>
          </cell>
          <cell r="C669">
            <v>101137</v>
          </cell>
          <cell r="D669" t="str">
            <v>EOP-Overhead Distribution Lines UPGRADES</v>
          </cell>
          <cell r="E669">
            <v>100</v>
          </cell>
          <cell r="F669" t="str">
            <v>PER</v>
          </cell>
          <cell r="G669" t="str">
            <v>Act</v>
          </cell>
          <cell r="I669">
            <v>0</v>
          </cell>
        </row>
        <row r="670">
          <cell r="A670">
            <v>0</v>
          </cell>
          <cell r="B670">
            <v>9004483</v>
          </cell>
          <cell r="I670">
            <v>9004483</v>
          </cell>
        </row>
        <row r="671">
          <cell r="A671">
            <v>9004483</v>
          </cell>
          <cell r="B671">
            <v>100971</v>
          </cell>
          <cell r="C671">
            <v>9004483</v>
          </cell>
          <cell r="D671" t="str">
            <v>1139 Brookdale Install 3 phase bank</v>
          </cell>
          <cell r="I671">
            <v>100971</v>
          </cell>
        </row>
        <row r="672">
          <cell r="A672">
            <v>100971</v>
          </cell>
          <cell r="B672">
            <v>0</v>
          </cell>
          <cell r="C672">
            <v>100971</v>
          </cell>
          <cell r="D672" t="str">
            <v>Cornwall-Distribution Upgrades City</v>
          </cell>
          <cell r="E672">
            <v>100</v>
          </cell>
          <cell r="F672" t="str">
            <v>PER</v>
          </cell>
          <cell r="G672" t="str">
            <v>Act</v>
          </cell>
          <cell r="I672">
            <v>0</v>
          </cell>
        </row>
        <row r="673">
          <cell r="A673">
            <v>0</v>
          </cell>
          <cell r="B673">
            <v>9004488</v>
          </cell>
          <cell r="I673">
            <v>9004488</v>
          </cell>
        </row>
        <row r="674">
          <cell r="A674">
            <v>9004488</v>
          </cell>
          <cell r="B674">
            <v>100965</v>
          </cell>
          <cell r="C674">
            <v>9004488</v>
          </cell>
          <cell r="D674" t="str">
            <v>INSTALL UNDERGROUND CABLE AT 109 DUNBAR</v>
          </cell>
          <cell r="I674">
            <v>100965</v>
          </cell>
        </row>
        <row r="675">
          <cell r="A675">
            <v>100965</v>
          </cell>
          <cell r="B675">
            <v>0</v>
          </cell>
          <cell r="C675">
            <v>100965</v>
          </cell>
          <cell r="D675" t="str">
            <v>Cornwall - New UG Services City</v>
          </cell>
          <cell r="E675">
            <v>100</v>
          </cell>
          <cell r="F675" t="str">
            <v>PER</v>
          </cell>
          <cell r="G675" t="str">
            <v>Act</v>
          </cell>
          <cell r="I675">
            <v>0</v>
          </cell>
        </row>
        <row r="676">
          <cell r="A676">
            <v>0</v>
          </cell>
          <cell r="B676">
            <v>9004489</v>
          </cell>
          <cell r="I676">
            <v>9004489</v>
          </cell>
        </row>
        <row r="677">
          <cell r="A677">
            <v>9004489</v>
          </cell>
          <cell r="B677">
            <v>100965</v>
          </cell>
          <cell r="C677">
            <v>9004489</v>
          </cell>
          <cell r="D677" t="str">
            <v>INSTALL UNDERGROUND CABLE AT 136 DUNBAR</v>
          </cell>
          <cell r="I677">
            <v>100965</v>
          </cell>
        </row>
        <row r="678">
          <cell r="A678">
            <v>100965</v>
          </cell>
          <cell r="B678">
            <v>0</v>
          </cell>
          <cell r="C678">
            <v>100965</v>
          </cell>
          <cell r="D678" t="str">
            <v>Cornwall - New UG Services City</v>
          </cell>
          <cell r="E678">
            <v>100</v>
          </cell>
          <cell r="F678" t="str">
            <v>PER</v>
          </cell>
          <cell r="G678" t="str">
            <v>Act</v>
          </cell>
          <cell r="I678">
            <v>0</v>
          </cell>
        </row>
        <row r="679">
          <cell r="A679">
            <v>0</v>
          </cell>
          <cell r="B679">
            <v>9004490</v>
          </cell>
          <cell r="I679">
            <v>9004490</v>
          </cell>
        </row>
        <row r="680">
          <cell r="A680">
            <v>9004490</v>
          </cell>
          <cell r="B680">
            <v>100965</v>
          </cell>
          <cell r="C680">
            <v>9004490</v>
          </cell>
          <cell r="D680" t="str">
            <v>INSTALL UNDERGROUND CABLE AT 104 DUNBAR</v>
          </cell>
          <cell r="I680">
            <v>100965</v>
          </cell>
        </row>
        <row r="681">
          <cell r="A681">
            <v>100965</v>
          </cell>
          <cell r="B681">
            <v>0</v>
          </cell>
          <cell r="C681">
            <v>100965</v>
          </cell>
          <cell r="D681" t="str">
            <v>Cornwall - New UG Services City</v>
          </cell>
          <cell r="E681">
            <v>100</v>
          </cell>
          <cell r="F681" t="str">
            <v>PER</v>
          </cell>
          <cell r="G681" t="str">
            <v>Act</v>
          </cell>
          <cell r="I681">
            <v>0</v>
          </cell>
        </row>
        <row r="682">
          <cell r="A682">
            <v>0</v>
          </cell>
          <cell r="B682">
            <v>9004495</v>
          </cell>
          <cell r="I682">
            <v>9004495</v>
          </cell>
        </row>
        <row r="683">
          <cell r="A683">
            <v>9004495</v>
          </cell>
          <cell r="B683">
            <v>100965</v>
          </cell>
          <cell r="C683">
            <v>9004495</v>
          </cell>
          <cell r="D683" t="str">
            <v>INSTALL UNDERGROUND CABLE AT 341 ELLEN A</v>
          </cell>
          <cell r="I683">
            <v>100965</v>
          </cell>
        </row>
        <row r="684">
          <cell r="A684">
            <v>100965</v>
          </cell>
          <cell r="B684">
            <v>0</v>
          </cell>
          <cell r="C684">
            <v>100965</v>
          </cell>
          <cell r="D684" t="str">
            <v>Cornwall - New UG Services City</v>
          </cell>
          <cell r="E684">
            <v>100</v>
          </cell>
          <cell r="F684" t="str">
            <v>PER</v>
          </cell>
          <cell r="G684" t="str">
            <v>Act</v>
          </cell>
          <cell r="I684">
            <v>0</v>
          </cell>
        </row>
        <row r="685">
          <cell r="A685">
            <v>0</v>
          </cell>
          <cell r="B685">
            <v>9004496</v>
          </cell>
          <cell r="I685">
            <v>9004496</v>
          </cell>
        </row>
        <row r="686">
          <cell r="A686">
            <v>9004496</v>
          </cell>
          <cell r="B686">
            <v>100974</v>
          </cell>
          <cell r="C686">
            <v>9004496</v>
          </cell>
          <cell r="D686" t="e">
            <v>#NAME?</v>
          </cell>
          <cell r="I686">
            <v>100974</v>
          </cell>
        </row>
        <row r="687">
          <cell r="A687">
            <v>100974</v>
          </cell>
          <cell r="B687">
            <v>0</v>
          </cell>
          <cell r="C687">
            <v>100974</v>
          </cell>
          <cell r="D687" t="str">
            <v>Cornwall-Distr. Upgrades Cornwall Island</v>
          </cell>
          <cell r="E687">
            <v>100</v>
          </cell>
          <cell r="F687" t="str">
            <v>PER</v>
          </cell>
          <cell r="G687" t="str">
            <v>Act</v>
          </cell>
          <cell r="I687">
            <v>0</v>
          </cell>
        </row>
        <row r="688">
          <cell r="A688">
            <v>0</v>
          </cell>
          <cell r="B688">
            <v>9004497</v>
          </cell>
          <cell r="I688">
            <v>9004497</v>
          </cell>
        </row>
        <row r="689">
          <cell r="A689">
            <v>9004497</v>
          </cell>
          <cell r="B689">
            <v>100124</v>
          </cell>
          <cell r="C689">
            <v>9004497</v>
          </cell>
          <cell r="D689" t="str">
            <v>BURLEIGH ROAD - CYRON NURSERY - NEW SERV</v>
          </cell>
          <cell r="I689">
            <v>100124</v>
          </cell>
        </row>
        <row r="690">
          <cell r="A690">
            <v>100124</v>
          </cell>
          <cell r="B690">
            <v>0</v>
          </cell>
          <cell r="C690">
            <v>100124</v>
          </cell>
          <cell r="D690" t="str">
            <v>FE-Distribution Upgrades</v>
          </cell>
          <cell r="E690">
            <v>100</v>
          </cell>
          <cell r="F690" t="str">
            <v>PER</v>
          </cell>
          <cell r="G690" t="str">
            <v>Act</v>
          </cell>
          <cell r="I690">
            <v>0</v>
          </cell>
        </row>
        <row r="691">
          <cell r="A691">
            <v>0</v>
          </cell>
          <cell r="B691">
            <v>9004499</v>
          </cell>
          <cell r="I691">
            <v>9004499</v>
          </cell>
        </row>
        <row r="692">
          <cell r="A692">
            <v>9004499</v>
          </cell>
          <cell r="B692">
            <v>100978</v>
          </cell>
          <cell r="C692">
            <v>9004499</v>
          </cell>
          <cell r="D692" t="str">
            <v>Riverview Subdivision Lot 26 to lot 30 s</v>
          </cell>
          <cell r="I692">
            <v>100978</v>
          </cell>
        </row>
        <row r="693">
          <cell r="A693">
            <v>100978</v>
          </cell>
          <cell r="B693">
            <v>101080</v>
          </cell>
          <cell r="C693">
            <v>100978</v>
          </cell>
          <cell r="D693" t="str">
            <v>Cornwall-New Streetlights S Glengarry</v>
          </cell>
          <cell r="E693">
            <v>10</v>
          </cell>
          <cell r="F693" t="str">
            <v>PER</v>
          </cell>
          <cell r="G693" t="str">
            <v>Act</v>
          </cell>
          <cell r="I693">
            <v>101080</v>
          </cell>
        </row>
        <row r="694">
          <cell r="A694">
            <v>101080</v>
          </cell>
          <cell r="B694">
            <v>0</v>
          </cell>
          <cell r="C694">
            <v>101080</v>
          </cell>
          <cell r="D694" t="str">
            <v>Cornwall - New UG Services S Glengarry</v>
          </cell>
          <cell r="E694">
            <v>90</v>
          </cell>
          <cell r="F694" t="str">
            <v>PER</v>
          </cell>
          <cell r="G694" t="str">
            <v>Act</v>
          </cell>
          <cell r="I694">
            <v>0</v>
          </cell>
        </row>
        <row r="695">
          <cell r="A695">
            <v>0</v>
          </cell>
          <cell r="B695">
            <v>9004500</v>
          </cell>
          <cell r="I695">
            <v>9004500</v>
          </cell>
        </row>
        <row r="696">
          <cell r="A696">
            <v>9004500</v>
          </cell>
          <cell r="B696">
            <v>101080</v>
          </cell>
          <cell r="C696">
            <v>9004500</v>
          </cell>
          <cell r="D696" t="str">
            <v>INSTALL UNDERGROUND CABLE AT 6554 SAPPHI</v>
          </cell>
          <cell r="I696">
            <v>101080</v>
          </cell>
        </row>
        <row r="697">
          <cell r="A697">
            <v>101080</v>
          </cell>
          <cell r="B697">
            <v>0</v>
          </cell>
          <cell r="C697">
            <v>101080</v>
          </cell>
          <cell r="D697" t="str">
            <v>Cornwall - New UG Services S Glengarry</v>
          </cell>
          <cell r="E697">
            <v>100</v>
          </cell>
          <cell r="F697" t="str">
            <v>PER</v>
          </cell>
          <cell r="G697" t="str">
            <v>Act</v>
          </cell>
          <cell r="I697">
            <v>0</v>
          </cell>
        </row>
        <row r="698">
          <cell r="A698">
            <v>0</v>
          </cell>
          <cell r="B698">
            <v>9004502</v>
          </cell>
          <cell r="I698">
            <v>9004502</v>
          </cell>
        </row>
        <row r="699">
          <cell r="A699">
            <v>9004502</v>
          </cell>
          <cell r="B699">
            <v>700006</v>
          </cell>
          <cell r="C699">
            <v>9004502</v>
          </cell>
          <cell r="D699" t="str">
            <v>Remove temporary guys at the 7th, 8th an</v>
          </cell>
          <cell r="I699">
            <v>700006</v>
          </cell>
        </row>
        <row r="700">
          <cell r="A700">
            <v>700006</v>
          </cell>
          <cell r="B700">
            <v>0</v>
          </cell>
          <cell r="C700">
            <v>700006</v>
          </cell>
          <cell r="D700" t="str">
            <v>Cornwall-OH Dist Lines &amp; Feeder Supp&amp;Exp</v>
          </cell>
          <cell r="E700">
            <v>100</v>
          </cell>
          <cell r="F700" t="str">
            <v>PER</v>
          </cell>
          <cell r="G700" t="str">
            <v>Act</v>
          </cell>
          <cell r="I700">
            <v>0</v>
          </cell>
        </row>
        <row r="701">
          <cell r="A701">
            <v>0</v>
          </cell>
          <cell r="B701">
            <v>9004503</v>
          </cell>
          <cell r="I701">
            <v>9004503</v>
          </cell>
        </row>
        <row r="702">
          <cell r="A702">
            <v>9004503</v>
          </cell>
          <cell r="B702">
            <v>100971</v>
          </cell>
          <cell r="C702">
            <v>9004503</v>
          </cell>
          <cell r="D702" t="str">
            <v>- 1540 Gage - Replace pole</v>
          </cell>
          <cell r="I702">
            <v>100971</v>
          </cell>
        </row>
        <row r="703">
          <cell r="A703">
            <v>100971</v>
          </cell>
          <cell r="B703">
            <v>0</v>
          </cell>
          <cell r="C703">
            <v>100971</v>
          </cell>
          <cell r="D703" t="str">
            <v>Cornwall-Distribution Upgrades City</v>
          </cell>
          <cell r="E703">
            <v>100</v>
          </cell>
          <cell r="F703" t="str">
            <v>PER</v>
          </cell>
          <cell r="G703" t="str">
            <v>Act</v>
          </cell>
          <cell r="I703">
            <v>0</v>
          </cell>
        </row>
        <row r="704">
          <cell r="A704">
            <v>0</v>
          </cell>
          <cell r="B704">
            <v>9004508</v>
          </cell>
          <cell r="I704">
            <v>9004508</v>
          </cell>
        </row>
        <row r="705">
          <cell r="A705">
            <v>9004508</v>
          </cell>
          <cell r="B705">
            <v>100732</v>
          </cell>
          <cell r="C705">
            <v>9004508</v>
          </cell>
          <cell r="D705" t="str">
            <v>755 FIELDEN AVENUE - PORT COLBORNE - NEW</v>
          </cell>
          <cell r="I705">
            <v>100732</v>
          </cell>
        </row>
        <row r="706">
          <cell r="A706">
            <v>100732</v>
          </cell>
          <cell r="B706">
            <v>0</v>
          </cell>
          <cell r="C706">
            <v>100732</v>
          </cell>
          <cell r="D706" t="str">
            <v>PC-New Service Lines</v>
          </cell>
          <cell r="E706">
            <v>100</v>
          </cell>
          <cell r="F706" t="str">
            <v>PER</v>
          </cell>
          <cell r="G706" t="str">
            <v>Act</v>
          </cell>
          <cell r="I706">
            <v>0</v>
          </cell>
        </row>
        <row r="707">
          <cell r="A707">
            <v>0</v>
          </cell>
          <cell r="B707">
            <v>9004510</v>
          </cell>
          <cell r="I707">
            <v>9004510</v>
          </cell>
        </row>
        <row r="708">
          <cell r="A708">
            <v>9004510</v>
          </cell>
          <cell r="B708">
            <v>100973</v>
          </cell>
          <cell r="C708">
            <v>9004510</v>
          </cell>
          <cell r="D708" t="str">
            <v>-18279 County Rd 2- Install Pole/anchor</v>
          </cell>
          <cell r="I708">
            <v>100973</v>
          </cell>
        </row>
        <row r="709">
          <cell r="A709">
            <v>100973</v>
          </cell>
          <cell r="B709">
            <v>0</v>
          </cell>
          <cell r="C709">
            <v>100973</v>
          </cell>
          <cell r="D709" t="str">
            <v>Cornwall-Distr. Upgrades S Glengary</v>
          </cell>
          <cell r="E709">
            <v>100</v>
          </cell>
          <cell r="F709" t="str">
            <v>PER</v>
          </cell>
          <cell r="G709" t="str">
            <v>Act</v>
          </cell>
          <cell r="I709">
            <v>0</v>
          </cell>
        </row>
        <row r="710">
          <cell r="A710">
            <v>0</v>
          </cell>
          <cell r="B710">
            <v>9004511</v>
          </cell>
          <cell r="I710">
            <v>9004511</v>
          </cell>
        </row>
        <row r="711">
          <cell r="A711">
            <v>9004511</v>
          </cell>
          <cell r="B711">
            <v>100971</v>
          </cell>
          <cell r="C711">
            <v>9004511</v>
          </cell>
          <cell r="D711" t="str">
            <v>Transfer to Bell Pole at 2009 Pitt</v>
          </cell>
          <cell r="I711">
            <v>100971</v>
          </cell>
        </row>
        <row r="712">
          <cell r="A712">
            <v>100971</v>
          </cell>
          <cell r="B712">
            <v>0</v>
          </cell>
          <cell r="C712">
            <v>100971</v>
          </cell>
          <cell r="D712" t="str">
            <v>Cornwall-Distribution Upgrades City</v>
          </cell>
          <cell r="E712">
            <v>100</v>
          </cell>
          <cell r="F712" t="str">
            <v>PER</v>
          </cell>
          <cell r="G712" t="str">
            <v>Act</v>
          </cell>
          <cell r="I712">
            <v>0</v>
          </cell>
        </row>
        <row r="713">
          <cell r="A713">
            <v>0</v>
          </cell>
          <cell r="B713">
            <v>9004517</v>
          </cell>
          <cell r="I713">
            <v>9004517</v>
          </cell>
        </row>
        <row r="714">
          <cell r="A714">
            <v>9004517</v>
          </cell>
          <cell r="B714">
            <v>100965</v>
          </cell>
          <cell r="C714">
            <v>9004517</v>
          </cell>
          <cell r="D714" t="str">
            <v>INSTALL UNDERGROUND CABLE AT 155 HEMLOCH</v>
          </cell>
          <cell r="I714">
            <v>100965</v>
          </cell>
        </row>
        <row r="715">
          <cell r="A715">
            <v>100965</v>
          </cell>
          <cell r="B715">
            <v>0</v>
          </cell>
          <cell r="C715">
            <v>100965</v>
          </cell>
          <cell r="D715" t="str">
            <v>Cornwall - New UG Services City</v>
          </cell>
          <cell r="E715">
            <v>100</v>
          </cell>
          <cell r="F715" t="str">
            <v>PER</v>
          </cell>
          <cell r="G715" t="str">
            <v>Act</v>
          </cell>
          <cell r="I715">
            <v>0</v>
          </cell>
        </row>
        <row r="716">
          <cell r="A716">
            <v>0</v>
          </cell>
          <cell r="B716">
            <v>9004518</v>
          </cell>
          <cell r="I716">
            <v>9004518</v>
          </cell>
        </row>
        <row r="717">
          <cell r="A717">
            <v>9004518</v>
          </cell>
          <cell r="B717">
            <v>100965</v>
          </cell>
          <cell r="C717">
            <v>9004518</v>
          </cell>
          <cell r="D717" t="str">
            <v>INSTALL UNDERGROUND CABLE AT 155-A HEMLO</v>
          </cell>
          <cell r="I717">
            <v>100965</v>
          </cell>
        </row>
        <row r="718">
          <cell r="A718">
            <v>100965</v>
          </cell>
          <cell r="B718">
            <v>0</v>
          </cell>
          <cell r="C718">
            <v>100965</v>
          </cell>
          <cell r="D718" t="str">
            <v>Cornwall - New UG Services City</v>
          </cell>
          <cell r="E718">
            <v>100</v>
          </cell>
          <cell r="F718" t="str">
            <v>PER</v>
          </cell>
          <cell r="G718" t="str">
            <v>Act</v>
          </cell>
          <cell r="I718">
            <v>0</v>
          </cell>
        </row>
        <row r="719">
          <cell r="A719">
            <v>0</v>
          </cell>
          <cell r="B719">
            <v>9004522</v>
          </cell>
          <cell r="I719">
            <v>9004522</v>
          </cell>
        </row>
        <row r="720">
          <cell r="A720">
            <v>9004522</v>
          </cell>
          <cell r="B720">
            <v>700011</v>
          </cell>
          <cell r="C720">
            <v>9004522</v>
          </cell>
          <cell r="D720" t="str">
            <v>CANCELLED WO. -SHOULD BE A EOP WO. NOT C</v>
          </cell>
          <cell r="I720">
            <v>700011</v>
          </cell>
        </row>
        <row r="721">
          <cell r="A721">
            <v>700011</v>
          </cell>
          <cell r="B721">
            <v>0</v>
          </cell>
          <cell r="C721">
            <v>700011</v>
          </cell>
          <cell r="D721" t="str">
            <v>Cornwall-OH Distribution Transformers</v>
          </cell>
          <cell r="E721">
            <v>100</v>
          </cell>
          <cell r="F721" t="str">
            <v>PER</v>
          </cell>
          <cell r="G721" t="str">
            <v>Act</v>
          </cell>
          <cell r="I721">
            <v>0</v>
          </cell>
        </row>
        <row r="722">
          <cell r="A722">
            <v>0</v>
          </cell>
          <cell r="B722">
            <v>9004526</v>
          </cell>
          <cell r="I722">
            <v>9004526</v>
          </cell>
        </row>
        <row r="723">
          <cell r="A723">
            <v>9004526</v>
          </cell>
          <cell r="B723">
            <v>101080</v>
          </cell>
          <cell r="C723">
            <v>9004526</v>
          </cell>
          <cell r="D723" t="str">
            <v>INSTALL UNDERGROUND CABLE AT 18310 HIGHW</v>
          </cell>
          <cell r="I723">
            <v>101080</v>
          </cell>
        </row>
        <row r="724">
          <cell r="A724">
            <v>101080</v>
          </cell>
          <cell r="B724">
            <v>0</v>
          </cell>
          <cell r="C724">
            <v>101080</v>
          </cell>
          <cell r="D724" t="str">
            <v>Cornwall - New UG Services S Glengarry</v>
          </cell>
          <cell r="E724">
            <v>100</v>
          </cell>
          <cell r="F724" t="str">
            <v>PER</v>
          </cell>
          <cell r="G724" t="str">
            <v>Act</v>
          </cell>
          <cell r="I724">
            <v>0</v>
          </cell>
        </row>
        <row r="725">
          <cell r="A725">
            <v>0</v>
          </cell>
          <cell r="B725">
            <v>9004534</v>
          </cell>
          <cell r="I725">
            <v>9004534</v>
          </cell>
        </row>
        <row r="726">
          <cell r="A726">
            <v>9004534</v>
          </cell>
          <cell r="B726">
            <v>100965</v>
          </cell>
          <cell r="C726">
            <v>9004534</v>
          </cell>
          <cell r="D726" t="str">
            <v>INSTALL UNDERGROUND CABLE AT 108 DUNBAR</v>
          </cell>
          <cell r="I726">
            <v>100965</v>
          </cell>
        </row>
        <row r="727">
          <cell r="A727">
            <v>100965</v>
          </cell>
          <cell r="B727">
            <v>0</v>
          </cell>
          <cell r="C727">
            <v>100965</v>
          </cell>
          <cell r="D727" t="str">
            <v>Cornwall - New UG Services City</v>
          </cell>
          <cell r="E727">
            <v>100</v>
          </cell>
          <cell r="F727" t="str">
            <v>PER</v>
          </cell>
          <cell r="G727" t="str">
            <v>Act</v>
          </cell>
          <cell r="I727">
            <v>0</v>
          </cell>
        </row>
        <row r="728">
          <cell r="A728">
            <v>0</v>
          </cell>
          <cell r="B728">
            <v>9004535</v>
          </cell>
          <cell r="I728">
            <v>9004535</v>
          </cell>
        </row>
        <row r="729">
          <cell r="A729">
            <v>9004535</v>
          </cell>
          <cell r="B729">
            <v>100973</v>
          </cell>
          <cell r="C729">
            <v>9004535</v>
          </cell>
          <cell r="D729" t="str">
            <v>18899 South Branch Road- Install new XFM</v>
          </cell>
          <cell r="I729">
            <v>100973</v>
          </cell>
        </row>
        <row r="730">
          <cell r="A730">
            <v>100973</v>
          </cell>
          <cell r="B730">
            <v>0</v>
          </cell>
          <cell r="C730">
            <v>100973</v>
          </cell>
          <cell r="D730" t="str">
            <v>Cornwall-Distr. Upgrades S Glengary</v>
          </cell>
          <cell r="E730">
            <v>100</v>
          </cell>
          <cell r="F730" t="str">
            <v>PER</v>
          </cell>
          <cell r="G730" t="str">
            <v>Act</v>
          </cell>
          <cell r="I730">
            <v>0</v>
          </cell>
        </row>
        <row r="731">
          <cell r="A731">
            <v>0</v>
          </cell>
          <cell r="B731">
            <v>9004536</v>
          </cell>
          <cell r="I731">
            <v>9004536</v>
          </cell>
        </row>
        <row r="732">
          <cell r="A732">
            <v>9004536</v>
          </cell>
          <cell r="B732">
            <v>100125</v>
          </cell>
          <cell r="C732">
            <v>9004536</v>
          </cell>
          <cell r="D732" t="str">
            <v>115 SUNRISE - LOT 45 - RIDGEWAY - NEW U/</v>
          </cell>
          <cell r="I732">
            <v>100125</v>
          </cell>
        </row>
        <row r="733">
          <cell r="A733">
            <v>100125</v>
          </cell>
          <cell r="B733">
            <v>0</v>
          </cell>
          <cell r="C733">
            <v>100125</v>
          </cell>
          <cell r="D733" t="str">
            <v>FE-New Service Lines</v>
          </cell>
          <cell r="E733">
            <v>100</v>
          </cell>
          <cell r="F733" t="str">
            <v>PER</v>
          </cell>
          <cell r="G733" t="str">
            <v>Act</v>
          </cell>
          <cell r="I733">
            <v>0</v>
          </cell>
        </row>
        <row r="734">
          <cell r="A734">
            <v>0</v>
          </cell>
          <cell r="B734">
            <v>9004542</v>
          </cell>
          <cell r="I734">
            <v>9004542</v>
          </cell>
        </row>
        <row r="735">
          <cell r="A735">
            <v>9004542</v>
          </cell>
          <cell r="B735">
            <v>100965</v>
          </cell>
          <cell r="C735">
            <v>9004542</v>
          </cell>
          <cell r="D735" t="str">
            <v>BROOKGATE SUBDIVISION - PHASE 2 STAGE 1</v>
          </cell>
          <cell r="I735">
            <v>100965</v>
          </cell>
        </row>
        <row r="736">
          <cell r="A736">
            <v>100965</v>
          </cell>
          <cell r="B736">
            <v>0</v>
          </cell>
          <cell r="C736">
            <v>100965</v>
          </cell>
          <cell r="D736" t="str">
            <v>Cornwall - New UG Services City</v>
          </cell>
          <cell r="E736">
            <v>100</v>
          </cell>
          <cell r="F736" t="str">
            <v>PER</v>
          </cell>
          <cell r="G736" t="str">
            <v>Act</v>
          </cell>
          <cell r="I736">
            <v>0</v>
          </cell>
        </row>
        <row r="737">
          <cell r="A737">
            <v>0</v>
          </cell>
          <cell r="B737">
            <v>9004543</v>
          </cell>
          <cell r="I737">
            <v>9004543</v>
          </cell>
        </row>
        <row r="738">
          <cell r="A738">
            <v>9004543</v>
          </cell>
          <cell r="B738">
            <v>100973</v>
          </cell>
          <cell r="C738">
            <v>9004543</v>
          </cell>
          <cell r="D738" t="str">
            <v>18420 HWY#2 Install new pole</v>
          </cell>
          <cell r="I738">
            <v>100973</v>
          </cell>
        </row>
        <row r="739">
          <cell r="A739">
            <v>100973</v>
          </cell>
          <cell r="B739">
            <v>0</v>
          </cell>
          <cell r="C739">
            <v>100973</v>
          </cell>
          <cell r="D739" t="str">
            <v>Cornwall-Distr. Upgrades S Glengary</v>
          </cell>
          <cell r="E739">
            <v>100</v>
          </cell>
          <cell r="F739" t="str">
            <v>PER</v>
          </cell>
          <cell r="G739" t="str">
            <v>Act</v>
          </cell>
          <cell r="I739">
            <v>0</v>
          </cell>
        </row>
        <row r="740">
          <cell r="A740">
            <v>0</v>
          </cell>
          <cell r="B740">
            <v>9004544</v>
          </cell>
          <cell r="I740">
            <v>9004544</v>
          </cell>
        </row>
        <row r="741">
          <cell r="A741">
            <v>9004544</v>
          </cell>
          <cell r="B741">
            <v>100924</v>
          </cell>
          <cell r="C741">
            <v>9004544</v>
          </cell>
          <cell r="D741" t="str">
            <v>Nalon Road subdivision</v>
          </cell>
          <cell r="I741">
            <v>100924</v>
          </cell>
        </row>
        <row r="742">
          <cell r="A742">
            <v>100924</v>
          </cell>
          <cell r="B742">
            <v>101137</v>
          </cell>
          <cell r="C742">
            <v>100924</v>
          </cell>
          <cell r="D742" t="str">
            <v>EOP-Underground Distribution Lines</v>
          </cell>
          <cell r="E742">
            <v>10</v>
          </cell>
          <cell r="F742" t="str">
            <v>PER</v>
          </cell>
          <cell r="G742" t="str">
            <v>Act</v>
          </cell>
          <cell r="I742">
            <v>101137</v>
          </cell>
        </row>
        <row r="743">
          <cell r="A743">
            <v>101137</v>
          </cell>
          <cell r="B743">
            <v>0</v>
          </cell>
          <cell r="C743">
            <v>101137</v>
          </cell>
          <cell r="D743" t="str">
            <v>EOP-Overhead Distribution Lines UPGRADES</v>
          </cell>
          <cell r="E743">
            <v>90</v>
          </cell>
          <cell r="F743" t="str">
            <v>PER</v>
          </cell>
          <cell r="G743" t="str">
            <v>Act</v>
          </cell>
          <cell r="I743">
            <v>0</v>
          </cell>
        </row>
        <row r="744">
          <cell r="A744">
            <v>0</v>
          </cell>
          <cell r="B744">
            <v>9004547</v>
          </cell>
          <cell r="I744">
            <v>9004547</v>
          </cell>
        </row>
        <row r="745">
          <cell r="A745">
            <v>9004547</v>
          </cell>
          <cell r="B745">
            <v>100971</v>
          </cell>
          <cell r="C745">
            <v>9004547</v>
          </cell>
          <cell r="D745" t="str">
            <v>7th St West at Cumberland St.- City Re-a</v>
          </cell>
          <cell r="I745">
            <v>100971</v>
          </cell>
        </row>
        <row r="746">
          <cell r="A746">
            <v>100971</v>
          </cell>
          <cell r="B746">
            <v>0</v>
          </cell>
          <cell r="C746">
            <v>100971</v>
          </cell>
          <cell r="D746" t="str">
            <v>Cornwall-Distribution Upgrades City</v>
          </cell>
          <cell r="E746">
            <v>100</v>
          </cell>
          <cell r="F746" t="str">
            <v>PER</v>
          </cell>
          <cell r="G746" t="str">
            <v>Act</v>
          </cell>
          <cell r="I746">
            <v>0</v>
          </cell>
        </row>
        <row r="747">
          <cell r="A747">
            <v>0</v>
          </cell>
          <cell r="B747">
            <v>9004548</v>
          </cell>
          <cell r="I747">
            <v>9004548</v>
          </cell>
        </row>
        <row r="748">
          <cell r="A748">
            <v>9004548</v>
          </cell>
          <cell r="B748">
            <v>100971</v>
          </cell>
          <cell r="C748">
            <v>9004548</v>
          </cell>
          <cell r="D748" t="str">
            <v>-Replace Handhole- 34 Valcrest</v>
          </cell>
          <cell r="I748">
            <v>100971</v>
          </cell>
        </row>
        <row r="749">
          <cell r="A749">
            <v>100971</v>
          </cell>
          <cell r="B749">
            <v>0</v>
          </cell>
          <cell r="C749">
            <v>100971</v>
          </cell>
          <cell r="D749" t="str">
            <v>Cornwall-Distribution Upgrades City</v>
          </cell>
          <cell r="E749">
            <v>100</v>
          </cell>
          <cell r="F749" t="str">
            <v>PER</v>
          </cell>
          <cell r="G749" t="str">
            <v>Act</v>
          </cell>
          <cell r="I749">
            <v>0</v>
          </cell>
        </row>
        <row r="750">
          <cell r="A750">
            <v>0</v>
          </cell>
          <cell r="B750">
            <v>9004549</v>
          </cell>
          <cell r="I750">
            <v>9004549</v>
          </cell>
        </row>
        <row r="751">
          <cell r="A751">
            <v>9004549</v>
          </cell>
          <cell r="B751">
            <v>100965</v>
          </cell>
          <cell r="C751">
            <v>9004549</v>
          </cell>
          <cell r="D751" t="str">
            <v>INSTALL UNDERGROUND CABLE AT 1209 RIVERD</v>
          </cell>
          <cell r="I751">
            <v>100965</v>
          </cell>
        </row>
        <row r="752">
          <cell r="A752">
            <v>100965</v>
          </cell>
          <cell r="B752">
            <v>0</v>
          </cell>
          <cell r="C752">
            <v>100965</v>
          </cell>
          <cell r="D752" t="str">
            <v>Cornwall - New UG Services City</v>
          </cell>
          <cell r="E752">
            <v>100</v>
          </cell>
          <cell r="F752" t="str">
            <v>PER</v>
          </cell>
          <cell r="G752" t="str">
            <v>Act</v>
          </cell>
          <cell r="I752">
            <v>0</v>
          </cell>
        </row>
        <row r="753">
          <cell r="A753">
            <v>0</v>
          </cell>
          <cell r="B753">
            <v>9004550</v>
          </cell>
          <cell r="I753">
            <v>9004550</v>
          </cell>
        </row>
        <row r="754">
          <cell r="A754">
            <v>9004550</v>
          </cell>
          <cell r="B754">
            <v>100965</v>
          </cell>
          <cell r="C754">
            <v>9004550</v>
          </cell>
          <cell r="D754" t="str">
            <v>INSTALL UNDERGROUND CABLE AT 53 MCKENZIE</v>
          </cell>
          <cell r="I754">
            <v>100965</v>
          </cell>
        </row>
        <row r="755">
          <cell r="A755">
            <v>100965</v>
          </cell>
          <cell r="B755">
            <v>0</v>
          </cell>
          <cell r="C755">
            <v>100965</v>
          </cell>
          <cell r="D755" t="str">
            <v>Cornwall - New UG Services City</v>
          </cell>
          <cell r="E755">
            <v>100</v>
          </cell>
          <cell r="F755" t="str">
            <v>PER</v>
          </cell>
          <cell r="G755" t="str">
            <v>Act</v>
          </cell>
          <cell r="I755">
            <v>0</v>
          </cell>
        </row>
        <row r="756">
          <cell r="A756">
            <v>0</v>
          </cell>
          <cell r="B756">
            <v>9004551</v>
          </cell>
          <cell r="I756">
            <v>9004551</v>
          </cell>
        </row>
        <row r="757">
          <cell r="A757">
            <v>9004551</v>
          </cell>
          <cell r="B757">
            <v>101080</v>
          </cell>
          <cell r="C757">
            <v>9004551</v>
          </cell>
          <cell r="D757" t="str">
            <v>INSTALL UNDERGROUND CABLE AT 19200 GORE</v>
          </cell>
          <cell r="I757">
            <v>101080</v>
          </cell>
        </row>
        <row r="758">
          <cell r="A758">
            <v>101080</v>
          </cell>
          <cell r="B758">
            <v>0</v>
          </cell>
          <cell r="C758">
            <v>101080</v>
          </cell>
          <cell r="D758" t="str">
            <v>Cornwall - New UG Services S Glengarry</v>
          </cell>
          <cell r="E758">
            <v>100</v>
          </cell>
          <cell r="F758" t="str">
            <v>PER</v>
          </cell>
          <cell r="G758" t="str">
            <v>Act</v>
          </cell>
          <cell r="I758">
            <v>0</v>
          </cell>
        </row>
        <row r="759">
          <cell r="A759">
            <v>0</v>
          </cell>
          <cell r="B759">
            <v>9004552</v>
          </cell>
          <cell r="I759">
            <v>9004552</v>
          </cell>
        </row>
        <row r="760">
          <cell r="A760">
            <v>9004552</v>
          </cell>
          <cell r="B760">
            <v>100973</v>
          </cell>
          <cell r="C760">
            <v>9004552</v>
          </cell>
          <cell r="D760" t="str">
            <v>-5606 Kinloch- Replace pole</v>
          </cell>
          <cell r="I760">
            <v>100973</v>
          </cell>
        </row>
        <row r="761">
          <cell r="A761">
            <v>100973</v>
          </cell>
          <cell r="B761">
            <v>0</v>
          </cell>
          <cell r="C761">
            <v>100973</v>
          </cell>
          <cell r="D761" t="str">
            <v>Cornwall-Distr. Upgrades S Glengary</v>
          </cell>
          <cell r="E761">
            <v>100</v>
          </cell>
          <cell r="F761" t="str">
            <v>PER</v>
          </cell>
          <cell r="G761" t="str">
            <v>Act</v>
          </cell>
          <cell r="I761">
            <v>0</v>
          </cell>
        </row>
        <row r="762">
          <cell r="A762">
            <v>0</v>
          </cell>
          <cell r="B762">
            <v>9004553</v>
          </cell>
          <cell r="I762">
            <v>9004553</v>
          </cell>
        </row>
        <row r="763">
          <cell r="A763">
            <v>9004553</v>
          </cell>
          <cell r="B763">
            <v>101080</v>
          </cell>
          <cell r="C763">
            <v>9004553</v>
          </cell>
          <cell r="D763" t="str">
            <v>INSTALL UNDERGROUND CABLE AT 18420 HIGHW</v>
          </cell>
          <cell r="I763">
            <v>101080</v>
          </cell>
        </row>
        <row r="764">
          <cell r="A764">
            <v>101080</v>
          </cell>
          <cell r="B764">
            <v>0</v>
          </cell>
          <cell r="C764">
            <v>101080</v>
          </cell>
          <cell r="D764" t="str">
            <v>Cornwall - New UG Services S Glengarry</v>
          </cell>
          <cell r="E764">
            <v>100</v>
          </cell>
          <cell r="F764" t="str">
            <v>PER</v>
          </cell>
          <cell r="G764" t="str">
            <v>Act</v>
          </cell>
          <cell r="I764">
            <v>0</v>
          </cell>
        </row>
        <row r="765">
          <cell r="A765">
            <v>0</v>
          </cell>
          <cell r="B765">
            <v>9004562</v>
          </cell>
          <cell r="I765">
            <v>9004562</v>
          </cell>
        </row>
        <row r="766">
          <cell r="A766">
            <v>9004562</v>
          </cell>
          <cell r="B766">
            <v>101137</v>
          </cell>
          <cell r="C766">
            <v>9004562</v>
          </cell>
          <cell r="D766" t="str">
            <v>179 Maple Street North</v>
          </cell>
          <cell r="I766">
            <v>101137</v>
          </cell>
        </row>
        <row r="767">
          <cell r="A767">
            <v>101137</v>
          </cell>
          <cell r="B767">
            <v>0</v>
          </cell>
          <cell r="C767">
            <v>101137</v>
          </cell>
          <cell r="D767" t="str">
            <v>EOP-Overhead Distribution Lines UPGRADES</v>
          </cell>
          <cell r="E767">
            <v>100</v>
          </cell>
          <cell r="F767" t="str">
            <v>PER</v>
          </cell>
          <cell r="G767" t="str">
            <v>Act</v>
          </cell>
          <cell r="I767">
            <v>0</v>
          </cell>
        </row>
        <row r="768">
          <cell r="A768">
            <v>0</v>
          </cell>
          <cell r="B768">
            <v>9004570</v>
          </cell>
          <cell r="I768">
            <v>9004570</v>
          </cell>
        </row>
        <row r="769">
          <cell r="A769">
            <v>9004570</v>
          </cell>
          <cell r="B769">
            <v>100125</v>
          </cell>
          <cell r="C769">
            <v>9004570</v>
          </cell>
          <cell r="D769" t="str">
            <v>410 JORDAN, LOT 26, FORT ERIE. CUSTOMER</v>
          </cell>
          <cell r="I769">
            <v>100125</v>
          </cell>
        </row>
        <row r="770">
          <cell r="A770">
            <v>100125</v>
          </cell>
          <cell r="B770">
            <v>0</v>
          </cell>
          <cell r="C770">
            <v>100125</v>
          </cell>
          <cell r="D770" t="str">
            <v>FE-New Service Lines</v>
          </cell>
          <cell r="E770">
            <v>100</v>
          </cell>
          <cell r="F770" t="str">
            <v>PER</v>
          </cell>
          <cell r="G770" t="str">
            <v>Act</v>
          </cell>
          <cell r="I770">
            <v>0</v>
          </cell>
        </row>
        <row r="771">
          <cell r="A771">
            <v>0</v>
          </cell>
          <cell r="B771">
            <v>9004571</v>
          </cell>
          <cell r="I771">
            <v>9004571</v>
          </cell>
        </row>
        <row r="772">
          <cell r="A772">
            <v>9004571</v>
          </cell>
          <cell r="B772">
            <v>101080</v>
          </cell>
          <cell r="C772">
            <v>9004571</v>
          </cell>
          <cell r="D772" t="str">
            <v>INSTALL UNDERGROUND CABLE AT 6580 SAPPHI</v>
          </cell>
          <cell r="I772">
            <v>101080</v>
          </cell>
        </row>
        <row r="773">
          <cell r="A773">
            <v>101080</v>
          </cell>
          <cell r="B773">
            <v>0</v>
          </cell>
          <cell r="C773">
            <v>101080</v>
          </cell>
          <cell r="D773" t="str">
            <v>Cornwall - New UG Services S Glengarry</v>
          </cell>
          <cell r="E773">
            <v>100</v>
          </cell>
          <cell r="F773" t="str">
            <v>PER</v>
          </cell>
          <cell r="G773" t="str">
            <v>Act</v>
          </cell>
          <cell r="I773">
            <v>0</v>
          </cell>
        </row>
        <row r="774">
          <cell r="A774">
            <v>0</v>
          </cell>
          <cell r="B774">
            <v>9004573</v>
          </cell>
          <cell r="I774">
            <v>9004573</v>
          </cell>
        </row>
        <row r="775">
          <cell r="A775">
            <v>9004573</v>
          </cell>
          <cell r="B775">
            <v>100732</v>
          </cell>
          <cell r="C775">
            <v>9004573</v>
          </cell>
          <cell r="D775" t="str">
            <v>2365 FIRELANE 2, PORT COLBORNE. NEW U/G</v>
          </cell>
          <cell r="I775">
            <v>100732</v>
          </cell>
        </row>
        <row r="776">
          <cell r="A776">
            <v>100732</v>
          </cell>
          <cell r="B776">
            <v>0</v>
          </cell>
          <cell r="C776">
            <v>100732</v>
          </cell>
          <cell r="D776" t="str">
            <v>PC-New Service Lines</v>
          </cell>
          <cell r="E776">
            <v>100</v>
          </cell>
          <cell r="F776" t="str">
            <v>PER</v>
          </cell>
          <cell r="G776" t="str">
            <v>Act</v>
          </cell>
          <cell r="I776">
            <v>0</v>
          </cell>
        </row>
        <row r="777">
          <cell r="A777">
            <v>0</v>
          </cell>
          <cell r="B777">
            <v>9004574</v>
          </cell>
          <cell r="I777">
            <v>9004574</v>
          </cell>
        </row>
        <row r="778">
          <cell r="A778">
            <v>9004574</v>
          </cell>
          <cell r="B778">
            <v>100732</v>
          </cell>
          <cell r="C778">
            <v>9004574</v>
          </cell>
          <cell r="D778" t="str">
            <v>ELM STREET AND SUGARLOAF. INSTALL NEW PO</v>
          </cell>
          <cell r="I778">
            <v>100732</v>
          </cell>
        </row>
        <row r="779">
          <cell r="A779">
            <v>100732</v>
          </cell>
          <cell r="B779">
            <v>0</v>
          </cell>
          <cell r="C779">
            <v>100732</v>
          </cell>
          <cell r="D779" t="str">
            <v>PC-New Service Lines</v>
          </cell>
          <cell r="E779">
            <v>100</v>
          </cell>
          <cell r="F779" t="str">
            <v>PER</v>
          </cell>
          <cell r="G779" t="str">
            <v>Act</v>
          </cell>
          <cell r="I779">
            <v>0</v>
          </cell>
        </row>
        <row r="780">
          <cell r="A780">
            <v>0</v>
          </cell>
          <cell r="B780">
            <v>9004578</v>
          </cell>
          <cell r="I780">
            <v>9004578</v>
          </cell>
        </row>
        <row r="781">
          <cell r="A781">
            <v>9004578</v>
          </cell>
          <cell r="B781">
            <v>710010</v>
          </cell>
          <cell r="C781">
            <v>9004578</v>
          </cell>
          <cell r="D781" t="str">
            <v>RETROFILL EOP TRANSFORMERS</v>
          </cell>
          <cell r="I781">
            <v>710010</v>
          </cell>
        </row>
        <row r="782">
          <cell r="A782">
            <v>710010</v>
          </cell>
          <cell r="B782">
            <v>0</v>
          </cell>
          <cell r="C782">
            <v>710010</v>
          </cell>
          <cell r="D782" t="str">
            <v>EOP-UG Dist Transformers Operations</v>
          </cell>
          <cell r="E782">
            <v>100</v>
          </cell>
          <cell r="F782" t="str">
            <v>PER</v>
          </cell>
          <cell r="G782" t="str">
            <v>Act</v>
          </cell>
          <cell r="I782">
            <v>0</v>
          </cell>
        </row>
        <row r="783">
          <cell r="A783">
            <v>0</v>
          </cell>
          <cell r="B783">
            <v>9004579</v>
          </cell>
          <cell r="I783">
            <v>9004579</v>
          </cell>
        </row>
        <row r="784">
          <cell r="A784">
            <v>9004579</v>
          </cell>
          <cell r="B784">
            <v>101052</v>
          </cell>
          <cell r="C784">
            <v>9004579</v>
          </cell>
          <cell r="D784" t="str">
            <v>CFI Industries Service Upgrades</v>
          </cell>
          <cell r="I784">
            <v>101052</v>
          </cell>
        </row>
        <row r="785">
          <cell r="A785">
            <v>101052</v>
          </cell>
          <cell r="B785">
            <v>0</v>
          </cell>
          <cell r="C785">
            <v>101052</v>
          </cell>
          <cell r="D785" t="str">
            <v>Cornwall - UG Distribution Upgrades City</v>
          </cell>
          <cell r="E785">
            <v>100</v>
          </cell>
          <cell r="F785" t="str">
            <v>PER</v>
          </cell>
          <cell r="G785" t="str">
            <v>Act</v>
          </cell>
          <cell r="I785">
            <v>0</v>
          </cell>
        </row>
        <row r="786">
          <cell r="A786">
            <v>0</v>
          </cell>
          <cell r="B786">
            <v>9004580</v>
          </cell>
          <cell r="I786">
            <v>9004580</v>
          </cell>
        </row>
        <row r="787">
          <cell r="A787">
            <v>9004580</v>
          </cell>
          <cell r="B787">
            <v>700043</v>
          </cell>
          <cell r="C787">
            <v>9004580</v>
          </cell>
          <cell r="D787" t="str">
            <v>-1321 Lochiel- Paint Transformer</v>
          </cell>
          <cell r="I787">
            <v>700043</v>
          </cell>
        </row>
        <row r="788">
          <cell r="A788">
            <v>700043</v>
          </cell>
          <cell r="B788">
            <v>0</v>
          </cell>
          <cell r="C788">
            <v>700043</v>
          </cell>
          <cell r="D788" t="str">
            <v>Cornwall-UG Distribution Transformers</v>
          </cell>
          <cell r="E788">
            <v>100</v>
          </cell>
          <cell r="F788" t="str">
            <v>PER</v>
          </cell>
          <cell r="G788" t="str">
            <v>Act</v>
          </cell>
          <cell r="I788">
            <v>0</v>
          </cell>
        </row>
        <row r="789">
          <cell r="A789">
            <v>0</v>
          </cell>
          <cell r="B789">
            <v>9004581</v>
          </cell>
          <cell r="I789">
            <v>9004581</v>
          </cell>
        </row>
        <row r="790">
          <cell r="A790">
            <v>9004581</v>
          </cell>
          <cell r="B790">
            <v>710010</v>
          </cell>
          <cell r="C790">
            <v>9004581</v>
          </cell>
          <cell r="D790" t="str">
            <v>RETROFILL 8 TRANSFORMERS FOR EOP</v>
          </cell>
          <cell r="I790">
            <v>710010</v>
          </cell>
        </row>
        <row r="791">
          <cell r="A791">
            <v>710010</v>
          </cell>
          <cell r="B791">
            <v>0</v>
          </cell>
          <cell r="C791">
            <v>710010</v>
          </cell>
          <cell r="D791" t="str">
            <v>EOP-UG Dist Transformers Operations</v>
          </cell>
          <cell r="E791">
            <v>100</v>
          </cell>
          <cell r="F791" t="str">
            <v>PER</v>
          </cell>
          <cell r="G791" t="str">
            <v>Act</v>
          </cell>
          <cell r="I791">
            <v>0</v>
          </cell>
        </row>
        <row r="792">
          <cell r="A792">
            <v>0</v>
          </cell>
          <cell r="B792">
            <v>9004582</v>
          </cell>
          <cell r="I792">
            <v>9004582</v>
          </cell>
        </row>
        <row r="793">
          <cell r="A793">
            <v>9004582</v>
          </cell>
          <cell r="B793">
            <v>700006</v>
          </cell>
          <cell r="C793">
            <v>9004582</v>
          </cell>
          <cell r="D793" t="str">
            <v>-800 2nd west- Install anchor</v>
          </cell>
          <cell r="I793">
            <v>700006</v>
          </cell>
        </row>
        <row r="794">
          <cell r="A794">
            <v>700006</v>
          </cell>
          <cell r="B794">
            <v>0</v>
          </cell>
          <cell r="C794">
            <v>700006</v>
          </cell>
          <cell r="D794" t="str">
            <v>Cornwall-OH Dist Lines &amp; Feeder Supp&amp;Exp</v>
          </cell>
          <cell r="E794">
            <v>100</v>
          </cell>
          <cell r="F794" t="str">
            <v>PER</v>
          </cell>
          <cell r="G794" t="str">
            <v>Act</v>
          </cell>
          <cell r="I794">
            <v>0</v>
          </cell>
        </row>
        <row r="795">
          <cell r="A795">
            <v>0</v>
          </cell>
          <cell r="B795">
            <v>9004585</v>
          </cell>
          <cell r="I795">
            <v>9004585</v>
          </cell>
        </row>
        <row r="796">
          <cell r="A796">
            <v>9004585</v>
          </cell>
          <cell r="B796">
            <v>100972</v>
          </cell>
          <cell r="C796">
            <v>9004585</v>
          </cell>
          <cell r="D796" t="str">
            <v>-Hwy 138 at Headline- Replace St. Lighti</v>
          </cell>
          <cell r="I796">
            <v>100972</v>
          </cell>
        </row>
        <row r="797">
          <cell r="A797">
            <v>100972</v>
          </cell>
          <cell r="B797">
            <v>0</v>
          </cell>
          <cell r="C797">
            <v>100972</v>
          </cell>
          <cell r="D797" t="str">
            <v>Cornwall-Distr. Upgrades S Stormont</v>
          </cell>
          <cell r="E797">
            <v>100</v>
          </cell>
          <cell r="F797" t="str">
            <v>PER</v>
          </cell>
          <cell r="G797" t="str">
            <v>Act</v>
          </cell>
          <cell r="I797">
            <v>0</v>
          </cell>
        </row>
        <row r="798">
          <cell r="A798">
            <v>0</v>
          </cell>
          <cell r="B798">
            <v>9004586</v>
          </cell>
          <cell r="I798">
            <v>9004586</v>
          </cell>
        </row>
        <row r="799">
          <cell r="A799">
            <v>9004586</v>
          </cell>
          <cell r="B799">
            <v>100965</v>
          </cell>
          <cell r="C799">
            <v>9004586</v>
          </cell>
          <cell r="D799" t="str">
            <v>INSTALL UNDERGROUND CABLE AT 409 ELLEN A</v>
          </cell>
          <cell r="I799">
            <v>100965</v>
          </cell>
        </row>
        <row r="800">
          <cell r="A800">
            <v>100965</v>
          </cell>
          <cell r="B800">
            <v>0</v>
          </cell>
          <cell r="C800">
            <v>100965</v>
          </cell>
          <cell r="D800" t="str">
            <v>Cornwall - New UG Services City</v>
          </cell>
          <cell r="E800">
            <v>100</v>
          </cell>
          <cell r="F800" t="str">
            <v>PER</v>
          </cell>
          <cell r="G800" t="str">
            <v>Act</v>
          </cell>
          <cell r="I800">
            <v>0</v>
          </cell>
        </row>
        <row r="801">
          <cell r="A801">
            <v>0</v>
          </cell>
          <cell r="B801">
            <v>9004594</v>
          </cell>
          <cell r="I801">
            <v>9004594</v>
          </cell>
        </row>
        <row r="802">
          <cell r="A802">
            <v>9004594</v>
          </cell>
          <cell r="B802">
            <v>100125</v>
          </cell>
          <cell r="C802">
            <v>9004594</v>
          </cell>
          <cell r="D802" t="str">
            <v>3678 CRYSTAL BEACH DRIVE.  NEW U/G SERVI</v>
          </cell>
          <cell r="I802">
            <v>100125</v>
          </cell>
        </row>
        <row r="803">
          <cell r="A803">
            <v>100125</v>
          </cell>
          <cell r="B803">
            <v>0</v>
          </cell>
          <cell r="C803">
            <v>100125</v>
          </cell>
          <cell r="D803" t="str">
            <v>FE-New Service Lines</v>
          </cell>
          <cell r="E803">
            <v>100</v>
          </cell>
          <cell r="F803" t="str">
            <v>PER</v>
          </cell>
          <cell r="G803" t="str">
            <v>Act</v>
          </cell>
          <cell r="I803">
            <v>0</v>
          </cell>
        </row>
        <row r="804">
          <cell r="A804">
            <v>0</v>
          </cell>
          <cell r="B804">
            <v>9004597</v>
          </cell>
          <cell r="I804">
            <v>9004597</v>
          </cell>
        </row>
        <row r="805">
          <cell r="A805">
            <v>9004597</v>
          </cell>
          <cell r="B805">
            <v>101080</v>
          </cell>
          <cell r="C805">
            <v>9004597</v>
          </cell>
          <cell r="D805" t="str">
            <v>INSTALL UNDERGROUND CABLE AT 6560 SAPPHI</v>
          </cell>
          <cell r="I805">
            <v>101080</v>
          </cell>
        </row>
        <row r="806">
          <cell r="A806">
            <v>101080</v>
          </cell>
          <cell r="B806">
            <v>0</v>
          </cell>
          <cell r="C806">
            <v>101080</v>
          </cell>
          <cell r="D806" t="str">
            <v>Cornwall - New UG Services S Glengarry</v>
          </cell>
          <cell r="E806">
            <v>100</v>
          </cell>
          <cell r="F806" t="str">
            <v>PER</v>
          </cell>
          <cell r="G806" t="str">
            <v>Act</v>
          </cell>
          <cell r="I806">
            <v>0</v>
          </cell>
        </row>
        <row r="807">
          <cell r="A807">
            <v>0</v>
          </cell>
          <cell r="B807">
            <v>9004602</v>
          </cell>
          <cell r="I807">
            <v>9004602</v>
          </cell>
        </row>
        <row r="808">
          <cell r="A808">
            <v>9004602</v>
          </cell>
          <cell r="B808">
            <v>100923</v>
          </cell>
          <cell r="C808">
            <v>9004602</v>
          </cell>
          <cell r="D808" t="str">
            <v>465 Charles Street North New Service</v>
          </cell>
          <cell r="I808">
            <v>100923</v>
          </cell>
        </row>
        <row r="809">
          <cell r="A809">
            <v>100923</v>
          </cell>
          <cell r="B809">
            <v>0</v>
          </cell>
          <cell r="C809">
            <v>100923</v>
          </cell>
          <cell r="D809" t="str">
            <v>EOP-Overhead Distribution Lines</v>
          </cell>
          <cell r="E809">
            <v>100</v>
          </cell>
          <cell r="F809" t="str">
            <v>PER</v>
          </cell>
          <cell r="G809" t="str">
            <v>Act</v>
          </cell>
          <cell r="I809">
            <v>0</v>
          </cell>
        </row>
        <row r="810">
          <cell r="A810">
            <v>0</v>
          </cell>
          <cell r="B810">
            <v>9004604</v>
          </cell>
          <cell r="I810">
            <v>9004604</v>
          </cell>
        </row>
        <row r="811">
          <cell r="A811">
            <v>9004604</v>
          </cell>
          <cell r="B811">
            <v>100971</v>
          </cell>
          <cell r="C811">
            <v>9004604</v>
          </cell>
          <cell r="D811" t="str">
            <v>-Boundary Road Double circuit-</v>
          </cell>
          <cell r="I811">
            <v>100971</v>
          </cell>
        </row>
        <row r="812">
          <cell r="A812">
            <v>100971</v>
          </cell>
          <cell r="B812">
            <v>0</v>
          </cell>
          <cell r="C812">
            <v>100971</v>
          </cell>
          <cell r="D812" t="str">
            <v>Cornwall-Distribution Upgrades City</v>
          </cell>
          <cell r="E812">
            <v>100</v>
          </cell>
          <cell r="F812" t="str">
            <v>PER</v>
          </cell>
          <cell r="G812" t="str">
            <v>Act</v>
          </cell>
          <cell r="I812">
            <v>0</v>
          </cell>
        </row>
        <row r="813">
          <cell r="A813">
            <v>0</v>
          </cell>
          <cell r="B813">
            <v>9004606</v>
          </cell>
          <cell r="I813">
            <v>9004606</v>
          </cell>
        </row>
        <row r="814">
          <cell r="A814">
            <v>9004606</v>
          </cell>
          <cell r="B814">
            <v>700041</v>
          </cell>
          <cell r="C814">
            <v>9004606</v>
          </cell>
          <cell r="D814" t="str">
            <v>-Remove Primary W of 18361 South Branch</v>
          </cell>
          <cell r="I814">
            <v>700041</v>
          </cell>
        </row>
        <row r="815">
          <cell r="A815">
            <v>700041</v>
          </cell>
          <cell r="B815">
            <v>0</v>
          </cell>
          <cell r="C815">
            <v>700041</v>
          </cell>
          <cell r="D815" t="str">
            <v>Cornwall-OH Dist Lines &amp; Feeder Oper Lbr</v>
          </cell>
          <cell r="E815">
            <v>100</v>
          </cell>
          <cell r="F815" t="str">
            <v>PER</v>
          </cell>
          <cell r="G815" t="str">
            <v>Act</v>
          </cell>
          <cell r="I815">
            <v>0</v>
          </cell>
        </row>
        <row r="816">
          <cell r="A816">
            <v>0</v>
          </cell>
          <cell r="B816">
            <v>9004607</v>
          </cell>
          <cell r="I816">
            <v>9004607</v>
          </cell>
        </row>
        <row r="817">
          <cell r="A817">
            <v>9004607</v>
          </cell>
          <cell r="B817">
            <v>100973</v>
          </cell>
          <cell r="C817">
            <v>9004607</v>
          </cell>
          <cell r="D817" t="str">
            <v>-19289 County Rd. 2- Raise Secondary</v>
          </cell>
          <cell r="I817">
            <v>100973</v>
          </cell>
        </row>
        <row r="818">
          <cell r="A818">
            <v>100973</v>
          </cell>
          <cell r="B818">
            <v>0</v>
          </cell>
          <cell r="C818">
            <v>100973</v>
          </cell>
          <cell r="D818" t="str">
            <v>Cornwall-Distr. Upgrades S Glengary</v>
          </cell>
          <cell r="E818">
            <v>100</v>
          </cell>
          <cell r="F818" t="str">
            <v>PER</v>
          </cell>
          <cell r="G818" t="str">
            <v>Act</v>
          </cell>
          <cell r="I818">
            <v>0</v>
          </cell>
        </row>
        <row r="819">
          <cell r="A819">
            <v>0</v>
          </cell>
          <cell r="B819">
            <v>9004608</v>
          </cell>
          <cell r="I819">
            <v>9004608</v>
          </cell>
        </row>
        <row r="820">
          <cell r="A820">
            <v>9004608</v>
          </cell>
          <cell r="B820">
            <v>100125</v>
          </cell>
          <cell r="C820">
            <v>9004608</v>
          </cell>
          <cell r="D820" t="str">
            <v>HELENA ST. AND EDGEMERE RD. - RELOCATE H</v>
          </cell>
          <cell r="I820">
            <v>100125</v>
          </cell>
        </row>
        <row r="821">
          <cell r="A821">
            <v>100125</v>
          </cell>
          <cell r="B821">
            <v>0</v>
          </cell>
          <cell r="C821">
            <v>100125</v>
          </cell>
          <cell r="D821" t="str">
            <v>FE-New Service Lines</v>
          </cell>
          <cell r="E821">
            <v>100</v>
          </cell>
          <cell r="F821" t="str">
            <v>PER</v>
          </cell>
          <cell r="G821" t="str">
            <v>Act</v>
          </cell>
          <cell r="I821">
            <v>0</v>
          </cell>
        </row>
        <row r="822">
          <cell r="A822">
            <v>0</v>
          </cell>
          <cell r="B822">
            <v>9004609</v>
          </cell>
          <cell r="I822">
            <v>9004609</v>
          </cell>
        </row>
        <row r="823">
          <cell r="A823">
            <v>9004609</v>
          </cell>
          <cell r="B823">
            <v>100965</v>
          </cell>
          <cell r="C823">
            <v>9004609</v>
          </cell>
          <cell r="D823" t="str">
            <v>INSTALL UNDERGROUND CABLE AT 2250 GLENBR</v>
          </cell>
          <cell r="I823">
            <v>100965</v>
          </cell>
        </row>
        <row r="824">
          <cell r="A824">
            <v>100965</v>
          </cell>
          <cell r="B824">
            <v>0</v>
          </cell>
          <cell r="C824">
            <v>100965</v>
          </cell>
          <cell r="D824" t="str">
            <v>Cornwall - New UG Services City</v>
          </cell>
          <cell r="E824">
            <v>100</v>
          </cell>
          <cell r="F824" t="str">
            <v>PER</v>
          </cell>
          <cell r="G824" t="str">
            <v>Act</v>
          </cell>
          <cell r="I824">
            <v>0</v>
          </cell>
        </row>
        <row r="825">
          <cell r="A825">
            <v>0</v>
          </cell>
          <cell r="B825">
            <v>9004612</v>
          </cell>
          <cell r="I825">
            <v>9004612</v>
          </cell>
        </row>
        <row r="826">
          <cell r="A826">
            <v>9004612</v>
          </cell>
          <cell r="B826">
            <v>700041</v>
          </cell>
          <cell r="C826">
            <v>9004612</v>
          </cell>
          <cell r="D826" t="str">
            <v>*1550 South Branch Road remove primary</v>
          </cell>
          <cell r="I826">
            <v>700041</v>
          </cell>
        </row>
        <row r="827">
          <cell r="A827">
            <v>700041</v>
          </cell>
          <cell r="B827">
            <v>0</v>
          </cell>
          <cell r="C827">
            <v>700041</v>
          </cell>
          <cell r="D827" t="str">
            <v>Cornwall-OH Dist Lines &amp; Feeder Oper Lbr</v>
          </cell>
          <cell r="E827">
            <v>100</v>
          </cell>
          <cell r="F827" t="str">
            <v>PER</v>
          </cell>
          <cell r="G827" t="str">
            <v>Act</v>
          </cell>
          <cell r="I827">
            <v>0</v>
          </cell>
        </row>
        <row r="828">
          <cell r="A828">
            <v>0</v>
          </cell>
          <cell r="B828">
            <v>9004613</v>
          </cell>
          <cell r="I828">
            <v>9004613</v>
          </cell>
        </row>
        <row r="829">
          <cell r="A829">
            <v>9004613</v>
          </cell>
          <cell r="B829">
            <v>700041</v>
          </cell>
          <cell r="C829">
            <v>9004613</v>
          </cell>
          <cell r="D829" t="str">
            <v>*north of Chief Road remove xfmr</v>
          </cell>
          <cell r="I829">
            <v>700041</v>
          </cell>
        </row>
        <row r="830">
          <cell r="A830">
            <v>700041</v>
          </cell>
          <cell r="B830">
            <v>0</v>
          </cell>
          <cell r="C830">
            <v>700041</v>
          </cell>
          <cell r="D830" t="str">
            <v>Cornwall-OH Dist Lines &amp; Feeder Oper Lbr</v>
          </cell>
          <cell r="E830">
            <v>100</v>
          </cell>
          <cell r="F830" t="str">
            <v>PER</v>
          </cell>
          <cell r="G830" t="str">
            <v>Act</v>
          </cell>
          <cell r="I830">
            <v>0</v>
          </cell>
        </row>
        <row r="831">
          <cell r="A831">
            <v>0</v>
          </cell>
          <cell r="B831">
            <v>9004625</v>
          </cell>
          <cell r="I831">
            <v>9004625</v>
          </cell>
        </row>
        <row r="832">
          <cell r="A832">
            <v>9004625</v>
          </cell>
          <cell r="B832">
            <v>101080</v>
          </cell>
          <cell r="C832">
            <v>9004625</v>
          </cell>
          <cell r="D832" t="str">
            <v>INSTALL UNDERGROUND CABLE AT 18348 NADA</v>
          </cell>
          <cell r="I832">
            <v>101080</v>
          </cell>
        </row>
        <row r="833">
          <cell r="A833">
            <v>101080</v>
          </cell>
          <cell r="B833">
            <v>0</v>
          </cell>
          <cell r="C833">
            <v>101080</v>
          </cell>
          <cell r="D833" t="str">
            <v>Cornwall - New UG Services S Glengarry</v>
          </cell>
          <cell r="E833">
            <v>100</v>
          </cell>
          <cell r="F833" t="str">
            <v>PER</v>
          </cell>
          <cell r="G833" t="str">
            <v>Act</v>
          </cell>
          <cell r="I833">
            <v>0</v>
          </cell>
        </row>
        <row r="834">
          <cell r="A834">
            <v>0</v>
          </cell>
          <cell r="B834">
            <v>9004626</v>
          </cell>
          <cell r="I834">
            <v>9004626</v>
          </cell>
        </row>
        <row r="835">
          <cell r="A835">
            <v>9004626</v>
          </cell>
          <cell r="B835">
            <v>101081</v>
          </cell>
          <cell r="C835">
            <v>9004626</v>
          </cell>
          <cell r="D835" t="str">
            <v>INSTALL UNDERGROUND CABLE AT 14 JACKO LA</v>
          </cell>
          <cell r="I835">
            <v>101081</v>
          </cell>
        </row>
        <row r="836">
          <cell r="A836">
            <v>101081</v>
          </cell>
          <cell r="B836">
            <v>0</v>
          </cell>
          <cell r="C836">
            <v>101081</v>
          </cell>
          <cell r="D836" t="str">
            <v>Cornwall - New UG Services Cornwall Isla</v>
          </cell>
          <cell r="E836">
            <v>100</v>
          </cell>
          <cell r="F836" t="str">
            <v>PER</v>
          </cell>
          <cell r="G836" t="str">
            <v>Act</v>
          </cell>
          <cell r="I836">
            <v>0</v>
          </cell>
        </row>
        <row r="837">
          <cell r="A837">
            <v>0</v>
          </cell>
          <cell r="B837">
            <v>9004629</v>
          </cell>
          <cell r="I837">
            <v>9004629</v>
          </cell>
        </row>
        <row r="838">
          <cell r="A838">
            <v>9004629</v>
          </cell>
          <cell r="B838">
            <v>100965</v>
          </cell>
          <cell r="C838">
            <v>9004629</v>
          </cell>
          <cell r="D838" t="str">
            <v>INSTALL UNDERGROUND CABLE AT 132 HEMLOCH</v>
          </cell>
          <cell r="I838">
            <v>100965</v>
          </cell>
        </row>
        <row r="839">
          <cell r="A839">
            <v>100965</v>
          </cell>
          <cell r="B839">
            <v>0</v>
          </cell>
          <cell r="C839">
            <v>100965</v>
          </cell>
          <cell r="D839" t="str">
            <v>Cornwall - New UG Services City</v>
          </cell>
          <cell r="E839">
            <v>100</v>
          </cell>
          <cell r="F839" t="str">
            <v>PER</v>
          </cell>
          <cell r="G839" t="str">
            <v>Act</v>
          </cell>
          <cell r="I839">
            <v>0</v>
          </cell>
        </row>
        <row r="840">
          <cell r="A840">
            <v>0</v>
          </cell>
          <cell r="B840">
            <v>9004634</v>
          </cell>
          <cell r="I840">
            <v>9004634</v>
          </cell>
        </row>
        <row r="841">
          <cell r="A841">
            <v>9004634</v>
          </cell>
          <cell r="B841">
            <v>100971</v>
          </cell>
          <cell r="C841">
            <v>9004634</v>
          </cell>
          <cell r="D841" t="e">
            <v>#NAME?</v>
          </cell>
          <cell r="I841">
            <v>100971</v>
          </cell>
        </row>
        <row r="842">
          <cell r="A842">
            <v>100971</v>
          </cell>
          <cell r="B842">
            <v>0</v>
          </cell>
          <cell r="C842">
            <v>100971</v>
          </cell>
          <cell r="D842" t="str">
            <v>Cornwall-Distribution Upgrades City</v>
          </cell>
          <cell r="E842">
            <v>100</v>
          </cell>
          <cell r="F842" t="str">
            <v>PER</v>
          </cell>
          <cell r="G842" t="str">
            <v>Act</v>
          </cell>
          <cell r="I842">
            <v>0</v>
          </cell>
        </row>
        <row r="843">
          <cell r="A843">
            <v>0</v>
          </cell>
          <cell r="B843">
            <v>9004635</v>
          </cell>
          <cell r="I843">
            <v>9004635</v>
          </cell>
        </row>
        <row r="844">
          <cell r="A844">
            <v>9004635</v>
          </cell>
          <cell r="B844">
            <v>100923</v>
          </cell>
          <cell r="C844">
            <v>9004635</v>
          </cell>
          <cell r="D844" t="str">
            <v>1660 Abbey Dawn Road New Service</v>
          </cell>
          <cell r="I844">
            <v>100923</v>
          </cell>
        </row>
        <row r="845">
          <cell r="A845">
            <v>100923</v>
          </cell>
          <cell r="B845">
            <v>0</v>
          </cell>
          <cell r="C845">
            <v>100923</v>
          </cell>
          <cell r="D845" t="str">
            <v>EOP-Overhead Distribution Lines</v>
          </cell>
          <cell r="E845">
            <v>100</v>
          </cell>
          <cell r="F845" t="str">
            <v>PER</v>
          </cell>
          <cell r="G845" t="str">
            <v>Act</v>
          </cell>
          <cell r="I845">
            <v>0</v>
          </cell>
        </row>
        <row r="846">
          <cell r="A846">
            <v>0</v>
          </cell>
          <cell r="B846">
            <v>9004636</v>
          </cell>
          <cell r="I846">
            <v>9004636</v>
          </cell>
        </row>
        <row r="847">
          <cell r="A847">
            <v>9004636</v>
          </cell>
          <cell r="B847">
            <v>100971</v>
          </cell>
          <cell r="C847">
            <v>9004636</v>
          </cell>
          <cell r="D847" t="str">
            <v>-1613 Pitt- Replace transformer bank</v>
          </cell>
          <cell r="I847">
            <v>100971</v>
          </cell>
        </row>
        <row r="848">
          <cell r="A848">
            <v>100971</v>
          </cell>
          <cell r="B848">
            <v>0</v>
          </cell>
          <cell r="C848">
            <v>100971</v>
          </cell>
          <cell r="D848" t="str">
            <v>Cornwall-Distribution Upgrades City</v>
          </cell>
          <cell r="E848">
            <v>100</v>
          </cell>
          <cell r="F848" t="str">
            <v>PER</v>
          </cell>
          <cell r="G848" t="str">
            <v>Act</v>
          </cell>
          <cell r="I848">
            <v>0</v>
          </cell>
        </row>
        <row r="849">
          <cell r="A849">
            <v>0</v>
          </cell>
          <cell r="B849">
            <v>9004637</v>
          </cell>
          <cell r="I849">
            <v>9004637</v>
          </cell>
        </row>
        <row r="850">
          <cell r="A850">
            <v>9004637</v>
          </cell>
          <cell r="B850">
            <v>100124</v>
          </cell>
          <cell r="C850">
            <v>9004637</v>
          </cell>
          <cell r="D850" t="str">
            <v>3770 HAZEL STREET - RIDGEWAY - BERTIE EL</v>
          </cell>
          <cell r="I850">
            <v>100124</v>
          </cell>
        </row>
        <row r="851">
          <cell r="A851">
            <v>100124</v>
          </cell>
          <cell r="B851">
            <v>0</v>
          </cell>
          <cell r="C851">
            <v>100124</v>
          </cell>
          <cell r="D851" t="str">
            <v>FE-Distribution Upgrades</v>
          </cell>
          <cell r="E851">
            <v>100</v>
          </cell>
          <cell r="F851" t="str">
            <v>PER</v>
          </cell>
          <cell r="G851" t="str">
            <v>Act</v>
          </cell>
          <cell r="I851">
            <v>0</v>
          </cell>
        </row>
        <row r="852">
          <cell r="A852">
            <v>0</v>
          </cell>
          <cell r="B852">
            <v>9004639</v>
          </cell>
          <cell r="I852">
            <v>9004639</v>
          </cell>
        </row>
        <row r="853">
          <cell r="A853">
            <v>9004639</v>
          </cell>
          <cell r="B853">
            <v>100973</v>
          </cell>
          <cell r="C853">
            <v>9004639</v>
          </cell>
          <cell r="D853" t="str">
            <v>-19647 County Rd. 2- Replace 4Th pole</v>
          </cell>
          <cell r="I853">
            <v>100973</v>
          </cell>
        </row>
        <row r="854">
          <cell r="A854">
            <v>100973</v>
          </cell>
          <cell r="B854">
            <v>0</v>
          </cell>
          <cell r="C854">
            <v>100973</v>
          </cell>
          <cell r="D854" t="str">
            <v>Cornwall-Distr. Upgrades S Glengary</v>
          </cell>
          <cell r="E854">
            <v>100</v>
          </cell>
          <cell r="F854" t="str">
            <v>PER</v>
          </cell>
          <cell r="G854" t="str">
            <v>Act</v>
          </cell>
          <cell r="I854">
            <v>0</v>
          </cell>
        </row>
        <row r="855">
          <cell r="A855">
            <v>0</v>
          </cell>
          <cell r="B855">
            <v>9004642</v>
          </cell>
          <cell r="I855">
            <v>9004642</v>
          </cell>
        </row>
        <row r="856">
          <cell r="A856">
            <v>9004642</v>
          </cell>
          <cell r="B856">
            <v>100124</v>
          </cell>
          <cell r="C856">
            <v>9004642</v>
          </cell>
          <cell r="D856" t="str">
            <v>910 HOLLOWAY BAY RD. N. - FORT ERIE - SU</v>
          </cell>
          <cell r="I856">
            <v>100124</v>
          </cell>
        </row>
        <row r="857">
          <cell r="A857">
            <v>100124</v>
          </cell>
          <cell r="B857">
            <v>0</v>
          </cell>
          <cell r="C857">
            <v>100124</v>
          </cell>
          <cell r="D857" t="str">
            <v>FE-Distribution Upgrades</v>
          </cell>
          <cell r="E857">
            <v>100</v>
          </cell>
          <cell r="F857" t="str">
            <v>PER</v>
          </cell>
          <cell r="G857" t="str">
            <v>Act</v>
          </cell>
          <cell r="I857">
            <v>0</v>
          </cell>
        </row>
        <row r="858">
          <cell r="A858">
            <v>0</v>
          </cell>
          <cell r="B858">
            <v>9004643</v>
          </cell>
          <cell r="I858">
            <v>9004643</v>
          </cell>
        </row>
        <row r="859">
          <cell r="A859">
            <v>9004643</v>
          </cell>
          <cell r="B859">
            <v>100965</v>
          </cell>
          <cell r="C859">
            <v>9004643</v>
          </cell>
          <cell r="D859" t="str">
            <v>INSTALL UNDERGROUND CABLE AT 149 DUNBAR</v>
          </cell>
          <cell r="I859">
            <v>100965</v>
          </cell>
        </row>
        <row r="860">
          <cell r="A860">
            <v>100965</v>
          </cell>
          <cell r="B860">
            <v>0</v>
          </cell>
          <cell r="C860">
            <v>100965</v>
          </cell>
          <cell r="D860" t="str">
            <v>Cornwall - New UG Services City</v>
          </cell>
          <cell r="E860">
            <v>100</v>
          </cell>
          <cell r="F860" t="str">
            <v>PER</v>
          </cell>
          <cell r="G860" t="str">
            <v>Act</v>
          </cell>
          <cell r="I860">
            <v>0</v>
          </cell>
        </row>
        <row r="861">
          <cell r="A861">
            <v>0</v>
          </cell>
          <cell r="B861">
            <v>9004644</v>
          </cell>
          <cell r="I861">
            <v>9004644</v>
          </cell>
        </row>
        <row r="862">
          <cell r="A862">
            <v>9004644</v>
          </cell>
          <cell r="B862">
            <v>700007</v>
          </cell>
          <cell r="C862">
            <v>9004644</v>
          </cell>
          <cell r="D862" t="str">
            <v>*switch nomenclature revision - Cornwall</v>
          </cell>
          <cell r="I862">
            <v>700007</v>
          </cell>
        </row>
        <row r="863">
          <cell r="A863">
            <v>700007</v>
          </cell>
          <cell r="B863">
            <v>0</v>
          </cell>
          <cell r="C863">
            <v>700007</v>
          </cell>
          <cell r="D863" t="str">
            <v>Cornwall-Maint of OH Cond &amp; Devices</v>
          </cell>
          <cell r="E863">
            <v>100</v>
          </cell>
          <cell r="F863" t="str">
            <v>PER</v>
          </cell>
          <cell r="G863" t="str">
            <v>Act</v>
          </cell>
          <cell r="I863">
            <v>0</v>
          </cell>
        </row>
        <row r="864">
          <cell r="A864">
            <v>0</v>
          </cell>
          <cell r="B864">
            <v>9004645</v>
          </cell>
          <cell r="I864">
            <v>9004645</v>
          </cell>
        </row>
        <row r="865">
          <cell r="A865">
            <v>9004645</v>
          </cell>
          <cell r="B865">
            <v>101080</v>
          </cell>
          <cell r="C865">
            <v>9004645</v>
          </cell>
          <cell r="D865" t="str">
            <v>INSTALL UNDERGROUND CABLE AT LOT 11 ON S</v>
          </cell>
          <cell r="I865">
            <v>101080</v>
          </cell>
        </row>
        <row r="866">
          <cell r="A866">
            <v>101080</v>
          </cell>
          <cell r="B866">
            <v>0</v>
          </cell>
          <cell r="C866">
            <v>101080</v>
          </cell>
          <cell r="D866" t="str">
            <v>Cornwall - New UG Services S Glengarry</v>
          </cell>
          <cell r="E866">
            <v>100</v>
          </cell>
          <cell r="F866" t="str">
            <v>PER</v>
          </cell>
          <cell r="G866" t="str">
            <v>Act</v>
          </cell>
          <cell r="I866">
            <v>0</v>
          </cell>
        </row>
        <row r="867">
          <cell r="A867">
            <v>0</v>
          </cell>
          <cell r="B867">
            <v>9004646</v>
          </cell>
          <cell r="I867">
            <v>9004646</v>
          </cell>
        </row>
        <row r="868">
          <cell r="A868">
            <v>9004646</v>
          </cell>
          <cell r="B868">
            <v>100974</v>
          </cell>
          <cell r="C868">
            <v>9004646</v>
          </cell>
          <cell r="D868" t="str">
            <v>*CI Seymour Rd P6 install switch</v>
          </cell>
          <cell r="I868">
            <v>100974</v>
          </cell>
        </row>
        <row r="869">
          <cell r="A869">
            <v>100974</v>
          </cell>
          <cell r="B869">
            <v>0</v>
          </cell>
          <cell r="C869">
            <v>100974</v>
          </cell>
          <cell r="D869" t="str">
            <v>Cornwall-Distr. Upgrades Cornwall Island</v>
          </cell>
          <cell r="E869">
            <v>100</v>
          </cell>
          <cell r="F869" t="str">
            <v>PER</v>
          </cell>
          <cell r="G869" t="str">
            <v>Act</v>
          </cell>
          <cell r="I869">
            <v>0</v>
          </cell>
        </row>
        <row r="870">
          <cell r="A870">
            <v>0</v>
          </cell>
          <cell r="B870">
            <v>9004647</v>
          </cell>
          <cell r="I870">
            <v>9004647</v>
          </cell>
        </row>
        <row r="871">
          <cell r="A871">
            <v>9004647</v>
          </cell>
          <cell r="B871">
            <v>100974</v>
          </cell>
          <cell r="C871">
            <v>9004647</v>
          </cell>
          <cell r="D871" t="str">
            <v>*CI P8 end of Ford ln install switch</v>
          </cell>
          <cell r="I871">
            <v>100974</v>
          </cell>
        </row>
        <row r="872">
          <cell r="A872">
            <v>100974</v>
          </cell>
          <cell r="B872">
            <v>0</v>
          </cell>
          <cell r="C872">
            <v>100974</v>
          </cell>
          <cell r="D872" t="str">
            <v>Cornwall-Distr. Upgrades Cornwall Island</v>
          </cell>
          <cell r="E872">
            <v>100</v>
          </cell>
          <cell r="F872" t="str">
            <v>PER</v>
          </cell>
          <cell r="G872" t="str">
            <v>Act</v>
          </cell>
          <cell r="I872">
            <v>0</v>
          </cell>
        </row>
        <row r="873">
          <cell r="A873">
            <v>0</v>
          </cell>
          <cell r="B873">
            <v>9004648</v>
          </cell>
          <cell r="I873">
            <v>9004648</v>
          </cell>
        </row>
        <row r="874">
          <cell r="A874">
            <v>9004648</v>
          </cell>
          <cell r="B874">
            <v>100974</v>
          </cell>
          <cell r="C874">
            <v>9004648</v>
          </cell>
          <cell r="D874" t="str">
            <v>*CI E&amp;E Road install switch</v>
          </cell>
          <cell r="I874">
            <v>100974</v>
          </cell>
        </row>
        <row r="875">
          <cell r="A875">
            <v>100974</v>
          </cell>
          <cell r="B875">
            <v>0</v>
          </cell>
          <cell r="C875">
            <v>100974</v>
          </cell>
          <cell r="D875" t="str">
            <v>Cornwall-Distr. Upgrades Cornwall Island</v>
          </cell>
          <cell r="E875">
            <v>100</v>
          </cell>
          <cell r="F875" t="str">
            <v>PER</v>
          </cell>
          <cell r="G875" t="str">
            <v>Act</v>
          </cell>
          <cell r="I875">
            <v>0</v>
          </cell>
        </row>
        <row r="876">
          <cell r="A876">
            <v>0</v>
          </cell>
          <cell r="B876">
            <v>9004649</v>
          </cell>
          <cell r="I876">
            <v>9004649</v>
          </cell>
        </row>
        <row r="877">
          <cell r="A877">
            <v>9004649</v>
          </cell>
          <cell r="B877">
            <v>100965</v>
          </cell>
          <cell r="C877">
            <v>9004649</v>
          </cell>
          <cell r="D877" t="str">
            <v>CONNECT NEW SERVICE AT 1552 PITT STREET.</v>
          </cell>
          <cell r="I877">
            <v>100965</v>
          </cell>
        </row>
        <row r="878">
          <cell r="A878">
            <v>100965</v>
          </cell>
          <cell r="B878">
            <v>0</v>
          </cell>
          <cell r="C878">
            <v>100965</v>
          </cell>
          <cell r="D878" t="str">
            <v>Cornwall - New UG Services City</v>
          </cell>
          <cell r="E878">
            <v>100</v>
          </cell>
          <cell r="F878" t="str">
            <v>PER</v>
          </cell>
          <cell r="G878" t="str">
            <v>Act</v>
          </cell>
          <cell r="I878">
            <v>0</v>
          </cell>
        </row>
        <row r="879">
          <cell r="A879">
            <v>0</v>
          </cell>
          <cell r="B879">
            <v>9004650</v>
          </cell>
          <cell r="I879">
            <v>9004650</v>
          </cell>
        </row>
        <row r="880">
          <cell r="A880">
            <v>9004650</v>
          </cell>
          <cell r="B880">
            <v>100965</v>
          </cell>
          <cell r="C880">
            <v>9004650</v>
          </cell>
          <cell r="D880" t="str">
            <v>INSTALL UNDERGROUND CABLE AT 1863 CUMBER</v>
          </cell>
          <cell r="I880">
            <v>100965</v>
          </cell>
        </row>
        <row r="881">
          <cell r="A881">
            <v>100965</v>
          </cell>
          <cell r="B881">
            <v>0</v>
          </cell>
          <cell r="C881">
            <v>100965</v>
          </cell>
          <cell r="D881" t="str">
            <v>Cornwall - New UG Services City</v>
          </cell>
          <cell r="E881">
            <v>100</v>
          </cell>
          <cell r="F881" t="str">
            <v>PER</v>
          </cell>
          <cell r="G881" t="str">
            <v>Act</v>
          </cell>
          <cell r="I881">
            <v>0</v>
          </cell>
        </row>
        <row r="882">
          <cell r="A882">
            <v>0</v>
          </cell>
          <cell r="B882">
            <v>9004651</v>
          </cell>
          <cell r="I882">
            <v>9004651</v>
          </cell>
        </row>
        <row r="883">
          <cell r="A883">
            <v>9004651</v>
          </cell>
          <cell r="B883">
            <v>100965</v>
          </cell>
          <cell r="C883">
            <v>9004651</v>
          </cell>
          <cell r="D883" t="str">
            <v>INSTALL UNDERGROUND CABLE AT 1865 CUMBER</v>
          </cell>
          <cell r="I883">
            <v>100965</v>
          </cell>
        </row>
        <row r="884">
          <cell r="A884">
            <v>100965</v>
          </cell>
          <cell r="B884">
            <v>0</v>
          </cell>
          <cell r="C884">
            <v>100965</v>
          </cell>
          <cell r="D884" t="str">
            <v>Cornwall - New UG Services City</v>
          </cell>
          <cell r="E884">
            <v>100</v>
          </cell>
          <cell r="F884" t="str">
            <v>PER</v>
          </cell>
          <cell r="G884" t="str">
            <v>Act</v>
          </cell>
          <cell r="I884">
            <v>0</v>
          </cell>
        </row>
        <row r="885">
          <cell r="A885">
            <v>0</v>
          </cell>
          <cell r="B885">
            <v>9004652</v>
          </cell>
          <cell r="I885">
            <v>9004652</v>
          </cell>
        </row>
        <row r="886">
          <cell r="A886">
            <v>9004652</v>
          </cell>
          <cell r="B886">
            <v>100974</v>
          </cell>
          <cell r="C886">
            <v>9004652</v>
          </cell>
          <cell r="D886" t="str">
            <v>*CI Install switches on Buckshot Rd</v>
          </cell>
          <cell r="I886">
            <v>100974</v>
          </cell>
        </row>
        <row r="887">
          <cell r="A887">
            <v>100974</v>
          </cell>
          <cell r="B887">
            <v>0</v>
          </cell>
          <cell r="C887">
            <v>100974</v>
          </cell>
          <cell r="D887" t="str">
            <v>Cornwall-Distr. Upgrades Cornwall Island</v>
          </cell>
          <cell r="E887">
            <v>100</v>
          </cell>
          <cell r="F887" t="str">
            <v>PER</v>
          </cell>
          <cell r="G887" t="str">
            <v>Act</v>
          </cell>
          <cell r="I887">
            <v>0</v>
          </cell>
        </row>
        <row r="888">
          <cell r="A888">
            <v>0</v>
          </cell>
          <cell r="B888">
            <v>9004653</v>
          </cell>
          <cell r="I888">
            <v>9004653</v>
          </cell>
        </row>
        <row r="889">
          <cell r="A889">
            <v>9004653</v>
          </cell>
          <cell r="B889">
            <v>100967</v>
          </cell>
          <cell r="C889">
            <v>9004653</v>
          </cell>
          <cell r="D889" t="str">
            <v>- INSTALL 30 UNIT APARTMENT METERING AT</v>
          </cell>
          <cell r="I889">
            <v>100967</v>
          </cell>
        </row>
        <row r="890">
          <cell r="A890">
            <v>100967</v>
          </cell>
          <cell r="B890">
            <v>0</v>
          </cell>
          <cell r="C890">
            <v>100967</v>
          </cell>
          <cell r="D890" t="str">
            <v>Cornwall-New Meters</v>
          </cell>
          <cell r="E890">
            <v>100</v>
          </cell>
          <cell r="F890" t="str">
            <v>PER</v>
          </cell>
          <cell r="G890" t="str">
            <v>Act</v>
          </cell>
          <cell r="I890">
            <v>0</v>
          </cell>
        </row>
        <row r="891">
          <cell r="A891">
            <v>0</v>
          </cell>
          <cell r="B891">
            <v>9004654</v>
          </cell>
          <cell r="I891">
            <v>9004654</v>
          </cell>
        </row>
        <row r="892">
          <cell r="A892">
            <v>9004654</v>
          </cell>
          <cell r="B892">
            <v>100971</v>
          </cell>
          <cell r="C892">
            <v>9004654</v>
          </cell>
          <cell r="D892" t="str">
            <v>- 400 2nd St. West - Replace Transformer</v>
          </cell>
          <cell r="I892">
            <v>100971</v>
          </cell>
        </row>
        <row r="893">
          <cell r="A893">
            <v>100971</v>
          </cell>
          <cell r="B893">
            <v>0</v>
          </cell>
          <cell r="C893">
            <v>100971</v>
          </cell>
          <cell r="D893" t="str">
            <v>Cornwall-Distribution Upgrades City</v>
          </cell>
          <cell r="E893">
            <v>100</v>
          </cell>
          <cell r="F893" t="str">
            <v>PER</v>
          </cell>
          <cell r="G893" t="str">
            <v>Act</v>
          </cell>
          <cell r="I893">
            <v>0</v>
          </cell>
        </row>
        <row r="894">
          <cell r="A894">
            <v>0</v>
          </cell>
          <cell r="B894">
            <v>9004657</v>
          </cell>
          <cell r="I894">
            <v>9004657</v>
          </cell>
        </row>
        <row r="895">
          <cell r="A895">
            <v>9004657</v>
          </cell>
          <cell r="B895">
            <v>100732</v>
          </cell>
          <cell r="C895">
            <v>9004657</v>
          </cell>
          <cell r="D895" t="str">
            <v>&lt;H&gt;839 Lakeshore Road &lt;/&gt;- New 400a u/g</v>
          </cell>
          <cell r="I895">
            <v>100732</v>
          </cell>
        </row>
        <row r="896">
          <cell r="A896">
            <v>100732</v>
          </cell>
          <cell r="B896">
            <v>0</v>
          </cell>
          <cell r="C896">
            <v>100732</v>
          </cell>
          <cell r="D896" t="str">
            <v>PC-New Service Lines</v>
          </cell>
          <cell r="E896">
            <v>100</v>
          </cell>
          <cell r="F896" t="str">
            <v>PER</v>
          </cell>
          <cell r="G896" t="str">
            <v>Act</v>
          </cell>
          <cell r="I896">
            <v>0</v>
          </cell>
        </row>
        <row r="897">
          <cell r="A897">
            <v>0</v>
          </cell>
          <cell r="B897">
            <v>9004660</v>
          </cell>
          <cell r="I897">
            <v>9004660</v>
          </cell>
        </row>
        <row r="898">
          <cell r="A898">
            <v>9004660</v>
          </cell>
          <cell r="B898">
            <v>700043</v>
          </cell>
          <cell r="C898">
            <v>9004660</v>
          </cell>
          <cell r="D898" t="str">
            <v>-1604 Grant St- Replace transformer</v>
          </cell>
          <cell r="I898">
            <v>700043</v>
          </cell>
        </row>
        <row r="899">
          <cell r="A899">
            <v>700043</v>
          </cell>
          <cell r="B899">
            <v>0</v>
          </cell>
          <cell r="C899">
            <v>700043</v>
          </cell>
          <cell r="D899" t="str">
            <v>Cornwall-UG Distribution Transformers</v>
          </cell>
          <cell r="E899">
            <v>100</v>
          </cell>
          <cell r="F899" t="str">
            <v>PER</v>
          </cell>
          <cell r="G899" t="str">
            <v>Act</v>
          </cell>
          <cell r="I899">
            <v>0</v>
          </cell>
        </row>
        <row r="900">
          <cell r="A900">
            <v>0</v>
          </cell>
          <cell r="B900">
            <v>9004662</v>
          </cell>
          <cell r="I900">
            <v>9004662</v>
          </cell>
        </row>
        <row r="901">
          <cell r="A901">
            <v>9004662</v>
          </cell>
          <cell r="B901">
            <v>100971</v>
          </cell>
          <cell r="C901">
            <v>9004662</v>
          </cell>
          <cell r="D901" t="str">
            <v>-1626 Grant- Raise Transformer with base</v>
          </cell>
          <cell r="I901">
            <v>100971</v>
          </cell>
        </row>
        <row r="902">
          <cell r="A902">
            <v>100971</v>
          </cell>
          <cell r="B902">
            <v>0</v>
          </cell>
          <cell r="C902">
            <v>100971</v>
          </cell>
          <cell r="D902" t="str">
            <v>Cornwall-Distribution Upgrades City</v>
          </cell>
          <cell r="E902">
            <v>100</v>
          </cell>
          <cell r="F902" t="str">
            <v>PER</v>
          </cell>
          <cell r="G902" t="str">
            <v>Act</v>
          </cell>
          <cell r="I902">
            <v>0</v>
          </cell>
        </row>
        <row r="903">
          <cell r="A903">
            <v>0</v>
          </cell>
          <cell r="B903">
            <v>9004663</v>
          </cell>
          <cell r="I903">
            <v>9004663</v>
          </cell>
        </row>
        <row r="904">
          <cell r="A904">
            <v>9004663</v>
          </cell>
          <cell r="B904">
            <v>100125</v>
          </cell>
          <cell r="C904">
            <v>9004663</v>
          </cell>
          <cell r="D904" t="str">
            <v>517 CARRIE AVENUE - LOT 31 - FORT ERIE -</v>
          </cell>
          <cell r="I904">
            <v>100125</v>
          </cell>
        </row>
        <row r="905">
          <cell r="A905">
            <v>100125</v>
          </cell>
          <cell r="B905">
            <v>0</v>
          </cell>
          <cell r="C905">
            <v>100125</v>
          </cell>
          <cell r="D905" t="str">
            <v>FE-New Service Lines</v>
          </cell>
          <cell r="E905">
            <v>100</v>
          </cell>
          <cell r="F905" t="str">
            <v>PER</v>
          </cell>
          <cell r="G905" t="str">
            <v>Act</v>
          </cell>
          <cell r="I905">
            <v>0</v>
          </cell>
        </row>
        <row r="906">
          <cell r="A906">
            <v>0</v>
          </cell>
          <cell r="B906">
            <v>9004666</v>
          </cell>
          <cell r="I906">
            <v>9004666</v>
          </cell>
        </row>
        <row r="907">
          <cell r="A907">
            <v>9004666</v>
          </cell>
          <cell r="B907">
            <v>100125</v>
          </cell>
          <cell r="C907">
            <v>9004666</v>
          </cell>
          <cell r="D907" t="str">
            <v>490 CARRIE AVENUE - LOT 44 - FORT ERIE -</v>
          </cell>
          <cell r="I907">
            <v>100125</v>
          </cell>
        </row>
        <row r="908">
          <cell r="A908">
            <v>100125</v>
          </cell>
          <cell r="B908">
            <v>0</v>
          </cell>
          <cell r="C908">
            <v>100125</v>
          </cell>
          <cell r="D908" t="str">
            <v>FE-New Service Lines</v>
          </cell>
          <cell r="E908">
            <v>100</v>
          </cell>
          <cell r="F908" t="str">
            <v>PER</v>
          </cell>
          <cell r="G908" t="str">
            <v>Act</v>
          </cell>
          <cell r="I908">
            <v>0</v>
          </cell>
        </row>
        <row r="909">
          <cell r="A909">
            <v>0</v>
          </cell>
          <cell r="B909">
            <v>9004667</v>
          </cell>
          <cell r="I909">
            <v>9004667</v>
          </cell>
        </row>
        <row r="910">
          <cell r="A910">
            <v>9004667</v>
          </cell>
          <cell r="B910">
            <v>100125</v>
          </cell>
          <cell r="C910">
            <v>9004667</v>
          </cell>
          <cell r="D910" t="str">
            <v>700 BRIAN STREET - LOT 12 - FORT ERIE -</v>
          </cell>
          <cell r="I910">
            <v>100125</v>
          </cell>
        </row>
        <row r="911">
          <cell r="A911">
            <v>100125</v>
          </cell>
          <cell r="B911">
            <v>0</v>
          </cell>
          <cell r="C911">
            <v>100125</v>
          </cell>
          <cell r="D911" t="str">
            <v>FE-New Service Lines</v>
          </cell>
          <cell r="E911">
            <v>100</v>
          </cell>
          <cell r="F911" t="str">
            <v>PER</v>
          </cell>
          <cell r="G911" t="str">
            <v>Act</v>
          </cell>
          <cell r="I911">
            <v>0</v>
          </cell>
        </row>
        <row r="912">
          <cell r="A912">
            <v>0</v>
          </cell>
          <cell r="B912">
            <v>9004668</v>
          </cell>
          <cell r="I912">
            <v>9004668</v>
          </cell>
        </row>
        <row r="913">
          <cell r="A913">
            <v>9004668</v>
          </cell>
          <cell r="B913">
            <v>100965</v>
          </cell>
          <cell r="C913">
            <v>9004668</v>
          </cell>
          <cell r="D913" t="str">
            <v>INSTALL UNDERGROUND CABLE AT 149 HEMLOCH</v>
          </cell>
          <cell r="I913">
            <v>100965</v>
          </cell>
        </row>
        <row r="914">
          <cell r="A914">
            <v>100965</v>
          </cell>
          <cell r="B914">
            <v>0</v>
          </cell>
          <cell r="C914">
            <v>100965</v>
          </cell>
          <cell r="D914" t="str">
            <v>Cornwall - New UG Services City</v>
          </cell>
          <cell r="E914">
            <v>100</v>
          </cell>
          <cell r="F914" t="str">
            <v>PER</v>
          </cell>
          <cell r="G914" t="str">
            <v>Act</v>
          </cell>
          <cell r="I914">
            <v>0</v>
          </cell>
        </row>
        <row r="915">
          <cell r="A915">
            <v>0</v>
          </cell>
          <cell r="B915">
            <v>9004669</v>
          </cell>
          <cell r="I915">
            <v>9004669</v>
          </cell>
        </row>
        <row r="916">
          <cell r="A916">
            <v>9004669</v>
          </cell>
          <cell r="B916">
            <v>100125</v>
          </cell>
          <cell r="C916">
            <v>9004669</v>
          </cell>
          <cell r="D916" t="str">
            <v>INTERNATIONAL MARINE GROUP</v>
          </cell>
          <cell r="I916">
            <v>100125</v>
          </cell>
        </row>
        <row r="917">
          <cell r="A917">
            <v>100125</v>
          </cell>
          <cell r="B917">
            <v>0</v>
          </cell>
          <cell r="C917">
            <v>100125</v>
          </cell>
          <cell r="D917" t="str">
            <v>FE-New Service Lines</v>
          </cell>
          <cell r="E917">
            <v>100</v>
          </cell>
          <cell r="F917" t="str">
            <v>PER</v>
          </cell>
          <cell r="G917" t="str">
            <v>Act</v>
          </cell>
          <cell r="I917">
            <v>0</v>
          </cell>
        </row>
        <row r="918">
          <cell r="A918">
            <v>0</v>
          </cell>
          <cell r="B918">
            <v>9004675</v>
          </cell>
          <cell r="I918">
            <v>9004675</v>
          </cell>
        </row>
        <row r="919">
          <cell r="A919">
            <v>9004675</v>
          </cell>
          <cell r="B919">
            <v>100971</v>
          </cell>
          <cell r="C919">
            <v>9004675</v>
          </cell>
          <cell r="D919" t="str">
            <v>-1500 Holy Cross- Replace Primary Cable</v>
          </cell>
          <cell r="I919">
            <v>100971</v>
          </cell>
        </row>
        <row r="920">
          <cell r="A920">
            <v>100971</v>
          </cell>
          <cell r="B920">
            <v>0</v>
          </cell>
          <cell r="C920">
            <v>100971</v>
          </cell>
          <cell r="D920" t="str">
            <v>Cornwall-Distribution Upgrades City</v>
          </cell>
          <cell r="E920">
            <v>100</v>
          </cell>
          <cell r="F920" t="str">
            <v>PER</v>
          </cell>
          <cell r="G920" t="str">
            <v>Act</v>
          </cell>
          <cell r="I920">
            <v>0</v>
          </cell>
        </row>
        <row r="921">
          <cell r="A921">
            <v>0</v>
          </cell>
          <cell r="B921">
            <v>9004678</v>
          </cell>
          <cell r="I921">
            <v>9004678</v>
          </cell>
        </row>
        <row r="922">
          <cell r="A922">
            <v>9004678</v>
          </cell>
          <cell r="B922">
            <v>100125</v>
          </cell>
          <cell r="C922">
            <v>9004678</v>
          </cell>
          <cell r="D922" t="str">
            <v>67 SPINNAKER WAY, LOT 20. FORT ERIE - NE</v>
          </cell>
          <cell r="I922">
            <v>100125</v>
          </cell>
        </row>
        <row r="923">
          <cell r="A923">
            <v>100125</v>
          </cell>
          <cell r="B923">
            <v>0</v>
          </cell>
          <cell r="C923">
            <v>100125</v>
          </cell>
          <cell r="D923" t="str">
            <v>FE-New Service Lines</v>
          </cell>
          <cell r="E923">
            <v>100</v>
          </cell>
          <cell r="F923" t="str">
            <v>PER</v>
          </cell>
          <cell r="G923" t="str">
            <v>Act</v>
          </cell>
          <cell r="I923">
            <v>0</v>
          </cell>
        </row>
        <row r="924">
          <cell r="A924">
            <v>0</v>
          </cell>
          <cell r="B924">
            <v>9004679</v>
          </cell>
          <cell r="I924">
            <v>9004679</v>
          </cell>
        </row>
        <row r="925">
          <cell r="A925">
            <v>9004679</v>
          </cell>
          <cell r="B925">
            <v>100125</v>
          </cell>
          <cell r="C925">
            <v>9004679</v>
          </cell>
          <cell r="D925" t="str">
            <v>152 SUNRISE CRT, LOT 37, FORT ERIE - NEW</v>
          </cell>
          <cell r="I925">
            <v>100125</v>
          </cell>
        </row>
        <row r="926">
          <cell r="A926">
            <v>100125</v>
          </cell>
          <cell r="B926">
            <v>0</v>
          </cell>
          <cell r="C926">
            <v>100125</v>
          </cell>
          <cell r="D926" t="str">
            <v>FE-New Service Lines</v>
          </cell>
          <cell r="E926">
            <v>100</v>
          </cell>
          <cell r="F926" t="str">
            <v>PER</v>
          </cell>
          <cell r="G926" t="str">
            <v>Act</v>
          </cell>
          <cell r="I926">
            <v>0</v>
          </cell>
        </row>
        <row r="927">
          <cell r="A927">
            <v>0</v>
          </cell>
          <cell r="B927">
            <v>9004681</v>
          </cell>
          <cell r="I927">
            <v>9004681</v>
          </cell>
        </row>
        <row r="928">
          <cell r="A928">
            <v>9004681</v>
          </cell>
          <cell r="B928">
            <v>100974</v>
          </cell>
          <cell r="C928">
            <v>9004681</v>
          </cell>
          <cell r="D928" t="str">
            <v>*C.I. P92 Island Rd E. Install switch</v>
          </cell>
          <cell r="I928">
            <v>100974</v>
          </cell>
        </row>
        <row r="929">
          <cell r="A929">
            <v>100974</v>
          </cell>
          <cell r="B929">
            <v>0</v>
          </cell>
          <cell r="C929">
            <v>100974</v>
          </cell>
          <cell r="D929" t="str">
            <v>Cornwall-Distr. Upgrades Cornwall Island</v>
          </cell>
          <cell r="E929">
            <v>100</v>
          </cell>
          <cell r="F929" t="str">
            <v>PER</v>
          </cell>
          <cell r="G929" t="str">
            <v>Act</v>
          </cell>
          <cell r="I929">
            <v>0</v>
          </cell>
        </row>
        <row r="930">
          <cell r="A930">
            <v>0</v>
          </cell>
          <cell r="B930">
            <v>9004682</v>
          </cell>
          <cell r="I930">
            <v>9004682</v>
          </cell>
        </row>
        <row r="931">
          <cell r="A931">
            <v>9004682</v>
          </cell>
          <cell r="B931">
            <v>100974</v>
          </cell>
          <cell r="C931">
            <v>9004682</v>
          </cell>
          <cell r="D931" t="str">
            <v>*C.I. P18 Lighthouse Rd. Install switch</v>
          </cell>
          <cell r="I931">
            <v>100974</v>
          </cell>
        </row>
        <row r="932">
          <cell r="A932">
            <v>100974</v>
          </cell>
          <cell r="B932">
            <v>0</v>
          </cell>
          <cell r="C932">
            <v>100974</v>
          </cell>
          <cell r="D932" t="str">
            <v>Cornwall-Distr. Upgrades Cornwall Island</v>
          </cell>
          <cell r="E932">
            <v>100</v>
          </cell>
          <cell r="F932" t="str">
            <v>PER</v>
          </cell>
          <cell r="G932" t="str">
            <v>Act</v>
          </cell>
          <cell r="I932">
            <v>0</v>
          </cell>
        </row>
        <row r="933">
          <cell r="A933">
            <v>0</v>
          </cell>
          <cell r="B933">
            <v>9004683</v>
          </cell>
          <cell r="I933">
            <v>9004683</v>
          </cell>
        </row>
        <row r="934">
          <cell r="A934">
            <v>9004683</v>
          </cell>
          <cell r="B934">
            <v>100974</v>
          </cell>
          <cell r="C934">
            <v>9004683</v>
          </cell>
          <cell r="D934" t="str">
            <v>*C.I. West of P4 Paul Taxi Rd Install sw</v>
          </cell>
          <cell r="I934">
            <v>100974</v>
          </cell>
        </row>
        <row r="935">
          <cell r="A935">
            <v>100974</v>
          </cell>
          <cell r="B935">
            <v>0</v>
          </cell>
          <cell r="C935">
            <v>100974</v>
          </cell>
          <cell r="D935" t="str">
            <v>Cornwall-Distr. Upgrades Cornwall Island</v>
          </cell>
          <cell r="E935">
            <v>100</v>
          </cell>
          <cell r="F935" t="str">
            <v>PER</v>
          </cell>
          <cell r="G935" t="str">
            <v>Act</v>
          </cell>
          <cell r="I935">
            <v>0</v>
          </cell>
        </row>
        <row r="936">
          <cell r="A936">
            <v>0</v>
          </cell>
          <cell r="B936">
            <v>9004684</v>
          </cell>
          <cell r="I936">
            <v>9004684</v>
          </cell>
        </row>
        <row r="937">
          <cell r="A937">
            <v>9004684</v>
          </cell>
          <cell r="B937">
            <v>100974</v>
          </cell>
          <cell r="C937">
            <v>9004684</v>
          </cell>
          <cell r="D937" t="str">
            <v>*C.I. P29 Island Rd E. Install switch</v>
          </cell>
          <cell r="I937">
            <v>100974</v>
          </cell>
        </row>
        <row r="938">
          <cell r="A938">
            <v>100974</v>
          </cell>
          <cell r="B938">
            <v>0</v>
          </cell>
          <cell r="C938">
            <v>100974</v>
          </cell>
          <cell r="D938" t="str">
            <v>Cornwall-Distr. Upgrades Cornwall Island</v>
          </cell>
          <cell r="E938">
            <v>100</v>
          </cell>
          <cell r="F938" t="str">
            <v>PER</v>
          </cell>
          <cell r="G938" t="str">
            <v>Act</v>
          </cell>
          <cell r="I938">
            <v>0</v>
          </cell>
        </row>
        <row r="939">
          <cell r="A939">
            <v>0</v>
          </cell>
          <cell r="B939">
            <v>9004685</v>
          </cell>
          <cell r="I939">
            <v>9004685</v>
          </cell>
        </row>
        <row r="940">
          <cell r="A940">
            <v>9004685</v>
          </cell>
          <cell r="B940">
            <v>100974</v>
          </cell>
          <cell r="C940">
            <v>9004685</v>
          </cell>
          <cell r="D940" t="str">
            <v>*C.I. P12-1 Island Rd E. Install switch</v>
          </cell>
          <cell r="I940">
            <v>100974</v>
          </cell>
        </row>
        <row r="941">
          <cell r="A941">
            <v>100974</v>
          </cell>
          <cell r="B941">
            <v>0</v>
          </cell>
          <cell r="C941">
            <v>100974</v>
          </cell>
          <cell r="D941" t="str">
            <v>Cornwall-Distr. Upgrades Cornwall Island</v>
          </cell>
          <cell r="E941">
            <v>100</v>
          </cell>
          <cell r="F941" t="str">
            <v>PER</v>
          </cell>
          <cell r="G941" t="str">
            <v>Act</v>
          </cell>
          <cell r="I941">
            <v>0</v>
          </cell>
        </row>
        <row r="942">
          <cell r="A942">
            <v>0</v>
          </cell>
          <cell r="B942">
            <v>9004686</v>
          </cell>
          <cell r="I942">
            <v>9004686</v>
          </cell>
        </row>
        <row r="943">
          <cell r="A943">
            <v>9004686</v>
          </cell>
          <cell r="B943">
            <v>100971</v>
          </cell>
          <cell r="C943">
            <v>9004686</v>
          </cell>
          <cell r="D943" t="str">
            <v>REMOVE CONCRETE POLE AT BROOKDALE AVE &amp;</v>
          </cell>
          <cell r="I943">
            <v>100971</v>
          </cell>
        </row>
        <row r="944">
          <cell r="A944">
            <v>100971</v>
          </cell>
          <cell r="B944">
            <v>0</v>
          </cell>
          <cell r="C944">
            <v>100971</v>
          </cell>
          <cell r="D944" t="str">
            <v>Cornwall-Distribution Upgrades City</v>
          </cell>
          <cell r="E944">
            <v>100</v>
          </cell>
          <cell r="F944" t="str">
            <v>PER</v>
          </cell>
          <cell r="G944" t="str">
            <v>Act</v>
          </cell>
          <cell r="I944">
            <v>0</v>
          </cell>
        </row>
        <row r="945">
          <cell r="A945">
            <v>0</v>
          </cell>
          <cell r="B945">
            <v>9004687</v>
          </cell>
          <cell r="I945">
            <v>9004687</v>
          </cell>
        </row>
        <row r="946">
          <cell r="A946">
            <v>9004687</v>
          </cell>
          <cell r="B946">
            <v>100974</v>
          </cell>
          <cell r="C946">
            <v>9004687</v>
          </cell>
          <cell r="D946" t="str">
            <v>*C.I. P3 Wolf Ln Install switch</v>
          </cell>
          <cell r="I946">
            <v>100974</v>
          </cell>
        </row>
        <row r="947">
          <cell r="A947">
            <v>100974</v>
          </cell>
          <cell r="B947">
            <v>0</v>
          </cell>
          <cell r="C947">
            <v>100974</v>
          </cell>
          <cell r="D947" t="str">
            <v>Cornwall-Distr. Upgrades Cornwall Island</v>
          </cell>
          <cell r="E947">
            <v>100</v>
          </cell>
          <cell r="F947" t="str">
            <v>PER</v>
          </cell>
          <cell r="G947" t="str">
            <v>Act</v>
          </cell>
          <cell r="I947">
            <v>0</v>
          </cell>
        </row>
        <row r="948">
          <cell r="A948">
            <v>0</v>
          </cell>
          <cell r="B948">
            <v>9004688</v>
          </cell>
          <cell r="I948">
            <v>9004688</v>
          </cell>
        </row>
        <row r="949">
          <cell r="A949">
            <v>9004688</v>
          </cell>
          <cell r="B949">
            <v>100965</v>
          </cell>
          <cell r="C949">
            <v>9004688</v>
          </cell>
          <cell r="D949" t="str">
            <v>INSTALL UNDERGROUND CABLE AT 105 DUNBAR</v>
          </cell>
          <cell r="I949">
            <v>100965</v>
          </cell>
        </row>
        <row r="950">
          <cell r="A950">
            <v>100965</v>
          </cell>
          <cell r="B950">
            <v>0</v>
          </cell>
          <cell r="C950">
            <v>100965</v>
          </cell>
          <cell r="D950" t="str">
            <v>Cornwall - New UG Services City</v>
          </cell>
          <cell r="E950">
            <v>100</v>
          </cell>
          <cell r="F950" t="str">
            <v>PER</v>
          </cell>
          <cell r="G950" t="str">
            <v>Act</v>
          </cell>
          <cell r="I950">
            <v>0</v>
          </cell>
        </row>
        <row r="951">
          <cell r="A951">
            <v>0</v>
          </cell>
          <cell r="B951">
            <v>9004689</v>
          </cell>
          <cell r="I951">
            <v>9004689</v>
          </cell>
        </row>
        <row r="952">
          <cell r="A952">
            <v>9004689</v>
          </cell>
          <cell r="B952">
            <v>100965</v>
          </cell>
          <cell r="C952">
            <v>9004689</v>
          </cell>
          <cell r="D952" t="str">
            <v>INSTALL UNDERGROUND CABLE AT 1612 EASTON</v>
          </cell>
          <cell r="I952">
            <v>100965</v>
          </cell>
        </row>
        <row r="953">
          <cell r="A953">
            <v>100965</v>
          </cell>
          <cell r="B953">
            <v>0</v>
          </cell>
          <cell r="C953">
            <v>100965</v>
          </cell>
          <cell r="D953" t="str">
            <v>Cornwall - New UG Services City</v>
          </cell>
          <cell r="E953">
            <v>100</v>
          </cell>
          <cell r="F953" t="str">
            <v>PER</v>
          </cell>
          <cell r="G953" t="str">
            <v>Act</v>
          </cell>
          <cell r="I953">
            <v>0</v>
          </cell>
        </row>
        <row r="954">
          <cell r="A954">
            <v>0</v>
          </cell>
          <cell r="B954">
            <v>9004691</v>
          </cell>
          <cell r="I954">
            <v>9004691</v>
          </cell>
        </row>
        <row r="955">
          <cell r="A955">
            <v>9004691</v>
          </cell>
          <cell r="B955">
            <v>100965</v>
          </cell>
          <cell r="C955">
            <v>9004691</v>
          </cell>
          <cell r="D955" t="str">
            <v>INSTALL UNDERGROUND CABLE AT 151 HEMLOCH</v>
          </cell>
          <cell r="I955">
            <v>100965</v>
          </cell>
        </row>
        <row r="956">
          <cell r="A956">
            <v>100965</v>
          </cell>
          <cell r="B956">
            <v>0</v>
          </cell>
          <cell r="C956">
            <v>100965</v>
          </cell>
          <cell r="D956" t="str">
            <v>Cornwall - New UG Services City</v>
          </cell>
          <cell r="E956">
            <v>100</v>
          </cell>
          <cell r="F956" t="str">
            <v>PER</v>
          </cell>
          <cell r="G956" t="str">
            <v>Act</v>
          </cell>
          <cell r="I956">
            <v>0</v>
          </cell>
        </row>
        <row r="957">
          <cell r="A957">
            <v>0</v>
          </cell>
          <cell r="B957">
            <v>9004692</v>
          </cell>
          <cell r="I957">
            <v>9004692</v>
          </cell>
        </row>
        <row r="958">
          <cell r="A958">
            <v>9004692</v>
          </cell>
          <cell r="B958">
            <v>100965</v>
          </cell>
          <cell r="C958">
            <v>9004692</v>
          </cell>
          <cell r="D958" t="str">
            <v>INSTALL UNDERGROUND CABLE AT 159 HEMLOCH</v>
          </cell>
          <cell r="I958">
            <v>100965</v>
          </cell>
        </row>
        <row r="959">
          <cell r="A959">
            <v>100965</v>
          </cell>
          <cell r="B959">
            <v>0</v>
          </cell>
          <cell r="C959">
            <v>100965</v>
          </cell>
          <cell r="D959" t="str">
            <v>Cornwall - New UG Services City</v>
          </cell>
          <cell r="E959">
            <v>100</v>
          </cell>
          <cell r="F959" t="str">
            <v>PER</v>
          </cell>
          <cell r="G959" t="str">
            <v>Act</v>
          </cell>
          <cell r="I959">
            <v>0</v>
          </cell>
        </row>
        <row r="960">
          <cell r="A960">
            <v>0</v>
          </cell>
          <cell r="B960">
            <v>9004693</v>
          </cell>
          <cell r="I960">
            <v>9004693</v>
          </cell>
        </row>
        <row r="961">
          <cell r="A961">
            <v>9004693</v>
          </cell>
          <cell r="B961">
            <v>100732</v>
          </cell>
          <cell r="C961">
            <v>9004693</v>
          </cell>
          <cell r="D961" t="str">
            <v>3023 FIRELANE 5. PORT COLBORNE. NEW 100A</v>
          </cell>
          <cell r="I961">
            <v>100732</v>
          </cell>
        </row>
        <row r="962">
          <cell r="A962">
            <v>100732</v>
          </cell>
          <cell r="B962">
            <v>0</v>
          </cell>
          <cell r="C962">
            <v>100732</v>
          </cell>
          <cell r="D962" t="str">
            <v>PC-New Service Lines</v>
          </cell>
          <cell r="E962">
            <v>100</v>
          </cell>
          <cell r="F962" t="str">
            <v>PER</v>
          </cell>
          <cell r="G962" t="str">
            <v>Act</v>
          </cell>
          <cell r="I962">
            <v>0</v>
          </cell>
        </row>
        <row r="963">
          <cell r="A963">
            <v>0</v>
          </cell>
          <cell r="B963">
            <v>9004695</v>
          </cell>
          <cell r="I963">
            <v>9004695</v>
          </cell>
        </row>
        <row r="964">
          <cell r="A964">
            <v>9004695</v>
          </cell>
          <cell r="B964">
            <v>101137</v>
          </cell>
          <cell r="C964">
            <v>9004695</v>
          </cell>
          <cell r="D964" t="str">
            <v>Cogeco line Installation Pole 1 to Pole</v>
          </cell>
          <cell r="I964">
            <v>101137</v>
          </cell>
        </row>
        <row r="965">
          <cell r="A965">
            <v>101137</v>
          </cell>
          <cell r="B965">
            <v>0</v>
          </cell>
          <cell r="C965">
            <v>101137</v>
          </cell>
          <cell r="D965" t="str">
            <v>EOP-Overhead Distribution Lines UPGRADES</v>
          </cell>
          <cell r="E965">
            <v>100</v>
          </cell>
          <cell r="F965" t="str">
            <v>PER</v>
          </cell>
          <cell r="G965" t="str">
            <v>Act</v>
          </cell>
          <cell r="I965">
            <v>0</v>
          </cell>
        </row>
        <row r="966">
          <cell r="A966">
            <v>0</v>
          </cell>
          <cell r="B966">
            <v>9004698</v>
          </cell>
          <cell r="I966">
            <v>9004698</v>
          </cell>
        </row>
        <row r="967">
          <cell r="A967">
            <v>9004698</v>
          </cell>
          <cell r="B967">
            <v>100965</v>
          </cell>
          <cell r="C967">
            <v>9004698</v>
          </cell>
          <cell r="D967" t="str">
            <v>INSTALL UNDERGROUND CABLE AT 512 JOANNE</v>
          </cell>
          <cell r="I967">
            <v>100965</v>
          </cell>
        </row>
        <row r="968">
          <cell r="A968">
            <v>100965</v>
          </cell>
          <cell r="B968">
            <v>0</v>
          </cell>
          <cell r="C968">
            <v>100965</v>
          </cell>
          <cell r="D968" t="str">
            <v>Cornwall - New UG Services City</v>
          </cell>
          <cell r="E968">
            <v>100</v>
          </cell>
          <cell r="F968" t="str">
            <v>PER</v>
          </cell>
          <cell r="G968" t="str">
            <v>Act</v>
          </cell>
          <cell r="I968">
            <v>0</v>
          </cell>
        </row>
        <row r="969">
          <cell r="A969">
            <v>0</v>
          </cell>
          <cell r="B969">
            <v>9004701</v>
          </cell>
          <cell r="I969">
            <v>9004701</v>
          </cell>
        </row>
        <row r="970">
          <cell r="A970">
            <v>9004701</v>
          </cell>
          <cell r="B970">
            <v>100125</v>
          </cell>
          <cell r="C970">
            <v>9004701</v>
          </cell>
          <cell r="D970" t="str">
            <v>59 ROCHELLE, LOT 44.FORT ERIE. NEW U/G S</v>
          </cell>
          <cell r="I970">
            <v>100125</v>
          </cell>
        </row>
        <row r="971">
          <cell r="A971">
            <v>100125</v>
          </cell>
          <cell r="B971">
            <v>0</v>
          </cell>
          <cell r="C971">
            <v>100125</v>
          </cell>
          <cell r="D971" t="str">
            <v>FE-New Service Lines</v>
          </cell>
          <cell r="E971">
            <v>100</v>
          </cell>
          <cell r="F971" t="str">
            <v>PER</v>
          </cell>
          <cell r="G971" t="str">
            <v>Act</v>
          </cell>
          <cell r="I971">
            <v>0</v>
          </cell>
        </row>
        <row r="972">
          <cell r="A972">
            <v>0</v>
          </cell>
          <cell r="B972">
            <v>9004702</v>
          </cell>
          <cell r="I972">
            <v>9004702</v>
          </cell>
        </row>
        <row r="973">
          <cell r="A973">
            <v>9004702</v>
          </cell>
          <cell r="B973">
            <v>100125</v>
          </cell>
          <cell r="C973">
            <v>9004702</v>
          </cell>
          <cell r="D973" t="str">
            <v>380B RIDGEWAY RD. INSTALL NEW SECONDARY</v>
          </cell>
          <cell r="I973">
            <v>100125</v>
          </cell>
        </row>
        <row r="974">
          <cell r="A974">
            <v>100125</v>
          </cell>
          <cell r="B974">
            <v>0</v>
          </cell>
          <cell r="C974">
            <v>100125</v>
          </cell>
          <cell r="D974" t="str">
            <v>FE-New Service Lines</v>
          </cell>
          <cell r="E974">
            <v>100</v>
          </cell>
          <cell r="F974" t="str">
            <v>PER</v>
          </cell>
          <cell r="G974" t="str">
            <v>Act</v>
          </cell>
          <cell r="I974">
            <v>0</v>
          </cell>
        </row>
        <row r="975">
          <cell r="A975">
            <v>0</v>
          </cell>
          <cell r="B975">
            <v>9004703</v>
          </cell>
          <cell r="I975">
            <v>9004703</v>
          </cell>
        </row>
        <row r="976">
          <cell r="A976">
            <v>9004703</v>
          </cell>
          <cell r="B976">
            <v>100965</v>
          </cell>
          <cell r="C976">
            <v>9004703</v>
          </cell>
          <cell r="D976" t="str">
            <v>INSTALL UNDERGROUND CABLE AT 2211 HERON</v>
          </cell>
          <cell r="I976">
            <v>100965</v>
          </cell>
        </row>
        <row r="977">
          <cell r="A977">
            <v>100965</v>
          </cell>
          <cell r="B977">
            <v>0</v>
          </cell>
          <cell r="C977">
            <v>100965</v>
          </cell>
          <cell r="D977" t="str">
            <v>Cornwall - New UG Services City</v>
          </cell>
          <cell r="E977">
            <v>100</v>
          </cell>
          <cell r="F977" t="str">
            <v>PER</v>
          </cell>
          <cell r="G977" t="str">
            <v>Act</v>
          </cell>
          <cell r="I977">
            <v>0</v>
          </cell>
        </row>
        <row r="978">
          <cell r="A978">
            <v>0</v>
          </cell>
          <cell r="B978">
            <v>9004704</v>
          </cell>
          <cell r="I978">
            <v>9004704</v>
          </cell>
        </row>
        <row r="979">
          <cell r="A979">
            <v>9004704</v>
          </cell>
          <cell r="B979">
            <v>100732</v>
          </cell>
          <cell r="C979">
            <v>9004704</v>
          </cell>
          <cell r="D979" t="str">
            <v>2272 THIRD CONCESSION. PORT COLBORNE. NE</v>
          </cell>
          <cell r="I979">
            <v>100732</v>
          </cell>
        </row>
        <row r="980">
          <cell r="A980">
            <v>100732</v>
          </cell>
          <cell r="B980">
            <v>0</v>
          </cell>
          <cell r="C980">
            <v>100732</v>
          </cell>
          <cell r="D980" t="str">
            <v>PC-New Service Lines</v>
          </cell>
          <cell r="E980">
            <v>100</v>
          </cell>
          <cell r="F980" t="str">
            <v>PER</v>
          </cell>
          <cell r="G980" t="str">
            <v>Act</v>
          </cell>
          <cell r="I980">
            <v>0</v>
          </cell>
        </row>
        <row r="981">
          <cell r="A981">
            <v>0</v>
          </cell>
          <cell r="B981">
            <v>9004706</v>
          </cell>
          <cell r="I981">
            <v>9004706</v>
          </cell>
        </row>
        <row r="982">
          <cell r="A982">
            <v>9004706</v>
          </cell>
          <cell r="B982">
            <v>100922</v>
          </cell>
          <cell r="C982">
            <v>9004706</v>
          </cell>
          <cell r="D982" t="str">
            <v>EOP Northline relocate feeder to new sub</v>
          </cell>
          <cell r="I982">
            <v>100922</v>
          </cell>
        </row>
        <row r="983">
          <cell r="A983">
            <v>100922</v>
          </cell>
          <cell r="B983">
            <v>0</v>
          </cell>
          <cell r="C983">
            <v>100922</v>
          </cell>
          <cell r="D983" t="str">
            <v>EOP-Sub Transmission Lines</v>
          </cell>
          <cell r="E983">
            <v>100</v>
          </cell>
          <cell r="F983" t="str">
            <v>PER</v>
          </cell>
          <cell r="G983" t="str">
            <v>Act</v>
          </cell>
          <cell r="I983">
            <v>0</v>
          </cell>
        </row>
        <row r="984">
          <cell r="A984">
            <v>0</v>
          </cell>
          <cell r="B984">
            <v>9004707</v>
          </cell>
          <cell r="I984">
            <v>9004707</v>
          </cell>
        </row>
        <row r="985">
          <cell r="A985">
            <v>9004707</v>
          </cell>
          <cell r="B985">
            <v>101137</v>
          </cell>
          <cell r="C985">
            <v>9004707</v>
          </cell>
          <cell r="D985" t="str">
            <v>439 King Street DQ replace PCB XFMR</v>
          </cell>
          <cell r="I985">
            <v>101137</v>
          </cell>
        </row>
        <row r="986">
          <cell r="A986">
            <v>101137</v>
          </cell>
          <cell r="B986">
            <v>0</v>
          </cell>
          <cell r="C986">
            <v>101137</v>
          </cell>
          <cell r="D986" t="str">
            <v>EOP-Overhead Distribution Lines UPGRADES</v>
          </cell>
          <cell r="E986">
            <v>100</v>
          </cell>
          <cell r="F986" t="str">
            <v>PER</v>
          </cell>
          <cell r="G986" t="str">
            <v>Act</v>
          </cell>
          <cell r="I986">
            <v>0</v>
          </cell>
        </row>
        <row r="987">
          <cell r="A987">
            <v>0</v>
          </cell>
          <cell r="B987">
            <v>9004709</v>
          </cell>
          <cell r="I987">
            <v>9004709</v>
          </cell>
        </row>
        <row r="988">
          <cell r="A988">
            <v>9004709</v>
          </cell>
          <cell r="B988">
            <v>100965</v>
          </cell>
          <cell r="C988">
            <v>9004709</v>
          </cell>
          <cell r="D988" t="str">
            <v>INSTALL UNDERGROUND CABLE AT 147 HEMLOCH</v>
          </cell>
          <cell r="I988">
            <v>100965</v>
          </cell>
        </row>
        <row r="989">
          <cell r="A989">
            <v>100965</v>
          </cell>
          <cell r="B989">
            <v>0</v>
          </cell>
          <cell r="C989">
            <v>100965</v>
          </cell>
          <cell r="D989" t="str">
            <v>Cornwall - New UG Services City</v>
          </cell>
          <cell r="E989">
            <v>100</v>
          </cell>
          <cell r="F989" t="str">
            <v>PER</v>
          </cell>
          <cell r="G989" t="str">
            <v>Act</v>
          </cell>
          <cell r="I989">
            <v>0</v>
          </cell>
        </row>
        <row r="990">
          <cell r="A990">
            <v>0</v>
          </cell>
          <cell r="B990">
            <v>9004710</v>
          </cell>
          <cell r="I990">
            <v>9004710</v>
          </cell>
        </row>
        <row r="991">
          <cell r="A991">
            <v>9004710</v>
          </cell>
          <cell r="B991">
            <v>100965</v>
          </cell>
          <cell r="C991">
            <v>9004710</v>
          </cell>
          <cell r="D991" t="str">
            <v>INSTALL UNDERGROUND CABLE AT 145 HEMLOCH</v>
          </cell>
          <cell r="I991">
            <v>100965</v>
          </cell>
        </row>
        <row r="992">
          <cell r="A992">
            <v>100965</v>
          </cell>
          <cell r="B992">
            <v>0</v>
          </cell>
          <cell r="C992">
            <v>100965</v>
          </cell>
          <cell r="D992" t="str">
            <v>Cornwall - New UG Services City</v>
          </cell>
          <cell r="E992">
            <v>100</v>
          </cell>
          <cell r="F992" t="str">
            <v>PER</v>
          </cell>
          <cell r="G992" t="str">
            <v>Act</v>
          </cell>
          <cell r="I992">
            <v>0</v>
          </cell>
        </row>
        <row r="993">
          <cell r="A993">
            <v>0</v>
          </cell>
          <cell r="B993">
            <v>9004712</v>
          </cell>
          <cell r="I993">
            <v>9004712</v>
          </cell>
        </row>
        <row r="994">
          <cell r="A994">
            <v>9004712</v>
          </cell>
          <cell r="B994">
            <v>100971</v>
          </cell>
          <cell r="C994">
            <v>9004712</v>
          </cell>
          <cell r="D994" t="str">
            <v>Cornwall gravel Brookdale Line Isolation</v>
          </cell>
          <cell r="I994">
            <v>100971</v>
          </cell>
        </row>
        <row r="995">
          <cell r="A995">
            <v>100971</v>
          </cell>
          <cell r="B995">
            <v>0</v>
          </cell>
          <cell r="C995">
            <v>100971</v>
          </cell>
          <cell r="D995" t="str">
            <v>Cornwall-Distribution Upgrades City</v>
          </cell>
          <cell r="E995">
            <v>100</v>
          </cell>
          <cell r="F995" t="str">
            <v>PER</v>
          </cell>
          <cell r="G995" t="str">
            <v>Act</v>
          </cell>
          <cell r="I995">
            <v>0</v>
          </cell>
        </row>
        <row r="996">
          <cell r="A996">
            <v>0</v>
          </cell>
          <cell r="B996">
            <v>9004715</v>
          </cell>
          <cell r="I996">
            <v>9004715</v>
          </cell>
        </row>
        <row r="997">
          <cell r="A997">
            <v>9004715</v>
          </cell>
          <cell r="B997">
            <v>100125</v>
          </cell>
          <cell r="C997">
            <v>9004715</v>
          </cell>
          <cell r="D997" t="str">
            <v>CANCELLED 2979 THUNDERBAY RD.U/G SERVI</v>
          </cell>
          <cell r="I997">
            <v>100125</v>
          </cell>
        </row>
        <row r="998">
          <cell r="A998">
            <v>100125</v>
          </cell>
          <cell r="B998">
            <v>0</v>
          </cell>
          <cell r="C998">
            <v>100125</v>
          </cell>
          <cell r="D998" t="str">
            <v>FE-New Service Lines</v>
          </cell>
          <cell r="E998">
            <v>100</v>
          </cell>
          <cell r="F998" t="str">
            <v>PER</v>
          </cell>
          <cell r="G998" t="str">
            <v>Act</v>
          </cell>
          <cell r="I998">
            <v>0</v>
          </cell>
        </row>
        <row r="999">
          <cell r="A999">
            <v>0</v>
          </cell>
          <cell r="B999">
            <v>9004717</v>
          </cell>
          <cell r="I999">
            <v>9004717</v>
          </cell>
        </row>
        <row r="1000">
          <cell r="A1000">
            <v>9004717</v>
          </cell>
          <cell r="B1000">
            <v>100732</v>
          </cell>
          <cell r="C1000">
            <v>9004717</v>
          </cell>
          <cell r="D1000" t="str">
            <v>2 CLARENCE STREET - SNIDER DOCKS - PORT</v>
          </cell>
          <cell r="I1000">
            <v>100732</v>
          </cell>
        </row>
        <row r="1001">
          <cell r="A1001">
            <v>100732</v>
          </cell>
          <cell r="B1001">
            <v>0</v>
          </cell>
          <cell r="C1001">
            <v>100732</v>
          </cell>
          <cell r="D1001" t="str">
            <v>PC-New Service Lines</v>
          </cell>
          <cell r="E1001">
            <v>100</v>
          </cell>
          <cell r="F1001" t="str">
            <v>PER</v>
          </cell>
          <cell r="G1001" t="str">
            <v>Act</v>
          </cell>
          <cell r="I1001">
            <v>0</v>
          </cell>
        </row>
        <row r="1002">
          <cell r="A1002">
            <v>0</v>
          </cell>
          <cell r="B1002">
            <v>9004718</v>
          </cell>
          <cell r="I1002">
            <v>9004718</v>
          </cell>
        </row>
        <row r="1003">
          <cell r="A1003">
            <v>9004718</v>
          </cell>
          <cell r="B1003">
            <v>100965</v>
          </cell>
          <cell r="C1003">
            <v>9004718</v>
          </cell>
          <cell r="D1003" t="str">
            <v>INSTALL UNDERGROUND CABLE AT 1260 RIVERD</v>
          </cell>
          <cell r="I1003">
            <v>100965</v>
          </cell>
        </row>
        <row r="1004">
          <cell r="A1004">
            <v>100965</v>
          </cell>
          <cell r="B1004">
            <v>0</v>
          </cell>
          <cell r="C1004">
            <v>100965</v>
          </cell>
          <cell r="D1004" t="str">
            <v>Cornwall - New UG Services City</v>
          </cell>
          <cell r="E1004">
            <v>100</v>
          </cell>
          <cell r="F1004" t="str">
            <v>PER</v>
          </cell>
          <cell r="G1004" t="str">
            <v>Act</v>
          </cell>
          <cell r="I1004">
            <v>0</v>
          </cell>
        </row>
        <row r="1005">
          <cell r="A1005">
            <v>0</v>
          </cell>
          <cell r="B1005">
            <v>9004719</v>
          </cell>
          <cell r="I1005">
            <v>9004719</v>
          </cell>
        </row>
        <row r="1006">
          <cell r="A1006">
            <v>9004719</v>
          </cell>
          <cell r="B1006">
            <v>100971</v>
          </cell>
          <cell r="C1006">
            <v>9004719</v>
          </cell>
          <cell r="D1006" t="str">
            <v>-Set Bell Pole- 906 Tollgate</v>
          </cell>
          <cell r="I1006">
            <v>100971</v>
          </cell>
        </row>
        <row r="1007">
          <cell r="A1007">
            <v>100971</v>
          </cell>
          <cell r="B1007">
            <v>0</v>
          </cell>
          <cell r="C1007">
            <v>100971</v>
          </cell>
          <cell r="D1007" t="str">
            <v>Cornwall-Distribution Upgrades City</v>
          </cell>
          <cell r="E1007">
            <v>100</v>
          </cell>
          <cell r="F1007" t="str">
            <v>PER</v>
          </cell>
          <cell r="G1007" t="str">
            <v>Act</v>
          </cell>
          <cell r="I1007">
            <v>0</v>
          </cell>
        </row>
        <row r="1008">
          <cell r="A1008">
            <v>0</v>
          </cell>
          <cell r="B1008">
            <v>9004720</v>
          </cell>
          <cell r="I1008">
            <v>9004720</v>
          </cell>
        </row>
        <row r="1009">
          <cell r="A1009">
            <v>9004720</v>
          </cell>
          <cell r="B1009">
            <v>100971</v>
          </cell>
          <cell r="C1009">
            <v>9004720</v>
          </cell>
          <cell r="D1009" t="str">
            <v>-Set 2 Bell Poles- TP 148 Tollgate</v>
          </cell>
          <cell r="I1009">
            <v>100971</v>
          </cell>
        </row>
        <row r="1010">
          <cell r="A1010">
            <v>100971</v>
          </cell>
          <cell r="B1010">
            <v>0</v>
          </cell>
          <cell r="C1010">
            <v>100971</v>
          </cell>
          <cell r="D1010" t="str">
            <v>Cornwall-Distribution Upgrades City</v>
          </cell>
          <cell r="E1010">
            <v>100</v>
          </cell>
          <cell r="F1010" t="str">
            <v>PER</v>
          </cell>
          <cell r="G1010" t="str">
            <v>Act</v>
          </cell>
          <cell r="I1010">
            <v>0</v>
          </cell>
        </row>
        <row r="1011">
          <cell r="A1011">
            <v>0</v>
          </cell>
          <cell r="B1011">
            <v>9004721</v>
          </cell>
          <cell r="I1011">
            <v>9004721</v>
          </cell>
        </row>
        <row r="1012">
          <cell r="A1012">
            <v>9004721</v>
          </cell>
          <cell r="B1012">
            <v>700006</v>
          </cell>
          <cell r="C1012">
            <v>9004721</v>
          </cell>
          <cell r="D1012" t="str">
            <v>-320 Gleeson Assist Bell-</v>
          </cell>
          <cell r="I1012">
            <v>700006</v>
          </cell>
        </row>
        <row r="1013">
          <cell r="A1013">
            <v>700006</v>
          </cell>
          <cell r="B1013">
            <v>0</v>
          </cell>
          <cell r="C1013">
            <v>700006</v>
          </cell>
          <cell r="D1013" t="str">
            <v>Cornwall-OH Dist Lines &amp; Feeder Supp&amp;Exp</v>
          </cell>
          <cell r="E1013">
            <v>100</v>
          </cell>
          <cell r="F1013" t="str">
            <v>PER</v>
          </cell>
          <cell r="G1013" t="str">
            <v>Act</v>
          </cell>
          <cell r="I1013">
            <v>0</v>
          </cell>
        </row>
        <row r="1014">
          <cell r="A1014">
            <v>0</v>
          </cell>
          <cell r="B1014">
            <v>9004723</v>
          </cell>
          <cell r="I1014">
            <v>9004723</v>
          </cell>
        </row>
        <row r="1015">
          <cell r="A1015">
            <v>9004723</v>
          </cell>
          <cell r="B1015">
            <v>100965</v>
          </cell>
          <cell r="C1015">
            <v>9004723</v>
          </cell>
          <cell r="D1015" t="str">
            <v>INSTALL UNDERGROUND CABLE AT 1629 WALTON</v>
          </cell>
          <cell r="I1015">
            <v>100965</v>
          </cell>
        </row>
        <row r="1016">
          <cell r="A1016">
            <v>100965</v>
          </cell>
          <cell r="B1016">
            <v>0</v>
          </cell>
          <cell r="C1016">
            <v>100965</v>
          </cell>
          <cell r="D1016" t="str">
            <v>Cornwall - New UG Services City</v>
          </cell>
          <cell r="E1016">
            <v>100</v>
          </cell>
          <cell r="F1016" t="str">
            <v>PER</v>
          </cell>
          <cell r="G1016" t="str">
            <v>Act</v>
          </cell>
          <cell r="I1016">
            <v>0</v>
          </cell>
        </row>
        <row r="1017">
          <cell r="A1017">
            <v>0</v>
          </cell>
          <cell r="B1017">
            <v>9004727</v>
          </cell>
          <cell r="I1017">
            <v>9004727</v>
          </cell>
        </row>
        <row r="1018">
          <cell r="A1018">
            <v>9004727</v>
          </cell>
          <cell r="B1018">
            <v>100965</v>
          </cell>
          <cell r="C1018">
            <v>9004727</v>
          </cell>
          <cell r="D1018" t="str">
            <v>Brookgate Subdivision Phase II stage II</v>
          </cell>
          <cell r="I1018">
            <v>100965</v>
          </cell>
        </row>
        <row r="1019">
          <cell r="A1019">
            <v>100965</v>
          </cell>
          <cell r="B1019">
            <v>0</v>
          </cell>
          <cell r="C1019">
            <v>100965</v>
          </cell>
          <cell r="D1019" t="str">
            <v>Cornwall - New UG Services City</v>
          </cell>
          <cell r="E1019">
            <v>100</v>
          </cell>
          <cell r="F1019" t="str">
            <v>PER</v>
          </cell>
          <cell r="G1019" t="str">
            <v>Act</v>
          </cell>
          <cell r="I1019">
            <v>0</v>
          </cell>
        </row>
        <row r="1020">
          <cell r="A1020">
            <v>0</v>
          </cell>
          <cell r="B1020">
            <v>9004729</v>
          </cell>
          <cell r="I1020">
            <v>9004729</v>
          </cell>
        </row>
        <row r="1021">
          <cell r="A1021">
            <v>9004729</v>
          </cell>
          <cell r="B1021">
            <v>100973</v>
          </cell>
          <cell r="C1021">
            <v>9004729</v>
          </cell>
          <cell r="D1021" t="str">
            <v>-19558 County Rd. #2 - Remove Transforme</v>
          </cell>
          <cell r="I1021">
            <v>100973</v>
          </cell>
        </row>
        <row r="1022">
          <cell r="A1022">
            <v>100973</v>
          </cell>
          <cell r="B1022">
            <v>0</v>
          </cell>
          <cell r="C1022">
            <v>100973</v>
          </cell>
          <cell r="D1022" t="str">
            <v>Cornwall-Distr. Upgrades S Glengary</v>
          </cell>
          <cell r="E1022">
            <v>100</v>
          </cell>
          <cell r="F1022" t="str">
            <v>PER</v>
          </cell>
          <cell r="G1022" t="str">
            <v>Act</v>
          </cell>
          <cell r="I1022">
            <v>0</v>
          </cell>
        </row>
        <row r="1023">
          <cell r="A1023">
            <v>0</v>
          </cell>
          <cell r="B1023">
            <v>9004730</v>
          </cell>
          <cell r="I1023">
            <v>9004730</v>
          </cell>
        </row>
        <row r="1024">
          <cell r="A1024">
            <v>9004730</v>
          </cell>
          <cell r="B1024">
            <v>100974</v>
          </cell>
          <cell r="C1024">
            <v>9004730</v>
          </cell>
          <cell r="D1024" t="str">
            <v>-803A Island Rd Connect Primary Line-</v>
          </cell>
          <cell r="I1024">
            <v>100974</v>
          </cell>
        </row>
        <row r="1025">
          <cell r="A1025">
            <v>100974</v>
          </cell>
          <cell r="B1025">
            <v>0</v>
          </cell>
          <cell r="C1025">
            <v>100974</v>
          </cell>
          <cell r="D1025" t="str">
            <v>Cornwall-Distr. Upgrades Cornwall Island</v>
          </cell>
          <cell r="E1025">
            <v>100</v>
          </cell>
          <cell r="F1025" t="str">
            <v>PER</v>
          </cell>
          <cell r="G1025" t="str">
            <v>Act</v>
          </cell>
          <cell r="I1025">
            <v>0</v>
          </cell>
        </row>
        <row r="1026">
          <cell r="A1026">
            <v>0</v>
          </cell>
          <cell r="B1026">
            <v>9004732</v>
          </cell>
          <cell r="I1026">
            <v>9004732</v>
          </cell>
        </row>
        <row r="1027">
          <cell r="A1027">
            <v>9004732</v>
          </cell>
          <cell r="B1027">
            <v>100732</v>
          </cell>
          <cell r="C1027">
            <v>9004732</v>
          </cell>
          <cell r="D1027" t="str">
            <v>95 LAKESHORE RD W. PORT COLBORNE.  NEW 2</v>
          </cell>
          <cell r="I1027">
            <v>100732</v>
          </cell>
        </row>
        <row r="1028">
          <cell r="A1028">
            <v>100732</v>
          </cell>
          <cell r="B1028">
            <v>0</v>
          </cell>
          <cell r="C1028">
            <v>100732</v>
          </cell>
          <cell r="D1028" t="str">
            <v>PC-New Service Lines</v>
          </cell>
          <cell r="E1028">
            <v>100</v>
          </cell>
          <cell r="F1028" t="str">
            <v>PER</v>
          </cell>
          <cell r="G1028" t="str">
            <v>Act</v>
          </cell>
          <cell r="I1028">
            <v>0</v>
          </cell>
        </row>
        <row r="1029">
          <cell r="A1029">
            <v>0</v>
          </cell>
          <cell r="B1029">
            <v>9004734</v>
          </cell>
          <cell r="I1029">
            <v>9004734</v>
          </cell>
        </row>
        <row r="1030">
          <cell r="A1030">
            <v>9004734</v>
          </cell>
          <cell r="B1030">
            <v>100965</v>
          </cell>
          <cell r="C1030">
            <v>9004734</v>
          </cell>
          <cell r="D1030" t="str">
            <v>INSTALL UNDERGROUND CABLE AT 163 HEMLOCH</v>
          </cell>
          <cell r="I1030">
            <v>100965</v>
          </cell>
        </row>
        <row r="1031">
          <cell r="A1031">
            <v>100965</v>
          </cell>
          <cell r="B1031">
            <v>0</v>
          </cell>
          <cell r="C1031">
            <v>100965</v>
          </cell>
          <cell r="D1031" t="str">
            <v>Cornwall - New UG Services City</v>
          </cell>
          <cell r="E1031">
            <v>100</v>
          </cell>
          <cell r="F1031" t="str">
            <v>PER</v>
          </cell>
          <cell r="G1031" t="str">
            <v>Act</v>
          </cell>
          <cell r="I1031">
            <v>0</v>
          </cell>
        </row>
        <row r="1032">
          <cell r="A1032">
            <v>0</v>
          </cell>
          <cell r="B1032">
            <v>9004735</v>
          </cell>
          <cell r="I1032">
            <v>9004735</v>
          </cell>
        </row>
        <row r="1033">
          <cell r="A1033">
            <v>9004735</v>
          </cell>
          <cell r="B1033">
            <v>101052</v>
          </cell>
          <cell r="C1033">
            <v>9004735</v>
          </cell>
          <cell r="D1033" t="str">
            <v>Brookdale Arms lower primary duct Struct</v>
          </cell>
          <cell r="I1033">
            <v>101052</v>
          </cell>
        </row>
        <row r="1034">
          <cell r="A1034">
            <v>101052</v>
          </cell>
          <cell r="B1034">
            <v>0</v>
          </cell>
          <cell r="C1034">
            <v>101052</v>
          </cell>
          <cell r="D1034" t="str">
            <v>Cornwall - UG Distribution Upgrades City</v>
          </cell>
          <cell r="E1034">
            <v>100</v>
          </cell>
          <cell r="F1034" t="str">
            <v>PER</v>
          </cell>
          <cell r="G1034" t="str">
            <v>Act</v>
          </cell>
          <cell r="I1034">
            <v>0</v>
          </cell>
        </row>
        <row r="1035">
          <cell r="A1035">
            <v>0</v>
          </cell>
          <cell r="B1035">
            <v>9004736</v>
          </cell>
          <cell r="I1035">
            <v>9004736</v>
          </cell>
        </row>
        <row r="1036">
          <cell r="A1036">
            <v>9004736</v>
          </cell>
          <cell r="B1036">
            <v>101080</v>
          </cell>
          <cell r="C1036">
            <v>9004736</v>
          </cell>
          <cell r="D1036" t="str">
            <v>INSTALL UNDERGROUND CABLE AT 18233 HIGHW</v>
          </cell>
          <cell r="I1036">
            <v>101080</v>
          </cell>
        </row>
        <row r="1037">
          <cell r="A1037">
            <v>101080</v>
          </cell>
          <cell r="B1037">
            <v>0</v>
          </cell>
          <cell r="C1037">
            <v>101080</v>
          </cell>
          <cell r="D1037" t="str">
            <v>Cornwall - New UG Services S Glengarry</v>
          </cell>
          <cell r="E1037">
            <v>100</v>
          </cell>
          <cell r="F1037" t="str">
            <v>PER</v>
          </cell>
          <cell r="G1037" t="str">
            <v>Act</v>
          </cell>
          <cell r="I1037">
            <v>0</v>
          </cell>
        </row>
        <row r="1038">
          <cell r="A1038">
            <v>0</v>
          </cell>
          <cell r="B1038">
            <v>9004737</v>
          </cell>
          <cell r="I1038">
            <v>9004737</v>
          </cell>
        </row>
        <row r="1039">
          <cell r="A1039">
            <v>9004737</v>
          </cell>
          <cell r="B1039">
            <v>100125</v>
          </cell>
          <cell r="C1039">
            <v>9004737</v>
          </cell>
          <cell r="D1039" t="str">
            <v>285 Niagara Blvd, Fort Erie, 200 AMP U/G</v>
          </cell>
          <cell r="I1039">
            <v>100125</v>
          </cell>
        </row>
        <row r="1040">
          <cell r="A1040">
            <v>100125</v>
          </cell>
          <cell r="B1040">
            <v>0</v>
          </cell>
          <cell r="C1040">
            <v>100125</v>
          </cell>
          <cell r="D1040" t="str">
            <v>FE-New Service Lines</v>
          </cell>
          <cell r="E1040">
            <v>100</v>
          </cell>
          <cell r="F1040" t="str">
            <v>PER</v>
          </cell>
          <cell r="G1040" t="str">
            <v>Act</v>
          </cell>
          <cell r="I1040">
            <v>0</v>
          </cell>
        </row>
        <row r="1041">
          <cell r="A1041">
            <v>0</v>
          </cell>
          <cell r="B1041">
            <v>9004738</v>
          </cell>
          <cell r="I1041">
            <v>9004738</v>
          </cell>
        </row>
        <row r="1042">
          <cell r="A1042">
            <v>9004738</v>
          </cell>
          <cell r="B1042">
            <v>100965</v>
          </cell>
          <cell r="C1042">
            <v>9004738</v>
          </cell>
          <cell r="D1042" t="str">
            <v>INSTALL UNDERGROUND CABLE AT 82 SUNSET B</v>
          </cell>
          <cell r="I1042">
            <v>100965</v>
          </cell>
        </row>
        <row r="1043">
          <cell r="A1043">
            <v>100965</v>
          </cell>
          <cell r="B1043">
            <v>0</v>
          </cell>
          <cell r="C1043">
            <v>100965</v>
          </cell>
          <cell r="D1043" t="str">
            <v>Cornwall - New UG Services City</v>
          </cell>
          <cell r="E1043">
            <v>100</v>
          </cell>
          <cell r="F1043" t="str">
            <v>PER</v>
          </cell>
          <cell r="G1043" t="str">
            <v>Act</v>
          </cell>
          <cell r="I1043">
            <v>0</v>
          </cell>
        </row>
        <row r="1044">
          <cell r="A1044">
            <v>0</v>
          </cell>
          <cell r="B1044">
            <v>9004739</v>
          </cell>
          <cell r="I1044">
            <v>9004739</v>
          </cell>
        </row>
        <row r="1045">
          <cell r="A1045">
            <v>9004739</v>
          </cell>
          <cell r="B1045">
            <v>100965</v>
          </cell>
          <cell r="C1045">
            <v>9004739</v>
          </cell>
          <cell r="D1045" t="str">
            <v>INSTALL UNDERGROUND CABLE AT 84 SUNSET B</v>
          </cell>
          <cell r="I1045">
            <v>100965</v>
          </cell>
        </row>
        <row r="1046">
          <cell r="A1046">
            <v>100965</v>
          </cell>
          <cell r="B1046">
            <v>0</v>
          </cell>
          <cell r="C1046">
            <v>100965</v>
          </cell>
          <cell r="D1046" t="str">
            <v>Cornwall - New UG Services City</v>
          </cell>
          <cell r="E1046">
            <v>100</v>
          </cell>
          <cell r="F1046" t="str">
            <v>PER</v>
          </cell>
          <cell r="G1046" t="str">
            <v>Act</v>
          </cell>
          <cell r="I1046">
            <v>0</v>
          </cell>
        </row>
        <row r="1047">
          <cell r="A1047">
            <v>0</v>
          </cell>
          <cell r="B1047">
            <v>9004740</v>
          </cell>
          <cell r="I1047">
            <v>9004740</v>
          </cell>
        </row>
        <row r="1048">
          <cell r="A1048">
            <v>9004740</v>
          </cell>
          <cell r="B1048">
            <v>100965</v>
          </cell>
          <cell r="C1048">
            <v>9004740</v>
          </cell>
          <cell r="D1048" t="str">
            <v>INSTALL UNDERGROUND CABLE AT 86 SUNSET B</v>
          </cell>
          <cell r="I1048">
            <v>100965</v>
          </cell>
        </row>
        <row r="1049">
          <cell r="A1049">
            <v>100965</v>
          </cell>
          <cell r="B1049">
            <v>0</v>
          </cell>
          <cell r="C1049">
            <v>100965</v>
          </cell>
          <cell r="D1049" t="str">
            <v>Cornwall - New UG Services City</v>
          </cell>
          <cell r="E1049">
            <v>100</v>
          </cell>
          <cell r="F1049" t="str">
            <v>PER</v>
          </cell>
          <cell r="G1049" t="str">
            <v>Act</v>
          </cell>
          <cell r="I1049">
            <v>0</v>
          </cell>
        </row>
        <row r="1050">
          <cell r="A1050">
            <v>0</v>
          </cell>
          <cell r="B1050">
            <v>9004741</v>
          </cell>
          <cell r="I1050">
            <v>9004741</v>
          </cell>
        </row>
        <row r="1051">
          <cell r="A1051">
            <v>9004741</v>
          </cell>
          <cell r="B1051">
            <v>100965</v>
          </cell>
          <cell r="C1051">
            <v>9004741</v>
          </cell>
          <cell r="D1051" t="str">
            <v>INSTALL UNDERGROUND CABLE AT 88 SUNSET B</v>
          </cell>
          <cell r="I1051">
            <v>100965</v>
          </cell>
        </row>
        <row r="1052">
          <cell r="A1052">
            <v>100965</v>
          </cell>
          <cell r="B1052">
            <v>0</v>
          </cell>
          <cell r="C1052">
            <v>100965</v>
          </cell>
          <cell r="D1052" t="str">
            <v>Cornwall - New UG Services City</v>
          </cell>
          <cell r="E1052">
            <v>100</v>
          </cell>
          <cell r="F1052" t="str">
            <v>PER</v>
          </cell>
          <cell r="G1052" t="str">
            <v>Act</v>
          </cell>
          <cell r="I1052">
            <v>0</v>
          </cell>
        </row>
        <row r="1053">
          <cell r="A1053">
            <v>0</v>
          </cell>
          <cell r="B1053">
            <v>9004742</v>
          </cell>
          <cell r="I1053">
            <v>9004742</v>
          </cell>
        </row>
        <row r="1054">
          <cell r="A1054">
            <v>9004742</v>
          </cell>
          <cell r="B1054">
            <v>100971</v>
          </cell>
          <cell r="C1054">
            <v>9004742</v>
          </cell>
          <cell r="D1054" t="str">
            <v>- Carriere St., Install Secondary-</v>
          </cell>
          <cell r="I1054">
            <v>100971</v>
          </cell>
        </row>
        <row r="1055">
          <cell r="A1055">
            <v>100971</v>
          </cell>
          <cell r="B1055">
            <v>0</v>
          </cell>
          <cell r="C1055">
            <v>100971</v>
          </cell>
          <cell r="D1055" t="str">
            <v>Cornwall-Distribution Upgrades City</v>
          </cell>
          <cell r="E1055">
            <v>100</v>
          </cell>
          <cell r="F1055" t="str">
            <v>PER</v>
          </cell>
          <cell r="G1055" t="str">
            <v>Act</v>
          </cell>
          <cell r="I1055">
            <v>0</v>
          </cell>
        </row>
        <row r="1056">
          <cell r="A1056">
            <v>0</v>
          </cell>
          <cell r="B1056">
            <v>9004743</v>
          </cell>
          <cell r="I1056">
            <v>9004743</v>
          </cell>
        </row>
        <row r="1057">
          <cell r="A1057">
            <v>9004743</v>
          </cell>
          <cell r="B1057">
            <v>100973</v>
          </cell>
          <cell r="C1057">
            <v>9004743</v>
          </cell>
          <cell r="D1057" t="str">
            <v>- Install luminaire at 6088 Huron St.-</v>
          </cell>
          <cell r="I1057">
            <v>100973</v>
          </cell>
        </row>
        <row r="1058">
          <cell r="A1058">
            <v>100973</v>
          </cell>
          <cell r="B1058">
            <v>0</v>
          </cell>
          <cell r="C1058">
            <v>100973</v>
          </cell>
          <cell r="D1058" t="str">
            <v>Cornwall-Distr. Upgrades S Glengary</v>
          </cell>
          <cell r="E1058">
            <v>100</v>
          </cell>
          <cell r="F1058" t="str">
            <v>PER</v>
          </cell>
          <cell r="G1058" t="str">
            <v>Act</v>
          </cell>
          <cell r="I1058">
            <v>0</v>
          </cell>
        </row>
        <row r="1059">
          <cell r="A1059">
            <v>0</v>
          </cell>
          <cell r="B1059">
            <v>9004745</v>
          </cell>
          <cell r="I1059">
            <v>9004745</v>
          </cell>
        </row>
        <row r="1060">
          <cell r="A1060">
            <v>9004745</v>
          </cell>
          <cell r="B1060">
            <v>100732</v>
          </cell>
          <cell r="C1060">
            <v>9004745</v>
          </cell>
          <cell r="D1060" t="str">
            <v>KING ST AND MAIN ST - CAR ACCIDENT</v>
          </cell>
          <cell r="I1060">
            <v>100732</v>
          </cell>
        </row>
        <row r="1061">
          <cell r="A1061">
            <v>100732</v>
          </cell>
          <cell r="B1061">
            <v>0</v>
          </cell>
          <cell r="C1061">
            <v>100732</v>
          </cell>
          <cell r="D1061" t="str">
            <v>PC-New Service Lines</v>
          </cell>
          <cell r="E1061">
            <v>100</v>
          </cell>
          <cell r="F1061" t="str">
            <v>PER</v>
          </cell>
          <cell r="G1061" t="str">
            <v>Act</v>
          </cell>
          <cell r="I1061">
            <v>0</v>
          </cell>
        </row>
        <row r="1062">
          <cell r="A1062">
            <v>0</v>
          </cell>
          <cell r="B1062">
            <v>9004747</v>
          </cell>
          <cell r="I1062">
            <v>9004747</v>
          </cell>
        </row>
        <row r="1063">
          <cell r="A1063">
            <v>9004747</v>
          </cell>
          <cell r="B1063">
            <v>100125</v>
          </cell>
          <cell r="C1063">
            <v>9004747</v>
          </cell>
          <cell r="D1063" t="str">
            <v>228 DOMINION RD. FORT ERIE - NEW U/G SER</v>
          </cell>
          <cell r="I1063">
            <v>100125</v>
          </cell>
        </row>
        <row r="1064">
          <cell r="A1064">
            <v>100125</v>
          </cell>
          <cell r="B1064">
            <v>0</v>
          </cell>
          <cell r="C1064">
            <v>100125</v>
          </cell>
          <cell r="D1064" t="str">
            <v>FE-New Service Lines</v>
          </cell>
          <cell r="E1064">
            <v>100</v>
          </cell>
          <cell r="F1064" t="str">
            <v>PER</v>
          </cell>
          <cell r="G1064" t="str">
            <v>Act</v>
          </cell>
          <cell r="I1064">
            <v>0</v>
          </cell>
        </row>
        <row r="1065">
          <cell r="A1065">
            <v>0</v>
          </cell>
          <cell r="B1065">
            <v>9004750</v>
          </cell>
          <cell r="I1065">
            <v>9004750</v>
          </cell>
        </row>
        <row r="1066">
          <cell r="A1066">
            <v>9004750</v>
          </cell>
          <cell r="B1066">
            <v>101052</v>
          </cell>
          <cell r="C1066">
            <v>9004750</v>
          </cell>
          <cell r="D1066" t="str">
            <v>Lower primary Cable @ Sara street &amp; Repa</v>
          </cell>
          <cell r="I1066">
            <v>101052</v>
          </cell>
        </row>
        <row r="1067">
          <cell r="A1067">
            <v>101052</v>
          </cell>
          <cell r="B1067">
            <v>0</v>
          </cell>
          <cell r="C1067">
            <v>101052</v>
          </cell>
          <cell r="D1067" t="str">
            <v>Cornwall - UG Distribution Upgrades City</v>
          </cell>
          <cell r="E1067">
            <v>100</v>
          </cell>
          <cell r="F1067" t="str">
            <v>PER</v>
          </cell>
          <cell r="G1067" t="str">
            <v>Act</v>
          </cell>
          <cell r="I1067">
            <v>0</v>
          </cell>
        </row>
        <row r="1068">
          <cell r="A1068">
            <v>0</v>
          </cell>
          <cell r="B1068">
            <v>9004751</v>
          </cell>
          <cell r="I1068">
            <v>9004751</v>
          </cell>
        </row>
        <row r="1069">
          <cell r="A1069">
            <v>9004751</v>
          </cell>
          <cell r="B1069">
            <v>700041</v>
          </cell>
          <cell r="C1069">
            <v>9004751</v>
          </cell>
          <cell r="D1069" t="str">
            <v>*switches nomenclature on Education Rd</v>
          </cell>
          <cell r="I1069">
            <v>700041</v>
          </cell>
        </row>
        <row r="1070">
          <cell r="A1070">
            <v>700041</v>
          </cell>
          <cell r="B1070">
            <v>0</v>
          </cell>
          <cell r="C1070">
            <v>700041</v>
          </cell>
          <cell r="D1070" t="str">
            <v>Cornwall-OH Dist Lines &amp; Feeder Oper Lbr</v>
          </cell>
          <cell r="E1070">
            <v>100</v>
          </cell>
          <cell r="F1070" t="str">
            <v>PER</v>
          </cell>
          <cell r="G1070" t="str">
            <v>Act</v>
          </cell>
          <cell r="I1070">
            <v>0</v>
          </cell>
        </row>
        <row r="1071">
          <cell r="A1071">
            <v>0</v>
          </cell>
          <cell r="B1071">
            <v>9004752</v>
          </cell>
          <cell r="I1071">
            <v>9004752</v>
          </cell>
        </row>
        <row r="1072">
          <cell r="A1072">
            <v>9004752</v>
          </cell>
          <cell r="B1072">
            <v>700041</v>
          </cell>
          <cell r="C1072">
            <v>9004752</v>
          </cell>
          <cell r="D1072" t="str">
            <v>*switches nomenclature on Second St.</v>
          </cell>
          <cell r="I1072">
            <v>700041</v>
          </cell>
        </row>
        <row r="1073">
          <cell r="A1073">
            <v>700041</v>
          </cell>
          <cell r="B1073">
            <v>0</v>
          </cell>
          <cell r="C1073">
            <v>700041</v>
          </cell>
          <cell r="D1073" t="str">
            <v>Cornwall-OH Dist Lines &amp; Feeder Oper Lbr</v>
          </cell>
          <cell r="E1073">
            <v>100</v>
          </cell>
          <cell r="F1073" t="str">
            <v>PER</v>
          </cell>
          <cell r="G1073" t="str">
            <v>Act</v>
          </cell>
          <cell r="I1073">
            <v>0</v>
          </cell>
        </row>
        <row r="1074">
          <cell r="A1074">
            <v>0</v>
          </cell>
          <cell r="B1074">
            <v>9004753</v>
          </cell>
          <cell r="I1074">
            <v>9004753</v>
          </cell>
        </row>
        <row r="1075">
          <cell r="A1075">
            <v>9004753</v>
          </cell>
          <cell r="B1075">
            <v>700041</v>
          </cell>
          <cell r="C1075">
            <v>9004753</v>
          </cell>
          <cell r="D1075" t="str">
            <v>*Switches nomenclature on Marleau St.</v>
          </cell>
          <cell r="I1075">
            <v>700041</v>
          </cell>
        </row>
        <row r="1076">
          <cell r="A1076">
            <v>700041</v>
          </cell>
          <cell r="B1076">
            <v>0</v>
          </cell>
          <cell r="C1076">
            <v>700041</v>
          </cell>
          <cell r="D1076" t="str">
            <v>Cornwall-OH Dist Lines &amp; Feeder Oper Lbr</v>
          </cell>
          <cell r="E1076">
            <v>100</v>
          </cell>
          <cell r="F1076" t="str">
            <v>PER</v>
          </cell>
          <cell r="G1076" t="str">
            <v>Act</v>
          </cell>
          <cell r="I1076">
            <v>0</v>
          </cell>
        </row>
        <row r="1077">
          <cell r="A1077">
            <v>0</v>
          </cell>
          <cell r="B1077">
            <v>9004754</v>
          </cell>
          <cell r="I1077">
            <v>9004754</v>
          </cell>
        </row>
        <row r="1078">
          <cell r="A1078">
            <v>9004754</v>
          </cell>
          <cell r="B1078">
            <v>700041</v>
          </cell>
          <cell r="C1078">
            <v>9004754</v>
          </cell>
          <cell r="D1078" t="str">
            <v>*switches nomenclature on Vincent Massey</v>
          </cell>
          <cell r="I1078">
            <v>700041</v>
          </cell>
        </row>
        <row r="1079">
          <cell r="A1079">
            <v>700041</v>
          </cell>
          <cell r="B1079">
            <v>0</v>
          </cell>
          <cell r="C1079">
            <v>700041</v>
          </cell>
          <cell r="D1079" t="str">
            <v>Cornwall-OH Dist Lines &amp; Feeder Oper Lbr</v>
          </cell>
          <cell r="E1079">
            <v>100</v>
          </cell>
          <cell r="F1079" t="str">
            <v>PER</v>
          </cell>
          <cell r="G1079" t="str">
            <v>Act</v>
          </cell>
          <cell r="I1079">
            <v>0</v>
          </cell>
        </row>
        <row r="1080">
          <cell r="A1080">
            <v>0</v>
          </cell>
          <cell r="B1080">
            <v>9004755</v>
          </cell>
          <cell r="I1080">
            <v>9004755</v>
          </cell>
        </row>
        <row r="1081">
          <cell r="A1081">
            <v>9004755</v>
          </cell>
          <cell r="B1081">
            <v>700041</v>
          </cell>
          <cell r="C1081">
            <v>9004755</v>
          </cell>
          <cell r="D1081" t="str">
            <v>*switches nomenclature on Brookdale Aven</v>
          </cell>
          <cell r="I1081">
            <v>700041</v>
          </cell>
        </row>
        <row r="1082">
          <cell r="A1082">
            <v>700041</v>
          </cell>
          <cell r="B1082">
            <v>0</v>
          </cell>
          <cell r="C1082">
            <v>700041</v>
          </cell>
          <cell r="D1082" t="str">
            <v>Cornwall-OH Dist Lines &amp; Feeder Oper Lbr</v>
          </cell>
          <cell r="E1082">
            <v>100</v>
          </cell>
          <cell r="F1082" t="str">
            <v>PER</v>
          </cell>
          <cell r="G1082" t="str">
            <v>Act</v>
          </cell>
          <cell r="I1082">
            <v>0</v>
          </cell>
        </row>
        <row r="1083">
          <cell r="A1083">
            <v>0</v>
          </cell>
          <cell r="B1083">
            <v>9004756</v>
          </cell>
          <cell r="I1083">
            <v>9004756</v>
          </cell>
        </row>
        <row r="1084">
          <cell r="A1084">
            <v>9004756</v>
          </cell>
          <cell r="B1084">
            <v>700041</v>
          </cell>
          <cell r="C1084">
            <v>9004756</v>
          </cell>
          <cell r="D1084" t="str">
            <v>*Switches nomenclature on Water/Montreal</v>
          </cell>
          <cell r="I1084">
            <v>700041</v>
          </cell>
        </row>
        <row r="1085">
          <cell r="A1085">
            <v>700041</v>
          </cell>
          <cell r="B1085">
            <v>0</v>
          </cell>
          <cell r="C1085">
            <v>700041</v>
          </cell>
          <cell r="D1085" t="str">
            <v>Cornwall-OH Dist Lines &amp; Feeder Oper Lbr</v>
          </cell>
          <cell r="E1085">
            <v>100</v>
          </cell>
          <cell r="F1085" t="str">
            <v>PER</v>
          </cell>
          <cell r="G1085" t="str">
            <v>Act</v>
          </cell>
          <cell r="I1085">
            <v>0</v>
          </cell>
        </row>
        <row r="1086">
          <cell r="A1086">
            <v>0</v>
          </cell>
          <cell r="B1086">
            <v>9004757</v>
          </cell>
          <cell r="I1086">
            <v>9004757</v>
          </cell>
        </row>
        <row r="1087">
          <cell r="A1087">
            <v>9004757</v>
          </cell>
          <cell r="B1087">
            <v>700041</v>
          </cell>
          <cell r="C1087">
            <v>9004757</v>
          </cell>
          <cell r="D1087" t="str">
            <v>*Switches nomenclature to misc. location</v>
          </cell>
          <cell r="I1087">
            <v>700041</v>
          </cell>
        </row>
        <row r="1088">
          <cell r="A1088">
            <v>700041</v>
          </cell>
          <cell r="B1088">
            <v>0</v>
          </cell>
          <cell r="C1088">
            <v>700041</v>
          </cell>
          <cell r="D1088" t="str">
            <v>Cornwall-OH Dist Lines &amp; Feeder Oper Lbr</v>
          </cell>
          <cell r="E1088">
            <v>100</v>
          </cell>
          <cell r="F1088" t="str">
            <v>PER</v>
          </cell>
          <cell r="G1088" t="str">
            <v>Act</v>
          </cell>
          <cell r="I1088">
            <v>0</v>
          </cell>
        </row>
        <row r="1089">
          <cell r="A1089">
            <v>0</v>
          </cell>
          <cell r="B1089">
            <v>9004758</v>
          </cell>
          <cell r="I1089">
            <v>9004758</v>
          </cell>
        </row>
        <row r="1090">
          <cell r="A1090">
            <v>9004758</v>
          </cell>
          <cell r="B1090">
            <v>100125</v>
          </cell>
          <cell r="C1090">
            <v>9004758</v>
          </cell>
          <cell r="D1090" t="str">
            <v>3134 THUNDERBAY RD. RIDGEWAY. NEW 200AMP</v>
          </cell>
          <cell r="I1090">
            <v>100125</v>
          </cell>
        </row>
        <row r="1091">
          <cell r="A1091">
            <v>100125</v>
          </cell>
          <cell r="B1091">
            <v>0</v>
          </cell>
          <cell r="C1091">
            <v>100125</v>
          </cell>
          <cell r="D1091" t="str">
            <v>FE-New Service Lines</v>
          </cell>
          <cell r="E1091">
            <v>100</v>
          </cell>
          <cell r="F1091" t="str">
            <v>PER</v>
          </cell>
          <cell r="G1091" t="str">
            <v>Act</v>
          </cell>
          <cell r="I1091">
            <v>0</v>
          </cell>
        </row>
        <row r="1092">
          <cell r="A1092">
            <v>0</v>
          </cell>
          <cell r="B1092">
            <v>9004760</v>
          </cell>
          <cell r="I1092">
            <v>9004760</v>
          </cell>
        </row>
        <row r="1093">
          <cell r="A1093">
            <v>9004760</v>
          </cell>
          <cell r="B1093">
            <v>100700</v>
          </cell>
          <cell r="C1093">
            <v>9004760</v>
          </cell>
          <cell r="D1093" t="str">
            <v>Install 4-100w d-d lights on Kam Road we</v>
          </cell>
          <cell r="I1093">
            <v>100700</v>
          </cell>
        </row>
        <row r="1094">
          <cell r="A1094">
            <v>100700</v>
          </cell>
          <cell r="B1094">
            <v>0</v>
          </cell>
          <cell r="C1094">
            <v>100700</v>
          </cell>
          <cell r="D1094" t="str">
            <v>FO - FE - Sentinels Lights</v>
          </cell>
          <cell r="E1094">
            <v>100</v>
          </cell>
          <cell r="F1094" t="str">
            <v>PER</v>
          </cell>
          <cell r="G1094" t="str">
            <v>Act</v>
          </cell>
          <cell r="I1094">
            <v>0</v>
          </cell>
        </row>
        <row r="1095">
          <cell r="A1095">
            <v>0</v>
          </cell>
          <cell r="B1095">
            <v>9004761</v>
          </cell>
          <cell r="I1095">
            <v>9004761</v>
          </cell>
        </row>
        <row r="1096">
          <cell r="A1096">
            <v>9004761</v>
          </cell>
          <cell r="B1096">
            <v>100125</v>
          </cell>
          <cell r="C1096">
            <v>9004761</v>
          </cell>
          <cell r="D1096" t="str">
            <v>3571 YACHT HARBOUR. CRYSTAL BEACH. NEW 2</v>
          </cell>
          <cell r="I1096">
            <v>100125</v>
          </cell>
        </row>
        <row r="1097">
          <cell r="A1097">
            <v>100125</v>
          </cell>
          <cell r="B1097">
            <v>0</v>
          </cell>
          <cell r="C1097">
            <v>100125</v>
          </cell>
          <cell r="D1097" t="str">
            <v>FE-New Service Lines</v>
          </cell>
          <cell r="E1097">
            <v>100</v>
          </cell>
          <cell r="F1097" t="str">
            <v>PER</v>
          </cell>
          <cell r="G1097" t="str">
            <v>Act</v>
          </cell>
          <cell r="I1097">
            <v>0</v>
          </cell>
        </row>
        <row r="1098">
          <cell r="A1098">
            <v>0</v>
          </cell>
          <cell r="B1098">
            <v>9004762</v>
          </cell>
          <cell r="I1098">
            <v>9004762</v>
          </cell>
        </row>
        <row r="1099">
          <cell r="A1099">
            <v>9004762</v>
          </cell>
          <cell r="B1099">
            <v>100730</v>
          </cell>
          <cell r="C1099">
            <v>9004762</v>
          </cell>
          <cell r="D1099" t="str">
            <v>MERCURY AVENUE VOLTAGE CONVERSION - PORT</v>
          </cell>
          <cell r="I1099">
            <v>100730</v>
          </cell>
        </row>
        <row r="1100">
          <cell r="A1100">
            <v>100730</v>
          </cell>
          <cell r="B1100">
            <v>0</v>
          </cell>
          <cell r="C1100">
            <v>100730</v>
          </cell>
          <cell r="D1100" t="str">
            <v>PC-Distribution Upgrades &amp; Expansions</v>
          </cell>
          <cell r="E1100">
            <v>100</v>
          </cell>
          <cell r="F1100" t="str">
            <v>PER</v>
          </cell>
          <cell r="G1100" t="str">
            <v>Act</v>
          </cell>
          <cell r="I1100">
            <v>0</v>
          </cell>
        </row>
        <row r="1101">
          <cell r="A1101">
            <v>0</v>
          </cell>
          <cell r="B1101">
            <v>9004763</v>
          </cell>
          <cell r="I1101">
            <v>9004763</v>
          </cell>
        </row>
        <row r="1102">
          <cell r="A1102">
            <v>9004763</v>
          </cell>
          <cell r="B1102">
            <v>100125</v>
          </cell>
          <cell r="C1102">
            <v>9004763</v>
          </cell>
          <cell r="D1102" t="str">
            <v>71 SATURN  ST.  OR DRIVE? - PORT COLBORN</v>
          </cell>
          <cell r="I1102">
            <v>100125</v>
          </cell>
        </row>
        <row r="1103">
          <cell r="A1103">
            <v>100125</v>
          </cell>
          <cell r="B1103">
            <v>0</v>
          </cell>
          <cell r="C1103">
            <v>100125</v>
          </cell>
          <cell r="D1103" t="str">
            <v>FE-New Service Lines</v>
          </cell>
          <cell r="E1103">
            <v>100</v>
          </cell>
          <cell r="F1103" t="str">
            <v>PER</v>
          </cell>
          <cell r="G1103" t="str">
            <v>Act</v>
          </cell>
          <cell r="I1103">
            <v>0</v>
          </cell>
        </row>
        <row r="1104">
          <cell r="A1104">
            <v>0</v>
          </cell>
          <cell r="B1104">
            <v>9004764</v>
          </cell>
          <cell r="I1104">
            <v>9004764</v>
          </cell>
        </row>
        <row r="1105">
          <cell r="A1105">
            <v>9004764</v>
          </cell>
          <cell r="B1105">
            <v>100974</v>
          </cell>
          <cell r="C1105">
            <v>9004764</v>
          </cell>
          <cell r="D1105" t="e">
            <v>#NAME?</v>
          </cell>
          <cell r="I1105">
            <v>100974</v>
          </cell>
        </row>
        <row r="1106">
          <cell r="A1106">
            <v>100974</v>
          </cell>
          <cell r="B1106">
            <v>0</v>
          </cell>
          <cell r="C1106">
            <v>100974</v>
          </cell>
          <cell r="D1106" t="str">
            <v>Cornwall-Distr. Upgrades Cornwall Island</v>
          </cell>
          <cell r="E1106">
            <v>100</v>
          </cell>
          <cell r="F1106" t="str">
            <v>PER</v>
          </cell>
          <cell r="G1106" t="str">
            <v>Act</v>
          </cell>
          <cell r="I1106">
            <v>0</v>
          </cell>
        </row>
        <row r="1107">
          <cell r="A1107">
            <v>0</v>
          </cell>
          <cell r="B1107">
            <v>9004765</v>
          </cell>
          <cell r="I1107">
            <v>9004765</v>
          </cell>
        </row>
        <row r="1108">
          <cell r="A1108">
            <v>9004765</v>
          </cell>
          <cell r="B1108">
            <v>700041</v>
          </cell>
          <cell r="C1108">
            <v>9004765</v>
          </cell>
          <cell r="D1108" t="str">
            <v>CLEAR POLE &amp; ATTACHMENTS IN WEST PARKING</v>
          </cell>
          <cell r="I1108">
            <v>700041</v>
          </cell>
        </row>
        <row r="1109">
          <cell r="A1109">
            <v>700041</v>
          </cell>
          <cell r="B1109">
            <v>0</v>
          </cell>
          <cell r="C1109">
            <v>700041</v>
          </cell>
          <cell r="D1109" t="str">
            <v>Cornwall-OH Dist Lines &amp; Feeder Oper Lbr</v>
          </cell>
          <cell r="E1109">
            <v>100</v>
          </cell>
          <cell r="F1109" t="str">
            <v>PER</v>
          </cell>
          <cell r="G1109" t="str">
            <v>Act</v>
          </cell>
          <cell r="I1109">
            <v>0</v>
          </cell>
        </row>
        <row r="1110">
          <cell r="A1110">
            <v>0</v>
          </cell>
          <cell r="B1110">
            <v>9004766</v>
          </cell>
          <cell r="I1110">
            <v>9004766</v>
          </cell>
        </row>
        <row r="1111">
          <cell r="A1111">
            <v>9004766</v>
          </cell>
          <cell r="B1111">
            <v>100730</v>
          </cell>
          <cell r="C1111">
            <v>9004766</v>
          </cell>
          <cell r="D1111" t="str">
            <v>2691 VIMY RD. PORT COLBORNE. REMOVE SPAN</v>
          </cell>
          <cell r="I1111">
            <v>100730</v>
          </cell>
        </row>
        <row r="1112">
          <cell r="A1112">
            <v>100730</v>
          </cell>
          <cell r="B1112">
            <v>0</v>
          </cell>
          <cell r="C1112">
            <v>100730</v>
          </cell>
          <cell r="D1112" t="str">
            <v>PC-Distribution Upgrades &amp; Expansions</v>
          </cell>
          <cell r="E1112">
            <v>100</v>
          </cell>
          <cell r="F1112" t="str">
            <v>PER</v>
          </cell>
          <cell r="G1112" t="str">
            <v>Act</v>
          </cell>
          <cell r="I1112">
            <v>0</v>
          </cell>
        </row>
        <row r="1113">
          <cell r="A1113">
            <v>0</v>
          </cell>
          <cell r="B1113">
            <v>9004767</v>
          </cell>
          <cell r="I1113">
            <v>9004767</v>
          </cell>
        </row>
        <row r="1114">
          <cell r="A1114">
            <v>9004767</v>
          </cell>
          <cell r="B1114">
            <v>100124</v>
          </cell>
          <cell r="C1114">
            <v>9004767</v>
          </cell>
          <cell r="D1114" t="str">
            <v>460 GLENWOOD DR. RIDGEWAY. INSTALL SPAN</v>
          </cell>
          <cell r="I1114">
            <v>100124</v>
          </cell>
        </row>
        <row r="1115">
          <cell r="A1115">
            <v>100124</v>
          </cell>
          <cell r="B1115">
            <v>0</v>
          </cell>
          <cell r="C1115">
            <v>100124</v>
          </cell>
          <cell r="D1115" t="str">
            <v>FE-Distribution Upgrades</v>
          </cell>
          <cell r="E1115">
            <v>100</v>
          </cell>
          <cell r="F1115" t="str">
            <v>PER</v>
          </cell>
          <cell r="G1115" t="str">
            <v>Act</v>
          </cell>
          <cell r="I1115">
            <v>0</v>
          </cell>
        </row>
        <row r="1116">
          <cell r="A1116">
            <v>0</v>
          </cell>
          <cell r="B1116">
            <v>9004768</v>
          </cell>
          <cell r="I1116">
            <v>9004768</v>
          </cell>
        </row>
        <row r="1117">
          <cell r="A1117">
            <v>9004768</v>
          </cell>
          <cell r="B1117">
            <v>100125</v>
          </cell>
          <cell r="C1117">
            <v>9004768</v>
          </cell>
          <cell r="D1117" t="str">
            <v>3627 CARVER ST. STEVENSVILLE, CUSTOMER T</v>
          </cell>
          <cell r="I1117">
            <v>100125</v>
          </cell>
        </row>
        <row r="1118">
          <cell r="A1118">
            <v>100125</v>
          </cell>
          <cell r="B1118">
            <v>0</v>
          </cell>
          <cell r="C1118">
            <v>100125</v>
          </cell>
          <cell r="D1118" t="str">
            <v>FE-New Service Lines</v>
          </cell>
          <cell r="E1118">
            <v>100</v>
          </cell>
          <cell r="F1118" t="str">
            <v>PER</v>
          </cell>
          <cell r="G1118" t="str">
            <v>Act</v>
          </cell>
          <cell r="I1118">
            <v>0</v>
          </cell>
        </row>
        <row r="1119">
          <cell r="A1119">
            <v>0</v>
          </cell>
          <cell r="B1119">
            <v>9004769</v>
          </cell>
          <cell r="I1119">
            <v>9004769</v>
          </cell>
        </row>
        <row r="1120">
          <cell r="A1120">
            <v>9004769</v>
          </cell>
          <cell r="B1120">
            <v>100125</v>
          </cell>
          <cell r="C1120">
            <v>9004769</v>
          </cell>
          <cell r="D1120" t="str">
            <v>933 HELENA ST. - NEW 600A - 347/600V SER</v>
          </cell>
          <cell r="I1120">
            <v>100125</v>
          </cell>
        </row>
        <row r="1121">
          <cell r="A1121">
            <v>100125</v>
          </cell>
          <cell r="B1121">
            <v>0</v>
          </cell>
          <cell r="C1121">
            <v>100125</v>
          </cell>
          <cell r="D1121" t="str">
            <v>FE-New Service Lines</v>
          </cell>
          <cell r="E1121">
            <v>100</v>
          </cell>
          <cell r="F1121" t="str">
            <v>PER</v>
          </cell>
          <cell r="G1121" t="str">
            <v>Act</v>
          </cell>
          <cell r="I1121">
            <v>0</v>
          </cell>
        </row>
        <row r="1122">
          <cell r="A1122">
            <v>0</v>
          </cell>
          <cell r="B1122">
            <v>9004770</v>
          </cell>
          <cell r="I1122">
            <v>9004770</v>
          </cell>
        </row>
        <row r="1123">
          <cell r="A1123">
            <v>9004770</v>
          </cell>
          <cell r="B1123">
            <v>100965</v>
          </cell>
          <cell r="C1123">
            <v>9004770</v>
          </cell>
          <cell r="D1123" t="str">
            <v>INSTALL UNDERGROUND CABLE AT 2220 GLEN B</v>
          </cell>
          <cell r="I1123">
            <v>100965</v>
          </cell>
        </row>
        <row r="1124">
          <cell r="A1124">
            <v>100965</v>
          </cell>
          <cell r="B1124">
            <v>0</v>
          </cell>
          <cell r="C1124">
            <v>100965</v>
          </cell>
          <cell r="D1124" t="str">
            <v>Cornwall - New UG Services City</v>
          </cell>
          <cell r="E1124">
            <v>100</v>
          </cell>
          <cell r="F1124" t="str">
            <v>PER</v>
          </cell>
          <cell r="G1124" t="str">
            <v>Act</v>
          </cell>
          <cell r="I1124">
            <v>0</v>
          </cell>
        </row>
        <row r="1125">
          <cell r="A1125">
            <v>0</v>
          </cell>
          <cell r="B1125">
            <v>9004771</v>
          </cell>
          <cell r="I1125">
            <v>9004771</v>
          </cell>
        </row>
        <row r="1126">
          <cell r="A1126">
            <v>9004771</v>
          </cell>
          <cell r="B1126">
            <v>100965</v>
          </cell>
          <cell r="C1126">
            <v>9004771</v>
          </cell>
          <cell r="D1126" t="str">
            <v>INSTALL UNDERGROUND CABLE AT 1252 RIVERD</v>
          </cell>
          <cell r="I1126">
            <v>100965</v>
          </cell>
        </row>
        <row r="1127">
          <cell r="A1127">
            <v>100965</v>
          </cell>
          <cell r="B1127">
            <v>0</v>
          </cell>
          <cell r="C1127">
            <v>100965</v>
          </cell>
          <cell r="D1127" t="str">
            <v>Cornwall - New UG Services City</v>
          </cell>
          <cell r="E1127">
            <v>100</v>
          </cell>
          <cell r="F1127" t="str">
            <v>PER</v>
          </cell>
          <cell r="G1127" t="str">
            <v>Act</v>
          </cell>
          <cell r="I1127">
            <v>0</v>
          </cell>
        </row>
        <row r="1128">
          <cell r="A1128">
            <v>0</v>
          </cell>
          <cell r="B1128">
            <v>9004772</v>
          </cell>
          <cell r="I1128">
            <v>9004772</v>
          </cell>
        </row>
        <row r="1129">
          <cell r="A1129">
            <v>9004772</v>
          </cell>
          <cell r="B1129">
            <v>100971</v>
          </cell>
          <cell r="C1129">
            <v>9004772</v>
          </cell>
          <cell r="D1129" t="str">
            <v>-Set bell Pole229 1St St. West-</v>
          </cell>
          <cell r="I1129">
            <v>100971</v>
          </cell>
        </row>
        <row r="1130">
          <cell r="A1130">
            <v>100971</v>
          </cell>
          <cell r="B1130">
            <v>0</v>
          </cell>
          <cell r="C1130">
            <v>100971</v>
          </cell>
          <cell r="D1130" t="str">
            <v>Cornwall-Distribution Upgrades City</v>
          </cell>
          <cell r="E1130">
            <v>100</v>
          </cell>
          <cell r="F1130" t="str">
            <v>PER</v>
          </cell>
          <cell r="G1130" t="str">
            <v>Act</v>
          </cell>
          <cell r="I1130">
            <v>0</v>
          </cell>
        </row>
        <row r="1131">
          <cell r="A1131">
            <v>0</v>
          </cell>
          <cell r="B1131">
            <v>9004773</v>
          </cell>
          <cell r="I1131">
            <v>9004773</v>
          </cell>
        </row>
        <row r="1132">
          <cell r="A1132">
            <v>9004773</v>
          </cell>
          <cell r="B1132">
            <v>100971</v>
          </cell>
          <cell r="C1132">
            <v>9004773</v>
          </cell>
          <cell r="D1132" t="str">
            <v>-Set Bell Pole- 304 Sydney</v>
          </cell>
          <cell r="I1132">
            <v>100971</v>
          </cell>
        </row>
        <row r="1133">
          <cell r="A1133">
            <v>100971</v>
          </cell>
          <cell r="B1133">
            <v>0</v>
          </cell>
          <cell r="C1133">
            <v>100971</v>
          </cell>
          <cell r="D1133" t="str">
            <v>Cornwall-Distribution Upgrades City</v>
          </cell>
          <cell r="E1133">
            <v>100</v>
          </cell>
          <cell r="F1133" t="str">
            <v>PER</v>
          </cell>
          <cell r="G1133" t="str">
            <v>Act</v>
          </cell>
          <cell r="I1133">
            <v>0</v>
          </cell>
        </row>
        <row r="1134">
          <cell r="A1134">
            <v>0</v>
          </cell>
          <cell r="B1134">
            <v>9004774</v>
          </cell>
          <cell r="I1134">
            <v>9004774</v>
          </cell>
        </row>
        <row r="1135">
          <cell r="A1135">
            <v>9004774</v>
          </cell>
          <cell r="B1135">
            <v>100125</v>
          </cell>
          <cell r="C1135">
            <v>9004774</v>
          </cell>
          <cell r="D1135" t="str">
            <v>820 CONCESSION RD. FORT ERIE. NEW 200AMP</v>
          </cell>
          <cell r="I1135">
            <v>100125</v>
          </cell>
        </row>
        <row r="1136">
          <cell r="A1136">
            <v>100125</v>
          </cell>
          <cell r="B1136">
            <v>0</v>
          </cell>
          <cell r="C1136">
            <v>100125</v>
          </cell>
          <cell r="D1136" t="str">
            <v>FE-New Service Lines</v>
          </cell>
          <cell r="E1136">
            <v>100</v>
          </cell>
          <cell r="F1136" t="str">
            <v>PER</v>
          </cell>
          <cell r="G1136" t="str">
            <v>Act</v>
          </cell>
          <cell r="I1136">
            <v>0</v>
          </cell>
        </row>
        <row r="1137">
          <cell r="A1137">
            <v>0</v>
          </cell>
          <cell r="B1137">
            <v>9004775</v>
          </cell>
          <cell r="I1137">
            <v>9004775</v>
          </cell>
        </row>
        <row r="1138">
          <cell r="A1138">
            <v>9004775</v>
          </cell>
          <cell r="B1138">
            <v>100125</v>
          </cell>
          <cell r="C1138">
            <v>9004775</v>
          </cell>
          <cell r="D1138" t="str">
            <v>3280 DOMINION RD. FORT ERIE. NEW 100AMP</v>
          </cell>
          <cell r="I1138">
            <v>100125</v>
          </cell>
        </row>
        <row r="1139">
          <cell r="A1139">
            <v>100125</v>
          </cell>
          <cell r="B1139">
            <v>0</v>
          </cell>
          <cell r="C1139">
            <v>100125</v>
          </cell>
          <cell r="D1139" t="str">
            <v>FE-New Service Lines</v>
          </cell>
          <cell r="E1139">
            <v>100</v>
          </cell>
          <cell r="F1139" t="str">
            <v>PER</v>
          </cell>
          <cell r="G1139" t="str">
            <v>Act</v>
          </cell>
          <cell r="I1139">
            <v>0</v>
          </cell>
        </row>
        <row r="1140">
          <cell r="A1140">
            <v>0</v>
          </cell>
          <cell r="B1140">
            <v>9004776</v>
          </cell>
          <cell r="I1140">
            <v>9004776</v>
          </cell>
        </row>
        <row r="1141">
          <cell r="A1141">
            <v>9004776</v>
          </cell>
          <cell r="B1141">
            <v>101137</v>
          </cell>
          <cell r="C1141">
            <v>9004776</v>
          </cell>
          <cell r="D1141" t="str">
            <v>641 King street East Line alterations</v>
          </cell>
          <cell r="I1141">
            <v>101137</v>
          </cell>
        </row>
        <row r="1142">
          <cell r="A1142">
            <v>101137</v>
          </cell>
          <cell r="B1142">
            <v>0</v>
          </cell>
          <cell r="C1142">
            <v>101137</v>
          </cell>
          <cell r="D1142" t="str">
            <v>EOP-Overhead Distribution Lines UPGRADES</v>
          </cell>
          <cell r="E1142">
            <v>100</v>
          </cell>
          <cell r="F1142" t="str">
            <v>PER</v>
          </cell>
          <cell r="G1142" t="str">
            <v>Act</v>
          </cell>
          <cell r="I1142">
            <v>0</v>
          </cell>
        </row>
        <row r="1143">
          <cell r="A1143">
            <v>0</v>
          </cell>
          <cell r="B1143">
            <v>9004777</v>
          </cell>
          <cell r="I1143">
            <v>9004777</v>
          </cell>
        </row>
        <row r="1144">
          <cell r="A1144">
            <v>9004777</v>
          </cell>
          <cell r="B1144">
            <v>100967</v>
          </cell>
          <cell r="C1144">
            <v>9004777</v>
          </cell>
          <cell r="D1144" t="str">
            <v>-24 Blackadder Dr.- Retire metering</v>
          </cell>
          <cell r="I1144">
            <v>100967</v>
          </cell>
        </row>
        <row r="1145">
          <cell r="A1145">
            <v>100967</v>
          </cell>
          <cell r="B1145">
            <v>0</v>
          </cell>
          <cell r="C1145">
            <v>100967</v>
          </cell>
          <cell r="D1145" t="str">
            <v>Cornwall-New Meters</v>
          </cell>
          <cell r="E1145">
            <v>100</v>
          </cell>
          <cell r="F1145" t="str">
            <v>PER</v>
          </cell>
          <cell r="G1145" t="str">
            <v>Act</v>
          </cell>
          <cell r="I1145">
            <v>0</v>
          </cell>
        </row>
        <row r="1146">
          <cell r="A1146">
            <v>0</v>
          </cell>
          <cell r="B1146">
            <v>9004778</v>
          </cell>
          <cell r="I1146">
            <v>9004778</v>
          </cell>
        </row>
        <row r="1147">
          <cell r="A1147">
            <v>9004778</v>
          </cell>
          <cell r="B1147">
            <v>100125</v>
          </cell>
          <cell r="C1147">
            <v>9004778</v>
          </cell>
          <cell r="D1147" t="str">
            <v>839 Lakeshore Road - New 400a service</v>
          </cell>
          <cell r="I1147">
            <v>100125</v>
          </cell>
        </row>
        <row r="1148">
          <cell r="A1148">
            <v>100125</v>
          </cell>
          <cell r="B1148">
            <v>0</v>
          </cell>
          <cell r="C1148">
            <v>100125</v>
          </cell>
          <cell r="D1148" t="str">
            <v>FE-New Service Lines</v>
          </cell>
          <cell r="E1148">
            <v>100</v>
          </cell>
          <cell r="F1148" t="str">
            <v>PER</v>
          </cell>
          <cell r="G1148" t="str">
            <v>Act</v>
          </cell>
          <cell r="I1148">
            <v>0</v>
          </cell>
        </row>
        <row r="1149">
          <cell r="A1149">
            <v>0</v>
          </cell>
          <cell r="B1149">
            <v>9004779</v>
          </cell>
          <cell r="I1149">
            <v>9004779</v>
          </cell>
        </row>
        <row r="1150">
          <cell r="A1150">
            <v>9004779</v>
          </cell>
          <cell r="B1150">
            <v>100973</v>
          </cell>
          <cell r="C1150">
            <v>9004779</v>
          </cell>
          <cell r="D1150" t="e">
            <v>#NAME?</v>
          </cell>
          <cell r="I1150">
            <v>100973</v>
          </cell>
        </row>
        <row r="1151">
          <cell r="A1151">
            <v>100973</v>
          </cell>
          <cell r="B1151">
            <v>0</v>
          </cell>
          <cell r="C1151">
            <v>100973</v>
          </cell>
          <cell r="D1151" t="str">
            <v>Cornwall-Distr. Upgrades S Glengary</v>
          </cell>
          <cell r="E1151">
            <v>100</v>
          </cell>
          <cell r="F1151" t="str">
            <v>PER</v>
          </cell>
          <cell r="G1151" t="str">
            <v>Act</v>
          </cell>
          <cell r="I1151">
            <v>0</v>
          </cell>
        </row>
        <row r="1152">
          <cell r="A1152">
            <v>0</v>
          </cell>
          <cell r="B1152">
            <v>9004780</v>
          </cell>
          <cell r="I1152">
            <v>9004780</v>
          </cell>
        </row>
        <row r="1153">
          <cell r="A1153">
            <v>9004780</v>
          </cell>
          <cell r="B1153">
            <v>100125</v>
          </cell>
          <cell r="C1153">
            <v>9004780</v>
          </cell>
          <cell r="D1153" t="str">
            <v>381 JORDYN AVE., LOT 8. FORT ERIE. NEW 1</v>
          </cell>
          <cell r="I1153">
            <v>100125</v>
          </cell>
        </row>
        <row r="1154">
          <cell r="A1154">
            <v>100125</v>
          </cell>
          <cell r="B1154">
            <v>0</v>
          </cell>
          <cell r="C1154">
            <v>100125</v>
          </cell>
          <cell r="D1154" t="str">
            <v>FE-New Service Lines</v>
          </cell>
          <cell r="E1154">
            <v>100</v>
          </cell>
          <cell r="F1154" t="str">
            <v>PER</v>
          </cell>
          <cell r="G1154" t="str">
            <v>Act</v>
          </cell>
          <cell r="I1154">
            <v>0</v>
          </cell>
        </row>
        <row r="1155">
          <cell r="A1155">
            <v>0</v>
          </cell>
          <cell r="B1155">
            <v>9004781</v>
          </cell>
          <cell r="I1155">
            <v>9004781</v>
          </cell>
        </row>
        <row r="1156">
          <cell r="A1156">
            <v>9004781</v>
          </cell>
          <cell r="B1156">
            <v>100971</v>
          </cell>
          <cell r="C1156">
            <v>9004781</v>
          </cell>
          <cell r="D1156" t="str">
            <v>Tollgate &amp; Pitt street Tim Hortons</v>
          </cell>
          <cell r="I1156">
            <v>100971</v>
          </cell>
        </row>
        <row r="1157">
          <cell r="A1157">
            <v>100971</v>
          </cell>
          <cell r="B1157">
            <v>0</v>
          </cell>
          <cell r="C1157">
            <v>100971</v>
          </cell>
          <cell r="D1157" t="str">
            <v>Cornwall-Distribution Upgrades City</v>
          </cell>
          <cell r="E1157">
            <v>100</v>
          </cell>
          <cell r="F1157" t="str">
            <v>PER</v>
          </cell>
          <cell r="G1157" t="str">
            <v>Act</v>
          </cell>
          <cell r="I1157">
            <v>0</v>
          </cell>
        </row>
        <row r="1158">
          <cell r="A1158">
            <v>0</v>
          </cell>
          <cell r="B1158">
            <v>9004783</v>
          </cell>
          <cell r="I1158">
            <v>9004783</v>
          </cell>
        </row>
        <row r="1159">
          <cell r="A1159">
            <v>9004783</v>
          </cell>
          <cell r="B1159">
            <v>100124</v>
          </cell>
          <cell r="C1159">
            <v>9004783</v>
          </cell>
          <cell r="D1159" t="str">
            <v>2979 THUNDERBAY RD. INSTALL NEW SECONDAR</v>
          </cell>
          <cell r="I1159">
            <v>100124</v>
          </cell>
        </row>
        <row r="1160">
          <cell r="A1160">
            <v>100124</v>
          </cell>
          <cell r="B1160">
            <v>0</v>
          </cell>
          <cell r="C1160">
            <v>100124</v>
          </cell>
          <cell r="D1160" t="str">
            <v>FE-Distribution Upgrades</v>
          </cell>
          <cell r="E1160">
            <v>100</v>
          </cell>
          <cell r="F1160" t="str">
            <v>PER</v>
          </cell>
          <cell r="G1160" t="str">
            <v>Act</v>
          </cell>
          <cell r="I1160">
            <v>0</v>
          </cell>
        </row>
        <row r="1161">
          <cell r="A1161">
            <v>0</v>
          </cell>
          <cell r="B1161">
            <v>9004784</v>
          </cell>
          <cell r="I1161">
            <v>9004784</v>
          </cell>
        </row>
        <row r="1162">
          <cell r="A1162">
            <v>9004784</v>
          </cell>
          <cell r="B1162">
            <v>700011</v>
          </cell>
          <cell r="C1162">
            <v>9004784</v>
          </cell>
          <cell r="D1162" t="str">
            <v>VTB - AMERICAN STANDARD REPAIRS</v>
          </cell>
          <cell r="I1162">
            <v>700011</v>
          </cell>
        </row>
        <row r="1163">
          <cell r="A1163">
            <v>700011</v>
          </cell>
          <cell r="B1163">
            <v>0</v>
          </cell>
          <cell r="C1163">
            <v>700011</v>
          </cell>
          <cell r="D1163" t="str">
            <v>Cornwall-OH Distribution Transformers</v>
          </cell>
          <cell r="E1163">
            <v>100</v>
          </cell>
          <cell r="F1163" t="str">
            <v>PER</v>
          </cell>
          <cell r="G1163" t="str">
            <v>Act</v>
          </cell>
          <cell r="I1163">
            <v>0</v>
          </cell>
        </row>
        <row r="1164">
          <cell r="A1164">
            <v>0</v>
          </cell>
          <cell r="B1164">
            <v>9004785</v>
          </cell>
          <cell r="I1164">
            <v>9004785</v>
          </cell>
        </row>
        <row r="1165">
          <cell r="A1165">
            <v>9004785</v>
          </cell>
          <cell r="B1165">
            <v>100965</v>
          </cell>
          <cell r="C1165">
            <v>9004785</v>
          </cell>
          <cell r="D1165" t="str">
            <v>INSTALL UNDERGROUND CABLE AT 406 CARRIER</v>
          </cell>
          <cell r="I1165">
            <v>100965</v>
          </cell>
        </row>
        <row r="1166">
          <cell r="A1166">
            <v>100965</v>
          </cell>
          <cell r="B1166">
            <v>0</v>
          </cell>
          <cell r="C1166">
            <v>100965</v>
          </cell>
          <cell r="D1166" t="str">
            <v>Cornwall - New UG Services City</v>
          </cell>
          <cell r="E1166">
            <v>100</v>
          </cell>
          <cell r="F1166" t="str">
            <v>PER</v>
          </cell>
          <cell r="G1166" t="str">
            <v>Act</v>
          </cell>
          <cell r="I1166">
            <v>0</v>
          </cell>
        </row>
        <row r="1167">
          <cell r="A1167">
            <v>0</v>
          </cell>
          <cell r="B1167">
            <v>9004786</v>
          </cell>
          <cell r="I1167">
            <v>9004786</v>
          </cell>
        </row>
        <row r="1168">
          <cell r="A1168">
            <v>9004786</v>
          </cell>
          <cell r="B1168">
            <v>100965</v>
          </cell>
          <cell r="C1168">
            <v>9004786</v>
          </cell>
          <cell r="D1168" t="str">
            <v>INSTALL UNDERGROUND CABLE AT 404 CARRIER</v>
          </cell>
          <cell r="I1168">
            <v>100965</v>
          </cell>
        </row>
        <row r="1169">
          <cell r="A1169">
            <v>100965</v>
          </cell>
          <cell r="B1169">
            <v>0</v>
          </cell>
          <cell r="C1169">
            <v>100965</v>
          </cell>
          <cell r="D1169" t="str">
            <v>Cornwall - New UG Services City</v>
          </cell>
          <cell r="E1169">
            <v>100</v>
          </cell>
          <cell r="F1169" t="str">
            <v>PER</v>
          </cell>
          <cell r="G1169" t="str">
            <v>Act</v>
          </cell>
          <cell r="I1169">
            <v>0</v>
          </cell>
        </row>
        <row r="1170">
          <cell r="A1170">
            <v>0</v>
          </cell>
          <cell r="B1170">
            <v>9004787</v>
          </cell>
          <cell r="I1170">
            <v>9004787</v>
          </cell>
        </row>
        <row r="1171">
          <cell r="A1171">
            <v>9004787</v>
          </cell>
          <cell r="B1171">
            <v>100974</v>
          </cell>
          <cell r="C1171">
            <v>9004787</v>
          </cell>
          <cell r="D1171" t="str">
            <v>-Connect Primary at 120 Island Rd.-</v>
          </cell>
          <cell r="I1171">
            <v>100974</v>
          </cell>
        </row>
        <row r="1172">
          <cell r="A1172">
            <v>100974</v>
          </cell>
          <cell r="B1172">
            <v>0</v>
          </cell>
          <cell r="C1172">
            <v>100974</v>
          </cell>
          <cell r="D1172" t="str">
            <v>Cornwall-Distr. Upgrades Cornwall Island</v>
          </cell>
          <cell r="E1172">
            <v>100</v>
          </cell>
          <cell r="F1172" t="str">
            <v>PER</v>
          </cell>
          <cell r="G1172" t="str">
            <v>Act</v>
          </cell>
          <cell r="I1172">
            <v>0</v>
          </cell>
        </row>
        <row r="1173">
          <cell r="A1173">
            <v>0</v>
          </cell>
          <cell r="B1173">
            <v>9004788</v>
          </cell>
          <cell r="I1173">
            <v>9004788</v>
          </cell>
        </row>
        <row r="1174">
          <cell r="A1174">
            <v>9004788</v>
          </cell>
          <cell r="B1174">
            <v>100124</v>
          </cell>
          <cell r="C1174">
            <v>9004788</v>
          </cell>
          <cell r="D1174" t="str">
            <v>2997 POPLAR STREET. INSTALLING SECONDARY</v>
          </cell>
          <cell r="I1174">
            <v>100124</v>
          </cell>
        </row>
        <row r="1175">
          <cell r="A1175">
            <v>100124</v>
          </cell>
          <cell r="B1175">
            <v>0</v>
          </cell>
          <cell r="C1175">
            <v>100124</v>
          </cell>
          <cell r="D1175" t="str">
            <v>FE-Distribution Upgrades</v>
          </cell>
          <cell r="E1175">
            <v>100</v>
          </cell>
          <cell r="F1175" t="str">
            <v>PER</v>
          </cell>
          <cell r="G1175" t="str">
            <v>Act</v>
          </cell>
          <cell r="I1175">
            <v>0</v>
          </cell>
        </row>
        <row r="1176">
          <cell r="A1176">
            <v>0</v>
          </cell>
          <cell r="B1176">
            <v>9004789</v>
          </cell>
          <cell r="I1176">
            <v>9004789</v>
          </cell>
        </row>
        <row r="1177">
          <cell r="A1177">
            <v>9004789</v>
          </cell>
          <cell r="B1177">
            <v>100973</v>
          </cell>
          <cell r="C1177">
            <v>9004789</v>
          </cell>
          <cell r="D1177" t="str">
            <v>-Summerstown Estates- Phase 2</v>
          </cell>
          <cell r="I1177">
            <v>100973</v>
          </cell>
        </row>
        <row r="1178">
          <cell r="A1178">
            <v>100973</v>
          </cell>
          <cell r="B1178">
            <v>0</v>
          </cell>
          <cell r="C1178">
            <v>100973</v>
          </cell>
          <cell r="D1178" t="str">
            <v>Cornwall-Distr. Upgrades S Glengary</v>
          </cell>
          <cell r="E1178">
            <v>100</v>
          </cell>
          <cell r="F1178" t="str">
            <v>PER</v>
          </cell>
          <cell r="G1178" t="str">
            <v>Act</v>
          </cell>
          <cell r="I1178">
            <v>0</v>
          </cell>
        </row>
        <row r="1179">
          <cell r="A1179">
            <v>0</v>
          </cell>
          <cell r="B1179">
            <v>9004790</v>
          </cell>
          <cell r="I1179">
            <v>9004790</v>
          </cell>
        </row>
        <row r="1180">
          <cell r="A1180">
            <v>9004790</v>
          </cell>
          <cell r="B1180">
            <v>100124</v>
          </cell>
          <cell r="C1180">
            <v>9004790</v>
          </cell>
          <cell r="D1180" t="str">
            <v>2803 NIAGARA PARKWAY. INSTALL ANCHOR.</v>
          </cell>
          <cell r="I1180">
            <v>100124</v>
          </cell>
        </row>
        <row r="1181">
          <cell r="A1181">
            <v>100124</v>
          </cell>
          <cell r="B1181">
            <v>0</v>
          </cell>
          <cell r="C1181">
            <v>100124</v>
          </cell>
          <cell r="D1181" t="str">
            <v>FE-Distribution Upgrades</v>
          </cell>
          <cell r="E1181">
            <v>100</v>
          </cell>
          <cell r="F1181" t="str">
            <v>PER</v>
          </cell>
          <cell r="G1181" t="str">
            <v>Act</v>
          </cell>
          <cell r="I1181">
            <v>0</v>
          </cell>
        </row>
        <row r="1182">
          <cell r="A1182">
            <v>0</v>
          </cell>
          <cell r="B1182">
            <v>9004791</v>
          </cell>
          <cell r="I1182">
            <v>9004791</v>
          </cell>
        </row>
        <row r="1183">
          <cell r="A1183">
            <v>9004791</v>
          </cell>
          <cell r="B1183">
            <v>100971</v>
          </cell>
          <cell r="C1183">
            <v>9004791</v>
          </cell>
          <cell r="D1183" t="str">
            <v>Brookdale ave from Fourteenth Street to</v>
          </cell>
          <cell r="I1183">
            <v>100971</v>
          </cell>
        </row>
        <row r="1184">
          <cell r="A1184">
            <v>100971</v>
          </cell>
          <cell r="B1184">
            <v>0</v>
          </cell>
          <cell r="C1184">
            <v>100971</v>
          </cell>
          <cell r="D1184" t="str">
            <v>Cornwall-Distribution Upgrades City</v>
          </cell>
          <cell r="E1184">
            <v>100</v>
          </cell>
          <cell r="F1184" t="str">
            <v>PER</v>
          </cell>
          <cell r="G1184" t="str">
            <v>Act</v>
          </cell>
          <cell r="I1184">
            <v>0</v>
          </cell>
        </row>
        <row r="1185">
          <cell r="A1185">
            <v>0</v>
          </cell>
          <cell r="B1185">
            <v>9004792</v>
          </cell>
          <cell r="I1185">
            <v>9004792</v>
          </cell>
        </row>
        <row r="1186">
          <cell r="A1186">
            <v>9004792</v>
          </cell>
          <cell r="B1186">
            <v>100971</v>
          </cell>
          <cell r="C1186">
            <v>9004792</v>
          </cell>
          <cell r="D1186" t="str">
            <v>1421 Brookdale Ave change damage pole</v>
          </cell>
          <cell r="I1186">
            <v>100971</v>
          </cell>
        </row>
        <row r="1187">
          <cell r="A1187">
            <v>100971</v>
          </cell>
          <cell r="B1187">
            <v>0</v>
          </cell>
          <cell r="C1187">
            <v>100971</v>
          </cell>
          <cell r="D1187" t="str">
            <v>Cornwall-Distribution Upgrades City</v>
          </cell>
          <cell r="E1187">
            <v>100</v>
          </cell>
          <cell r="F1187" t="str">
            <v>PER</v>
          </cell>
          <cell r="G1187" t="str">
            <v>Act</v>
          </cell>
          <cell r="I1187">
            <v>0</v>
          </cell>
        </row>
        <row r="1188">
          <cell r="A1188">
            <v>0</v>
          </cell>
          <cell r="B1188">
            <v>9004795</v>
          </cell>
          <cell r="I1188">
            <v>9004795</v>
          </cell>
        </row>
        <row r="1189">
          <cell r="A1189">
            <v>9004795</v>
          </cell>
          <cell r="B1189">
            <v>100971</v>
          </cell>
          <cell r="C1189">
            <v>9004795</v>
          </cell>
          <cell r="D1189" t="str">
            <v>Brookdale Ave &amp; Sarra Street change 2 po</v>
          </cell>
          <cell r="I1189">
            <v>100971</v>
          </cell>
        </row>
        <row r="1190">
          <cell r="A1190">
            <v>100971</v>
          </cell>
          <cell r="B1190">
            <v>0</v>
          </cell>
          <cell r="C1190">
            <v>100971</v>
          </cell>
          <cell r="D1190" t="str">
            <v>Cornwall-Distribution Upgrades City</v>
          </cell>
          <cell r="E1190">
            <v>100</v>
          </cell>
          <cell r="F1190" t="str">
            <v>PER</v>
          </cell>
          <cell r="G1190" t="str">
            <v>Act</v>
          </cell>
          <cell r="I1190">
            <v>0</v>
          </cell>
        </row>
        <row r="1191">
          <cell r="A1191">
            <v>0</v>
          </cell>
          <cell r="B1191">
            <v>9004797</v>
          </cell>
          <cell r="I1191">
            <v>9004797</v>
          </cell>
        </row>
        <row r="1192">
          <cell r="A1192">
            <v>9004797</v>
          </cell>
          <cell r="B1192">
            <v>100974</v>
          </cell>
          <cell r="C1192">
            <v>9004797</v>
          </cell>
          <cell r="D1192" t="str">
            <v>*Replace pole 97 Island Road East w/ 45'</v>
          </cell>
          <cell r="I1192">
            <v>100974</v>
          </cell>
        </row>
        <row r="1193">
          <cell r="A1193">
            <v>100974</v>
          </cell>
          <cell r="B1193">
            <v>0</v>
          </cell>
          <cell r="C1193">
            <v>100974</v>
          </cell>
          <cell r="D1193" t="str">
            <v>Cornwall-Distr. Upgrades Cornwall Island</v>
          </cell>
          <cell r="E1193">
            <v>100</v>
          </cell>
          <cell r="F1193" t="str">
            <v>PER</v>
          </cell>
          <cell r="G1193" t="str">
            <v>Act</v>
          </cell>
          <cell r="I1193">
            <v>0</v>
          </cell>
        </row>
        <row r="1194">
          <cell r="A1194">
            <v>0</v>
          </cell>
          <cell r="B1194">
            <v>9004799</v>
          </cell>
          <cell r="I1194">
            <v>9004799</v>
          </cell>
        </row>
        <row r="1195">
          <cell r="A1195">
            <v>9004799</v>
          </cell>
          <cell r="B1195">
            <v>100125</v>
          </cell>
          <cell r="C1195">
            <v>9004799</v>
          </cell>
          <cell r="D1195" t="str">
            <v>1896 Stevensville Road - Broken Pole Car</v>
          </cell>
          <cell r="I1195">
            <v>100125</v>
          </cell>
        </row>
        <row r="1196">
          <cell r="A1196">
            <v>100125</v>
          </cell>
          <cell r="B1196">
            <v>100125</v>
          </cell>
          <cell r="C1196">
            <v>100125</v>
          </cell>
          <cell r="D1196" t="str">
            <v>FE-New Service Lines</v>
          </cell>
          <cell r="E1196">
            <v>100</v>
          </cell>
          <cell r="F1196" t="str">
            <v>FUL</v>
          </cell>
          <cell r="G1196" t="str">
            <v>Act</v>
          </cell>
          <cell r="I1196">
            <v>100125</v>
          </cell>
        </row>
        <row r="1197">
          <cell r="A1197">
            <v>100125</v>
          </cell>
          <cell r="B1197">
            <v>0</v>
          </cell>
          <cell r="C1197">
            <v>100125</v>
          </cell>
          <cell r="D1197" t="str">
            <v>FE-New Service Lines</v>
          </cell>
          <cell r="E1197">
            <v>100</v>
          </cell>
          <cell r="F1197" t="str">
            <v>PER</v>
          </cell>
          <cell r="G1197" t="str">
            <v>Act</v>
          </cell>
          <cell r="I1197">
            <v>0</v>
          </cell>
        </row>
        <row r="1198">
          <cell r="A1198">
            <v>0</v>
          </cell>
          <cell r="B1198">
            <v>9004800</v>
          </cell>
          <cell r="I1198">
            <v>9004800</v>
          </cell>
        </row>
        <row r="1199">
          <cell r="A1199">
            <v>9004800</v>
          </cell>
          <cell r="B1199">
            <v>100974</v>
          </cell>
          <cell r="C1199">
            <v>9004800</v>
          </cell>
          <cell r="D1199" t="str">
            <v>*Replace 2 existing poles w/ 1- 40' &amp; 1-</v>
          </cell>
          <cell r="I1199">
            <v>100974</v>
          </cell>
        </row>
        <row r="1200">
          <cell r="A1200">
            <v>100974</v>
          </cell>
          <cell r="B1200">
            <v>0</v>
          </cell>
          <cell r="C1200">
            <v>100974</v>
          </cell>
          <cell r="D1200" t="str">
            <v>Cornwall-Distr. Upgrades Cornwall Island</v>
          </cell>
          <cell r="E1200">
            <v>100</v>
          </cell>
          <cell r="F1200" t="str">
            <v>PER</v>
          </cell>
          <cell r="G1200" t="str">
            <v>Act</v>
          </cell>
          <cell r="I1200">
            <v>0</v>
          </cell>
        </row>
        <row r="1201">
          <cell r="A1201">
            <v>0</v>
          </cell>
          <cell r="B1201">
            <v>9004801</v>
          </cell>
          <cell r="I1201">
            <v>9004801</v>
          </cell>
        </row>
        <row r="1202">
          <cell r="A1202">
            <v>9004801</v>
          </cell>
          <cell r="B1202">
            <v>100734</v>
          </cell>
          <cell r="C1202">
            <v>9004801</v>
          </cell>
          <cell r="D1202" t="str">
            <v>Shamrock Park - City Of Port Colborne -</v>
          </cell>
          <cell r="I1202">
            <v>100734</v>
          </cell>
        </row>
        <row r="1203">
          <cell r="A1203">
            <v>100734</v>
          </cell>
          <cell r="B1203">
            <v>0</v>
          </cell>
          <cell r="C1203">
            <v>100734</v>
          </cell>
          <cell r="D1203" t="str">
            <v>PC-New StreetLighting</v>
          </cell>
          <cell r="E1203">
            <v>100</v>
          </cell>
          <cell r="F1203" t="str">
            <v>PER</v>
          </cell>
          <cell r="G1203" t="str">
            <v>Act</v>
          </cell>
          <cell r="I1203">
            <v>0</v>
          </cell>
        </row>
        <row r="1204">
          <cell r="A1204">
            <v>0</v>
          </cell>
          <cell r="B1204">
            <v>9004802</v>
          </cell>
          <cell r="I1204">
            <v>9004802</v>
          </cell>
        </row>
        <row r="1205">
          <cell r="A1205">
            <v>9004802</v>
          </cell>
          <cell r="B1205">
            <v>100125</v>
          </cell>
          <cell r="C1205">
            <v>9004802</v>
          </cell>
          <cell r="D1205" t="str">
            <v>2582 STEVENSVILLE RD. INSTALL ANCHOR FOR</v>
          </cell>
          <cell r="I1205">
            <v>100125</v>
          </cell>
        </row>
        <row r="1206">
          <cell r="A1206">
            <v>100125</v>
          </cell>
          <cell r="B1206">
            <v>0</v>
          </cell>
          <cell r="C1206">
            <v>100125</v>
          </cell>
          <cell r="D1206" t="str">
            <v>FE-New Service Lines</v>
          </cell>
          <cell r="E1206">
            <v>100</v>
          </cell>
          <cell r="F1206" t="str">
            <v>PER</v>
          </cell>
          <cell r="G1206" t="str">
            <v>Act</v>
          </cell>
          <cell r="I1206">
            <v>0</v>
          </cell>
        </row>
        <row r="1207">
          <cell r="A1207">
            <v>0</v>
          </cell>
          <cell r="B1207">
            <v>9004804</v>
          </cell>
          <cell r="I1207">
            <v>9004804</v>
          </cell>
        </row>
        <row r="1208">
          <cell r="A1208">
            <v>9004804</v>
          </cell>
          <cell r="B1208">
            <v>100971</v>
          </cell>
          <cell r="C1208">
            <v>9004804</v>
          </cell>
          <cell r="D1208" t="e">
            <v>#NAME?</v>
          </cell>
          <cell r="I1208">
            <v>100971</v>
          </cell>
        </row>
        <row r="1209">
          <cell r="A1209">
            <v>100971</v>
          </cell>
          <cell r="B1209">
            <v>0</v>
          </cell>
          <cell r="C1209">
            <v>100971</v>
          </cell>
          <cell r="D1209" t="str">
            <v>Cornwall-Distribution Upgrades City</v>
          </cell>
          <cell r="E1209">
            <v>100</v>
          </cell>
          <cell r="F1209" t="str">
            <v>PER</v>
          </cell>
          <cell r="G1209" t="str">
            <v>Act</v>
          </cell>
          <cell r="I1209">
            <v>0</v>
          </cell>
        </row>
        <row r="1210">
          <cell r="A1210">
            <v>0</v>
          </cell>
          <cell r="B1210">
            <v>9004805</v>
          </cell>
          <cell r="I1210">
            <v>9004805</v>
          </cell>
        </row>
        <row r="1211">
          <cell r="A1211">
            <v>9004805</v>
          </cell>
          <cell r="B1211">
            <v>100971</v>
          </cell>
          <cell r="C1211">
            <v>9004805</v>
          </cell>
          <cell r="D1211" t="str">
            <v>-Set Bell Pole behind 1835 Shearer.</v>
          </cell>
          <cell r="I1211">
            <v>100971</v>
          </cell>
        </row>
        <row r="1212">
          <cell r="A1212">
            <v>100971</v>
          </cell>
          <cell r="B1212">
            <v>0</v>
          </cell>
          <cell r="C1212">
            <v>100971</v>
          </cell>
          <cell r="D1212" t="str">
            <v>Cornwall-Distribution Upgrades City</v>
          </cell>
          <cell r="E1212">
            <v>100</v>
          </cell>
          <cell r="F1212" t="str">
            <v>PER</v>
          </cell>
          <cell r="G1212" t="str">
            <v>Act</v>
          </cell>
          <cell r="I1212">
            <v>0</v>
          </cell>
        </row>
        <row r="1213">
          <cell r="A1213">
            <v>0</v>
          </cell>
          <cell r="B1213">
            <v>9004806</v>
          </cell>
          <cell r="I1213">
            <v>9004806</v>
          </cell>
        </row>
        <row r="1214">
          <cell r="A1214">
            <v>9004806</v>
          </cell>
          <cell r="B1214">
            <v>100971</v>
          </cell>
          <cell r="C1214">
            <v>9004806</v>
          </cell>
          <cell r="D1214" t="str">
            <v>-204 206 Anthony- Replace poles</v>
          </cell>
          <cell r="I1214">
            <v>100971</v>
          </cell>
        </row>
        <row r="1215">
          <cell r="A1215">
            <v>100971</v>
          </cell>
          <cell r="B1215">
            <v>0</v>
          </cell>
          <cell r="C1215">
            <v>100971</v>
          </cell>
          <cell r="D1215" t="str">
            <v>Cornwall-Distribution Upgrades City</v>
          </cell>
          <cell r="E1215">
            <v>100</v>
          </cell>
          <cell r="F1215" t="str">
            <v>PER</v>
          </cell>
          <cell r="G1215" t="str">
            <v>Act</v>
          </cell>
          <cell r="I1215">
            <v>0</v>
          </cell>
        </row>
        <row r="1216">
          <cell r="A1216">
            <v>0</v>
          </cell>
          <cell r="B1216">
            <v>9004807</v>
          </cell>
          <cell r="I1216">
            <v>9004807</v>
          </cell>
        </row>
        <row r="1217">
          <cell r="A1217">
            <v>9004807</v>
          </cell>
          <cell r="B1217">
            <v>100124</v>
          </cell>
          <cell r="C1217">
            <v>9004807</v>
          </cell>
          <cell r="D1217" t="str">
            <v>2315 DOMINION ROAD - REPLACE WOOD POLE</v>
          </cell>
          <cell r="I1217">
            <v>100124</v>
          </cell>
        </row>
        <row r="1218">
          <cell r="A1218">
            <v>100124</v>
          </cell>
          <cell r="B1218">
            <v>0</v>
          </cell>
          <cell r="C1218">
            <v>100124</v>
          </cell>
          <cell r="D1218" t="str">
            <v>FE-Distribution Upgrades</v>
          </cell>
          <cell r="E1218">
            <v>100</v>
          </cell>
          <cell r="F1218" t="str">
            <v>PER</v>
          </cell>
          <cell r="G1218" t="str">
            <v>Act</v>
          </cell>
          <cell r="I1218">
            <v>0</v>
          </cell>
        </row>
        <row r="1219">
          <cell r="A1219">
            <v>0</v>
          </cell>
          <cell r="B1219">
            <v>9004808</v>
          </cell>
          <cell r="I1219">
            <v>9004808</v>
          </cell>
        </row>
        <row r="1220">
          <cell r="A1220">
            <v>9004808</v>
          </cell>
          <cell r="B1220">
            <v>100732</v>
          </cell>
          <cell r="C1220">
            <v>9004808</v>
          </cell>
          <cell r="D1220" t="str">
            <v>2631 CARL ROAD - PORT COLBORNE - NEW U/G</v>
          </cell>
          <cell r="I1220">
            <v>100732</v>
          </cell>
        </row>
        <row r="1221">
          <cell r="A1221">
            <v>100732</v>
          </cell>
          <cell r="B1221">
            <v>0</v>
          </cell>
          <cell r="C1221">
            <v>100732</v>
          </cell>
          <cell r="D1221" t="str">
            <v>PC-New Service Lines</v>
          </cell>
          <cell r="E1221">
            <v>100</v>
          </cell>
          <cell r="F1221" t="str">
            <v>PER</v>
          </cell>
          <cell r="G1221" t="str">
            <v>Act</v>
          </cell>
          <cell r="I1221">
            <v>0</v>
          </cell>
        </row>
        <row r="1222">
          <cell r="A1222">
            <v>0</v>
          </cell>
          <cell r="B1222">
            <v>9004809</v>
          </cell>
          <cell r="I1222">
            <v>9004809</v>
          </cell>
        </row>
        <row r="1223">
          <cell r="A1223">
            <v>9004809</v>
          </cell>
          <cell r="B1223">
            <v>100730</v>
          </cell>
          <cell r="C1223">
            <v>9004809</v>
          </cell>
          <cell r="D1223" t="str">
            <v>2631 CARL ROAD - PORT COLBORNE - REPLACE</v>
          </cell>
          <cell r="I1223">
            <v>100730</v>
          </cell>
        </row>
        <row r="1224">
          <cell r="A1224">
            <v>100730</v>
          </cell>
          <cell r="B1224">
            <v>0</v>
          </cell>
          <cell r="C1224">
            <v>100730</v>
          </cell>
          <cell r="D1224" t="str">
            <v>PC-Distribution Upgrades &amp; Expansions</v>
          </cell>
          <cell r="E1224">
            <v>100</v>
          </cell>
          <cell r="F1224" t="str">
            <v>PER</v>
          </cell>
          <cell r="G1224" t="str">
            <v>Act</v>
          </cell>
          <cell r="I1224">
            <v>0</v>
          </cell>
        </row>
        <row r="1225">
          <cell r="A1225">
            <v>0</v>
          </cell>
          <cell r="B1225">
            <v>9004810</v>
          </cell>
          <cell r="I1225">
            <v>9004810</v>
          </cell>
        </row>
        <row r="1226">
          <cell r="A1226">
            <v>9004810</v>
          </cell>
          <cell r="B1226">
            <v>100965</v>
          </cell>
          <cell r="C1226">
            <v>9004810</v>
          </cell>
          <cell r="D1226" t="str">
            <v>INSTALL UNDERGROUND CABLE AT 1241 DAPRAT</v>
          </cell>
          <cell r="I1226">
            <v>100965</v>
          </cell>
        </row>
        <row r="1227">
          <cell r="A1227">
            <v>100965</v>
          </cell>
          <cell r="B1227">
            <v>0</v>
          </cell>
          <cell r="C1227">
            <v>100965</v>
          </cell>
          <cell r="D1227" t="str">
            <v>Cornwall - New UG Services City</v>
          </cell>
          <cell r="E1227">
            <v>100</v>
          </cell>
          <cell r="F1227" t="str">
            <v>PER</v>
          </cell>
          <cell r="G1227" t="str">
            <v>Act</v>
          </cell>
          <cell r="I1227">
            <v>0</v>
          </cell>
        </row>
        <row r="1228">
          <cell r="A1228">
            <v>0</v>
          </cell>
          <cell r="B1228">
            <v>9004813</v>
          </cell>
          <cell r="I1228">
            <v>9004813</v>
          </cell>
        </row>
        <row r="1229">
          <cell r="A1229">
            <v>9004813</v>
          </cell>
          <cell r="B1229">
            <v>100732</v>
          </cell>
          <cell r="C1229">
            <v>9004813</v>
          </cell>
          <cell r="D1229" t="str">
            <v>111 OAKWOOD ST. INSTALL SECONDARY POLE T</v>
          </cell>
          <cell r="I1229">
            <v>100732</v>
          </cell>
        </row>
        <row r="1230">
          <cell r="A1230">
            <v>100732</v>
          </cell>
          <cell r="B1230">
            <v>0</v>
          </cell>
          <cell r="C1230">
            <v>100732</v>
          </cell>
          <cell r="D1230" t="str">
            <v>PC-New Service Lines</v>
          </cell>
          <cell r="E1230">
            <v>100</v>
          </cell>
          <cell r="F1230" t="str">
            <v>PER</v>
          </cell>
          <cell r="G1230" t="str">
            <v>Act</v>
          </cell>
          <cell r="I1230">
            <v>0</v>
          </cell>
        </row>
        <row r="1231">
          <cell r="A1231">
            <v>0</v>
          </cell>
          <cell r="B1231">
            <v>9004814</v>
          </cell>
          <cell r="I1231">
            <v>9004814</v>
          </cell>
        </row>
        <row r="1232">
          <cell r="A1232">
            <v>9004814</v>
          </cell>
          <cell r="B1232">
            <v>100125</v>
          </cell>
          <cell r="C1232">
            <v>9004814</v>
          </cell>
          <cell r="D1232" t="str">
            <v>3033 TOWNLINE RD, LOT 129, BLACK CREEK.</v>
          </cell>
          <cell r="I1232">
            <v>100125</v>
          </cell>
        </row>
        <row r="1233">
          <cell r="A1233">
            <v>100125</v>
          </cell>
          <cell r="B1233">
            <v>0</v>
          </cell>
          <cell r="C1233">
            <v>100125</v>
          </cell>
          <cell r="D1233" t="str">
            <v>FE-New Service Lines</v>
          </cell>
          <cell r="E1233">
            <v>100</v>
          </cell>
          <cell r="F1233" t="str">
            <v>PER</v>
          </cell>
          <cell r="G1233" t="str">
            <v>Act</v>
          </cell>
          <cell r="I1233">
            <v>0</v>
          </cell>
        </row>
        <row r="1234">
          <cell r="A1234">
            <v>0</v>
          </cell>
          <cell r="B1234">
            <v>9004817</v>
          </cell>
          <cell r="I1234">
            <v>9004817</v>
          </cell>
        </row>
        <row r="1235">
          <cell r="A1235">
            <v>9004817</v>
          </cell>
          <cell r="B1235">
            <v>100730</v>
          </cell>
          <cell r="C1235">
            <v>9004817</v>
          </cell>
          <cell r="D1235" t="str">
            <v>177 KING STREET. INSTALL ANCHOR.</v>
          </cell>
          <cell r="I1235">
            <v>100730</v>
          </cell>
        </row>
        <row r="1236">
          <cell r="A1236">
            <v>100730</v>
          </cell>
          <cell r="B1236">
            <v>0</v>
          </cell>
          <cell r="C1236">
            <v>100730</v>
          </cell>
          <cell r="D1236" t="str">
            <v>PC-Distribution Upgrades &amp; Expansions</v>
          </cell>
          <cell r="E1236">
            <v>100</v>
          </cell>
          <cell r="F1236" t="str">
            <v>PER</v>
          </cell>
          <cell r="G1236" t="str">
            <v>Act</v>
          </cell>
          <cell r="I1236">
            <v>0</v>
          </cell>
        </row>
        <row r="1237">
          <cell r="A1237">
            <v>0</v>
          </cell>
          <cell r="B1237">
            <v>9004818</v>
          </cell>
          <cell r="I1237">
            <v>9004818</v>
          </cell>
        </row>
        <row r="1238">
          <cell r="A1238">
            <v>9004818</v>
          </cell>
          <cell r="B1238">
            <v>100730</v>
          </cell>
          <cell r="C1238">
            <v>9004818</v>
          </cell>
          <cell r="D1238" t="str">
            <v>HOLLOWAY BAY ROAD - N/O HWY.#3 - STRAIGH</v>
          </cell>
          <cell r="I1238">
            <v>100730</v>
          </cell>
        </row>
        <row r="1239">
          <cell r="A1239">
            <v>100730</v>
          </cell>
          <cell r="B1239">
            <v>0</v>
          </cell>
          <cell r="C1239">
            <v>100730</v>
          </cell>
          <cell r="D1239" t="str">
            <v>PC-Distribution Upgrades &amp; Expansions</v>
          </cell>
          <cell r="E1239">
            <v>100</v>
          </cell>
          <cell r="F1239" t="str">
            <v>PER</v>
          </cell>
          <cell r="G1239" t="str">
            <v>Act</v>
          </cell>
          <cell r="I1239">
            <v>0</v>
          </cell>
        </row>
        <row r="1240">
          <cell r="A1240">
            <v>0</v>
          </cell>
          <cell r="B1240">
            <v>9004820</v>
          </cell>
          <cell r="I1240">
            <v>9004820</v>
          </cell>
        </row>
        <row r="1241">
          <cell r="A1241">
            <v>9004820</v>
          </cell>
          <cell r="B1241">
            <v>100974</v>
          </cell>
          <cell r="C1241">
            <v>9004820</v>
          </cell>
          <cell r="D1241" t="str">
            <v>Wishe Delormier Rd. Install Rental Light</v>
          </cell>
          <cell r="I1241">
            <v>100974</v>
          </cell>
        </row>
        <row r="1242">
          <cell r="A1242">
            <v>100974</v>
          </cell>
          <cell r="B1242">
            <v>0</v>
          </cell>
          <cell r="C1242">
            <v>100974</v>
          </cell>
          <cell r="D1242" t="str">
            <v>Cornwall-Distr. Upgrades Cornwall Island</v>
          </cell>
          <cell r="E1242">
            <v>100</v>
          </cell>
          <cell r="F1242" t="str">
            <v>PER</v>
          </cell>
          <cell r="G1242" t="str">
            <v>Act</v>
          </cell>
          <cell r="I1242">
            <v>0</v>
          </cell>
        </row>
        <row r="1243">
          <cell r="A1243">
            <v>0</v>
          </cell>
          <cell r="B1243">
            <v>9004822</v>
          </cell>
          <cell r="I1243">
            <v>9004822</v>
          </cell>
        </row>
        <row r="1244">
          <cell r="A1244">
            <v>9004822</v>
          </cell>
          <cell r="B1244">
            <v>100125</v>
          </cell>
          <cell r="C1244">
            <v>9004822</v>
          </cell>
          <cell r="D1244" t="str">
            <v>3134 THUNDERBAY RD. NEW 200AMP U/G SERVI</v>
          </cell>
          <cell r="I1244">
            <v>100125</v>
          </cell>
        </row>
        <row r="1245">
          <cell r="A1245">
            <v>100125</v>
          </cell>
          <cell r="B1245">
            <v>0</v>
          </cell>
          <cell r="C1245">
            <v>100125</v>
          </cell>
          <cell r="D1245" t="str">
            <v>FE-New Service Lines</v>
          </cell>
          <cell r="E1245">
            <v>100</v>
          </cell>
          <cell r="F1245" t="str">
            <v>PER</v>
          </cell>
          <cell r="G1245" t="str">
            <v>Act</v>
          </cell>
          <cell r="I1245">
            <v>0</v>
          </cell>
        </row>
        <row r="1246">
          <cell r="A1246">
            <v>0</v>
          </cell>
          <cell r="B1246">
            <v>9004825</v>
          </cell>
          <cell r="I1246">
            <v>9004825</v>
          </cell>
        </row>
        <row r="1247">
          <cell r="A1247">
            <v>9004825</v>
          </cell>
          <cell r="B1247">
            <v>100971</v>
          </cell>
          <cell r="C1247">
            <v>9004825</v>
          </cell>
          <cell r="D1247" t="str">
            <v>Laflin &amp; Brookdale Reset anchor</v>
          </cell>
          <cell r="I1247">
            <v>100971</v>
          </cell>
        </row>
        <row r="1248">
          <cell r="A1248">
            <v>100971</v>
          </cell>
          <cell r="B1248">
            <v>0</v>
          </cell>
          <cell r="C1248">
            <v>100971</v>
          </cell>
          <cell r="D1248" t="str">
            <v>Cornwall-Distribution Upgrades City</v>
          </cell>
          <cell r="E1248">
            <v>100</v>
          </cell>
          <cell r="F1248" t="str">
            <v>PER</v>
          </cell>
          <cell r="G1248" t="str">
            <v>Act</v>
          </cell>
          <cell r="I1248">
            <v>0</v>
          </cell>
        </row>
        <row r="1249">
          <cell r="A1249">
            <v>0</v>
          </cell>
          <cell r="B1249">
            <v>9004827</v>
          </cell>
          <cell r="I1249">
            <v>9004827</v>
          </cell>
        </row>
        <row r="1250">
          <cell r="A1250">
            <v>9004827</v>
          </cell>
          <cell r="B1250">
            <v>100125</v>
          </cell>
          <cell r="C1250">
            <v>9004827</v>
          </cell>
          <cell r="D1250" t="str">
            <v>eurocopter 1100 Gilmore Road new 1200a 3</v>
          </cell>
          <cell r="I1250">
            <v>100125</v>
          </cell>
        </row>
        <row r="1251">
          <cell r="A1251">
            <v>100125</v>
          </cell>
          <cell r="B1251">
            <v>0</v>
          </cell>
          <cell r="C1251">
            <v>100125</v>
          </cell>
          <cell r="D1251" t="str">
            <v>FE-New Service Lines</v>
          </cell>
          <cell r="E1251">
            <v>100</v>
          </cell>
          <cell r="F1251" t="str">
            <v>PER</v>
          </cell>
          <cell r="G1251" t="str">
            <v>Act</v>
          </cell>
          <cell r="I1251">
            <v>0</v>
          </cell>
        </row>
        <row r="1252">
          <cell r="A1252">
            <v>0</v>
          </cell>
          <cell r="B1252">
            <v>9004828</v>
          </cell>
          <cell r="I1252">
            <v>9004828</v>
          </cell>
        </row>
        <row r="1253">
          <cell r="A1253">
            <v>9004828</v>
          </cell>
          <cell r="B1253">
            <v>100971</v>
          </cell>
          <cell r="C1253">
            <v>9004828</v>
          </cell>
          <cell r="D1253" t="str">
            <v>-Replace three poles on Third St.E-</v>
          </cell>
          <cell r="I1253">
            <v>100971</v>
          </cell>
        </row>
        <row r="1254">
          <cell r="A1254">
            <v>100971</v>
          </cell>
          <cell r="B1254">
            <v>0</v>
          </cell>
          <cell r="C1254">
            <v>100971</v>
          </cell>
          <cell r="D1254" t="str">
            <v>Cornwall-Distribution Upgrades City</v>
          </cell>
          <cell r="E1254">
            <v>100</v>
          </cell>
          <cell r="F1254" t="str">
            <v>PER</v>
          </cell>
          <cell r="G1254" t="str">
            <v>Act</v>
          </cell>
          <cell r="I1254">
            <v>0</v>
          </cell>
        </row>
        <row r="1255">
          <cell r="A1255">
            <v>0</v>
          </cell>
          <cell r="B1255">
            <v>9004829</v>
          </cell>
          <cell r="I1255">
            <v>9004829</v>
          </cell>
        </row>
        <row r="1256">
          <cell r="A1256">
            <v>9004829</v>
          </cell>
          <cell r="B1256">
            <v>100730</v>
          </cell>
          <cell r="C1256">
            <v>9004829</v>
          </cell>
          <cell r="D1256" t="str">
            <v>THIS WORK ORDER IS TO COVER THE COSTS OF</v>
          </cell>
          <cell r="I1256">
            <v>100730</v>
          </cell>
        </row>
        <row r="1257">
          <cell r="A1257">
            <v>100730</v>
          </cell>
          <cell r="B1257">
            <v>0</v>
          </cell>
          <cell r="C1257">
            <v>100730</v>
          </cell>
          <cell r="D1257" t="str">
            <v>PC-Distribution Upgrades &amp; Expansions</v>
          </cell>
          <cell r="E1257">
            <v>100</v>
          </cell>
          <cell r="F1257" t="str">
            <v>PER</v>
          </cell>
          <cell r="G1257" t="str">
            <v>Act</v>
          </cell>
          <cell r="I1257">
            <v>0</v>
          </cell>
        </row>
        <row r="1258">
          <cell r="A1258">
            <v>0</v>
          </cell>
          <cell r="B1258">
            <v>9004830</v>
          </cell>
          <cell r="I1258">
            <v>9004830</v>
          </cell>
        </row>
        <row r="1259">
          <cell r="A1259">
            <v>9004830</v>
          </cell>
          <cell r="B1259">
            <v>100961</v>
          </cell>
          <cell r="C1259">
            <v>9004830</v>
          </cell>
          <cell r="D1259" t="str">
            <v>ERGONOMIC WORK STATIONS UP-GRADE</v>
          </cell>
          <cell r="I1259">
            <v>100961</v>
          </cell>
        </row>
        <row r="1260">
          <cell r="A1260">
            <v>100961</v>
          </cell>
          <cell r="B1260">
            <v>0</v>
          </cell>
          <cell r="C1260">
            <v>100961</v>
          </cell>
          <cell r="D1260" t="str">
            <v>Cornwall-Building Improvements</v>
          </cell>
          <cell r="E1260">
            <v>100</v>
          </cell>
          <cell r="F1260" t="str">
            <v>PER</v>
          </cell>
          <cell r="G1260" t="str">
            <v>Act</v>
          </cell>
          <cell r="I1260">
            <v>0</v>
          </cell>
        </row>
        <row r="1261">
          <cell r="A1261">
            <v>0</v>
          </cell>
          <cell r="B1261">
            <v>9004831</v>
          </cell>
          <cell r="I1261">
            <v>9004831</v>
          </cell>
        </row>
        <row r="1262">
          <cell r="A1262">
            <v>9004831</v>
          </cell>
          <cell r="B1262">
            <v>100124</v>
          </cell>
          <cell r="C1262">
            <v>9004831</v>
          </cell>
          <cell r="D1262" t="str">
            <v>QUEEN AND CENTRAL. REPLACING BROKEN POLE</v>
          </cell>
          <cell r="I1262">
            <v>100124</v>
          </cell>
        </row>
        <row r="1263">
          <cell r="A1263">
            <v>100124</v>
          </cell>
          <cell r="B1263">
            <v>0</v>
          </cell>
          <cell r="C1263">
            <v>100124</v>
          </cell>
          <cell r="D1263" t="str">
            <v>FE-Distribution Upgrades</v>
          </cell>
          <cell r="E1263">
            <v>100</v>
          </cell>
          <cell r="F1263" t="str">
            <v>PER</v>
          </cell>
          <cell r="G1263" t="str">
            <v>Act</v>
          </cell>
          <cell r="I1263">
            <v>0</v>
          </cell>
        </row>
        <row r="1264">
          <cell r="A1264">
            <v>0</v>
          </cell>
          <cell r="B1264">
            <v>9004833</v>
          </cell>
          <cell r="I1264">
            <v>9004833</v>
          </cell>
        </row>
        <row r="1265">
          <cell r="A1265">
            <v>9004833</v>
          </cell>
          <cell r="B1265">
            <v>100732</v>
          </cell>
          <cell r="C1265">
            <v>9004833</v>
          </cell>
          <cell r="D1265" t="str">
            <v>95 LAKESHORE ROAD, PORT COLBORNE. REMOVE</v>
          </cell>
          <cell r="I1265">
            <v>100732</v>
          </cell>
        </row>
        <row r="1266">
          <cell r="A1266">
            <v>100732</v>
          </cell>
          <cell r="B1266">
            <v>0</v>
          </cell>
          <cell r="C1266">
            <v>100732</v>
          </cell>
          <cell r="D1266" t="str">
            <v>PC-New Service Lines</v>
          </cell>
          <cell r="E1266">
            <v>100</v>
          </cell>
          <cell r="F1266" t="str">
            <v>PER</v>
          </cell>
          <cell r="G1266" t="str">
            <v>Act</v>
          </cell>
          <cell r="I1266">
            <v>0</v>
          </cell>
        </row>
        <row r="1267">
          <cell r="A1267">
            <v>0</v>
          </cell>
          <cell r="B1267">
            <v>9004835</v>
          </cell>
          <cell r="I1267">
            <v>9004835</v>
          </cell>
        </row>
        <row r="1268">
          <cell r="A1268">
            <v>9004835</v>
          </cell>
          <cell r="B1268">
            <v>100125</v>
          </cell>
          <cell r="C1268">
            <v>9004835</v>
          </cell>
          <cell r="D1268" t="str">
            <v>CONCESSION ROAD AND ANTOINETTE DRIVE, FO</v>
          </cell>
          <cell r="I1268">
            <v>100125</v>
          </cell>
        </row>
        <row r="1269">
          <cell r="A1269">
            <v>100125</v>
          </cell>
          <cell r="B1269">
            <v>0</v>
          </cell>
          <cell r="C1269">
            <v>100125</v>
          </cell>
          <cell r="D1269" t="str">
            <v>FE-New Service Lines</v>
          </cell>
          <cell r="E1269">
            <v>100</v>
          </cell>
          <cell r="F1269" t="str">
            <v>PER</v>
          </cell>
          <cell r="G1269" t="str">
            <v>Act</v>
          </cell>
          <cell r="I1269">
            <v>0</v>
          </cell>
        </row>
        <row r="1270">
          <cell r="A1270">
            <v>0</v>
          </cell>
          <cell r="B1270">
            <v>9004836</v>
          </cell>
          <cell r="I1270">
            <v>9004836</v>
          </cell>
        </row>
        <row r="1271">
          <cell r="A1271">
            <v>9004836</v>
          </cell>
          <cell r="B1271">
            <v>100971</v>
          </cell>
          <cell r="C1271">
            <v>9004836</v>
          </cell>
          <cell r="D1271" t="str">
            <v>Canlyte Industries remove gang operated</v>
          </cell>
          <cell r="I1271">
            <v>100971</v>
          </cell>
        </row>
        <row r="1272">
          <cell r="A1272">
            <v>100971</v>
          </cell>
          <cell r="B1272">
            <v>0</v>
          </cell>
          <cell r="C1272">
            <v>100971</v>
          </cell>
          <cell r="D1272" t="str">
            <v>Cornwall-Distribution Upgrades City</v>
          </cell>
          <cell r="E1272">
            <v>100</v>
          </cell>
          <cell r="F1272" t="str">
            <v>PER</v>
          </cell>
          <cell r="G1272" t="str">
            <v>Act</v>
          </cell>
          <cell r="I1272">
            <v>0</v>
          </cell>
        </row>
        <row r="1273">
          <cell r="A1273">
            <v>0</v>
          </cell>
          <cell r="B1273">
            <v>9004837</v>
          </cell>
          <cell r="I1273">
            <v>9004837</v>
          </cell>
        </row>
        <row r="1274">
          <cell r="A1274">
            <v>9004837</v>
          </cell>
          <cell r="B1274">
            <v>100973</v>
          </cell>
          <cell r="C1274">
            <v>9004837</v>
          </cell>
          <cell r="D1274" t="str">
            <v>-Opposite 18246 Samuel Dr.- Replace pole</v>
          </cell>
          <cell r="I1274">
            <v>100973</v>
          </cell>
        </row>
        <row r="1275">
          <cell r="A1275">
            <v>100973</v>
          </cell>
          <cell r="B1275">
            <v>0</v>
          </cell>
          <cell r="C1275">
            <v>100973</v>
          </cell>
          <cell r="D1275" t="str">
            <v>Cornwall-Distr. Upgrades S Glengary</v>
          </cell>
          <cell r="E1275">
            <v>100</v>
          </cell>
          <cell r="F1275" t="str">
            <v>PER</v>
          </cell>
          <cell r="G1275" t="str">
            <v>Act</v>
          </cell>
          <cell r="I1275">
            <v>0</v>
          </cell>
        </row>
        <row r="1276">
          <cell r="A1276">
            <v>0</v>
          </cell>
          <cell r="B1276">
            <v>9004838</v>
          </cell>
          <cell r="I1276">
            <v>9004838</v>
          </cell>
        </row>
        <row r="1277">
          <cell r="A1277">
            <v>9004838</v>
          </cell>
          <cell r="B1277">
            <v>100973</v>
          </cell>
          <cell r="C1277">
            <v>9004838</v>
          </cell>
          <cell r="D1277" t="str">
            <v>-Replace pole 15 Hamilton Island-</v>
          </cell>
          <cell r="I1277">
            <v>100973</v>
          </cell>
        </row>
        <row r="1278">
          <cell r="A1278">
            <v>100973</v>
          </cell>
          <cell r="B1278">
            <v>0</v>
          </cell>
          <cell r="C1278">
            <v>100973</v>
          </cell>
          <cell r="D1278" t="str">
            <v>Cornwall-Distr. Upgrades S Glengary</v>
          </cell>
          <cell r="E1278">
            <v>100</v>
          </cell>
          <cell r="F1278" t="str">
            <v>PER</v>
          </cell>
          <cell r="G1278" t="str">
            <v>Act</v>
          </cell>
          <cell r="I1278">
            <v>0</v>
          </cell>
        </row>
        <row r="1279">
          <cell r="A1279">
            <v>0</v>
          </cell>
          <cell r="B1279">
            <v>9004839</v>
          </cell>
          <cell r="I1279">
            <v>9004839</v>
          </cell>
        </row>
        <row r="1280">
          <cell r="A1280">
            <v>9004839</v>
          </cell>
          <cell r="B1280">
            <v>100125</v>
          </cell>
          <cell r="C1280">
            <v>9004839</v>
          </cell>
          <cell r="D1280" t="str">
            <v>Burleigh Road Rabbits</v>
          </cell>
          <cell r="I1280">
            <v>100125</v>
          </cell>
        </row>
        <row r="1281">
          <cell r="A1281">
            <v>100125</v>
          </cell>
          <cell r="B1281">
            <v>0</v>
          </cell>
          <cell r="C1281">
            <v>100125</v>
          </cell>
          <cell r="D1281" t="str">
            <v>FE-New Service Lines</v>
          </cell>
          <cell r="E1281">
            <v>100</v>
          </cell>
          <cell r="F1281" t="str">
            <v>PER</v>
          </cell>
          <cell r="G1281" t="str">
            <v>Act</v>
          </cell>
          <cell r="I1281">
            <v>0</v>
          </cell>
        </row>
        <row r="1282">
          <cell r="A1282">
            <v>0</v>
          </cell>
          <cell r="B1282">
            <v>9004840</v>
          </cell>
          <cell r="I1282">
            <v>9004840</v>
          </cell>
        </row>
        <row r="1283">
          <cell r="A1283">
            <v>9004840</v>
          </cell>
          <cell r="B1283">
            <v>100125</v>
          </cell>
          <cell r="C1283">
            <v>9004840</v>
          </cell>
          <cell r="D1283" t="str">
            <v>Bertie Road Rabbits - install rabbits ne</v>
          </cell>
          <cell r="I1283">
            <v>100125</v>
          </cell>
        </row>
        <row r="1284">
          <cell r="A1284">
            <v>100125</v>
          </cell>
          <cell r="B1284">
            <v>0</v>
          </cell>
          <cell r="C1284">
            <v>100125</v>
          </cell>
          <cell r="D1284" t="str">
            <v>FE-New Service Lines</v>
          </cell>
          <cell r="E1284">
            <v>100</v>
          </cell>
          <cell r="F1284" t="str">
            <v>PER</v>
          </cell>
          <cell r="G1284" t="str">
            <v>Act</v>
          </cell>
          <cell r="I1284">
            <v>0</v>
          </cell>
        </row>
        <row r="1285">
          <cell r="A1285">
            <v>0</v>
          </cell>
          <cell r="B1285">
            <v>9004841</v>
          </cell>
          <cell r="I1285">
            <v>9004841</v>
          </cell>
        </row>
        <row r="1286">
          <cell r="A1286">
            <v>9004841</v>
          </cell>
          <cell r="B1286">
            <v>100124</v>
          </cell>
          <cell r="C1286">
            <v>9004841</v>
          </cell>
          <cell r="D1286" t="str">
            <v>225 ALBERT STREET, FORT ERIE. INSTALL NE</v>
          </cell>
          <cell r="I1286">
            <v>100124</v>
          </cell>
        </row>
        <row r="1287">
          <cell r="A1287">
            <v>100124</v>
          </cell>
          <cell r="B1287">
            <v>0</v>
          </cell>
          <cell r="C1287">
            <v>100124</v>
          </cell>
          <cell r="D1287" t="str">
            <v>FE-Distribution Upgrades</v>
          </cell>
          <cell r="E1287">
            <v>100</v>
          </cell>
          <cell r="F1287" t="str">
            <v>PER</v>
          </cell>
          <cell r="G1287" t="str">
            <v>Act</v>
          </cell>
          <cell r="I1287">
            <v>0</v>
          </cell>
        </row>
        <row r="1288">
          <cell r="A1288">
            <v>0</v>
          </cell>
          <cell r="B1288">
            <v>9004842</v>
          </cell>
          <cell r="I1288">
            <v>9004842</v>
          </cell>
        </row>
        <row r="1289">
          <cell r="A1289">
            <v>9004842</v>
          </cell>
          <cell r="B1289">
            <v>100730</v>
          </cell>
          <cell r="C1289">
            <v>9004842</v>
          </cell>
          <cell r="D1289" t="str">
            <v>LAKESHORE CATHOLIC HIGH SCHOOL - PORT CO</v>
          </cell>
          <cell r="I1289">
            <v>100730</v>
          </cell>
        </row>
        <row r="1290">
          <cell r="A1290">
            <v>100730</v>
          </cell>
          <cell r="B1290">
            <v>0</v>
          </cell>
          <cell r="C1290">
            <v>100730</v>
          </cell>
          <cell r="D1290" t="str">
            <v>PC-Distribution Upgrades &amp; Expansions</v>
          </cell>
          <cell r="E1290">
            <v>100</v>
          </cell>
          <cell r="F1290" t="str">
            <v>PER</v>
          </cell>
          <cell r="G1290" t="str">
            <v>Act</v>
          </cell>
          <cell r="I1290">
            <v>0</v>
          </cell>
        </row>
        <row r="1291">
          <cell r="A1291">
            <v>0</v>
          </cell>
          <cell r="B1291">
            <v>9004843</v>
          </cell>
          <cell r="I1291">
            <v>9004843</v>
          </cell>
        </row>
        <row r="1292">
          <cell r="A1292">
            <v>9004843</v>
          </cell>
          <cell r="B1292">
            <v>100125</v>
          </cell>
          <cell r="C1292">
            <v>9004843</v>
          </cell>
          <cell r="D1292" t="str">
            <v>3874 SETTLER'S COVE S, STEVENSVILLE. NEW</v>
          </cell>
          <cell r="I1292">
            <v>100125</v>
          </cell>
        </row>
        <row r="1293">
          <cell r="A1293">
            <v>100125</v>
          </cell>
          <cell r="B1293">
            <v>0</v>
          </cell>
          <cell r="C1293">
            <v>100125</v>
          </cell>
          <cell r="D1293" t="str">
            <v>FE-New Service Lines</v>
          </cell>
          <cell r="E1293">
            <v>100</v>
          </cell>
          <cell r="F1293" t="str">
            <v>PER</v>
          </cell>
          <cell r="G1293" t="str">
            <v>Act</v>
          </cell>
          <cell r="I1293">
            <v>0</v>
          </cell>
        </row>
        <row r="1294">
          <cell r="A1294">
            <v>0</v>
          </cell>
          <cell r="B1294">
            <v>9004844</v>
          </cell>
          <cell r="I1294">
            <v>9004844</v>
          </cell>
        </row>
        <row r="1295">
          <cell r="A1295">
            <v>9004844</v>
          </cell>
          <cell r="B1295">
            <v>100734</v>
          </cell>
          <cell r="C1295">
            <v>9004844</v>
          </cell>
          <cell r="D1295" t="str">
            <v>PORT COLBORNE CITY YARD - INSTALL 2 POLE</v>
          </cell>
          <cell r="I1295">
            <v>100734</v>
          </cell>
        </row>
        <row r="1296">
          <cell r="A1296">
            <v>100734</v>
          </cell>
          <cell r="B1296">
            <v>0</v>
          </cell>
          <cell r="C1296">
            <v>100734</v>
          </cell>
          <cell r="D1296" t="str">
            <v>PC-New StreetLighting</v>
          </cell>
          <cell r="E1296">
            <v>100</v>
          </cell>
          <cell r="F1296" t="str">
            <v>PER</v>
          </cell>
          <cell r="G1296" t="str">
            <v>Act</v>
          </cell>
          <cell r="I1296">
            <v>0</v>
          </cell>
        </row>
        <row r="1297">
          <cell r="A1297">
            <v>0</v>
          </cell>
          <cell r="B1297">
            <v>9004845</v>
          </cell>
          <cell r="I1297">
            <v>9004845</v>
          </cell>
        </row>
        <row r="1298">
          <cell r="A1298">
            <v>9004845</v>
          </cell>
          <cell r="B1298">
            <v>100124</v>
          </cell>
          <cell r="C1298">
            <v>9004845</v>
          </cell>
          <cell r="D1298" t="str">
            <v>1444 BURGER ROAD, FORT ERIE. INSTALL NEW</v>
          </cell>
          <cell r="I1298">
            <v>100124</v>
          </cell>
        </row>
        <row r="1299">
          <cell r="A1299">
            <v>100124</v>
          </cell>
          <cell r="B1299">
            <v>0</v>
          </cell>
          <cell r="C1299">
            <v>100124</v>
          </cell>
          <cell r="D1299" t="str">
            <v>FE-Distribution Upgrades</v>
          </cell>
          <cell r="E1299">
            <v>100</v>
          </cell>
          <cell r="F1299" t="str">
            <v>PER</v>
          </cell>
          <cell r="G1299" t="str">
            <v>Act</v>
          </cell>
          <cell r="I1299">
            <v>0</v>
          </cell>
        </row>
        <row r="1300">
          <cell r="A1300">
            <v>0</v>
          </cell>
          <cell r="B1300">
            <v>9004846</v>
          </cell>
          <cell r="I1300">
            <v>9004846</v>
          </cell>
        </row>
        <row r="1301">
          <cell r="A1301">
            <v>9004846</v>
          </cell>
          <cell r="B1301">
            <v>100730</v>
          </cell>
          <cell r="C1301">
            <v>9004846</v>
          </cell>
          <cell r="D1301" t="str">
            <v>Barrick and Elm - car accident</v>
          </cell>
          <cell r="I1301">
            <v>100730</v>
          </cell>
        </row>
        <row r="1302">
          <cell r="A1302">
            <v>100730</v>
          </cell>
          <cell r="B1302">
            <v>0</v>
          </cell>
          <cell r="C1302">
            <v>100730</v>
          </cell>
          <cell r="D1302" t="str">
            <v>PC-Distribution Upgrades &amp; Expansions</v>
          </cell>
          <cell r="E1302">
            <v>100</v>
          </cell>
          <cell r="F1302" t="str">
            <v>PER</v>
          </cell>
          <cell r="G1302" t="str">
            <v>Act</v>
          </cell>
          <cell r="I1302">
            <v>0</v>
          </cell>
        </row>
        <row r="1303">
          <cell r="A1303">
            <v>0</v>
          </cell>
          <cell r="B1303">
            <v>9004847</v>
          </cell>
          <cell r="I1303">
            <v>9004847</v>
          </cell>
        </row>
        <row r="1304">
          <cell r="A1304">
            <v>9004847</v>
          </cell>
          <cell r="B1304">
            <v>100124</v>
          </cell>
          <cell r="C1304">
            <v>9004847</v>
          </cell>
          <cell r="D1304" t="str">
            <v>3718 NETHERBY ROAD. POLE RETIREMENT AND</v>
          </cell>
          <cell r="I1304">
            <v>100124</v>
          </cell>
        </row>
        <row r="1305">
          <cell r="A1305">
            <v>100124</v>
          </cell>
          <cell r="B1305">
            <v>0</v>
          </cell>
          <cell r="C1305">
            <v>100124</v>
          </cell>
          <cell r="D1305" t="str">
            <v>FE-Distribution Upgrades</v>
          </cell>
          <cell r="E1305">
            <v>100</v>
          </cell>
          <cell r="F1305" t="str">
            <v>PER</v>
          </cell>
          <cell r="G1305" t="str">
            <v>Act</v>
          </cell>
          <cell r="I1305">
            <v>0</v>
          </cell>
        </row>
        <row r="1306">
          <cell r="A1306">
            <v>0</v>
          </cell>
          <cell r="B1306">
            <v>9004848</v>
          </cell>
          <cell r="I1306">
            <v>9004848</v>
          </cell>
        </row>
        <row r="1307">
          <cell r="A1307">
            <v>9004848</v>
          </cell>
          <cell r="B1307">
            <v>100125</v>
          </cell>
          <cell r="C1307">
            <v>9004848</v>
          </cell>
          <cell r="D1307" t="str">
            <v>516 STONEMILL ROAD - NEW 200A O/H SERVIC</v>
          </cell>
          <cell r="I1307">
            <v>100125</v>
          </cell>
        </row>
        <row r="1308">
          <cell r="A1308">
            <v>100125</v>
          </cell>
          <cell r="B1308">
            <v>300481</v>
          </cell>
          <cell r="C1308">
            <v>100125</v>
          </cell>
          <cell r="D1308" t="str">
            <v>FE-New Service Lines</v>
          </cell>
          <cell r="E1308">
            <v>100</v>
          </cell>
          <cell r="F1308" t="str">
            <v>PER</v>
          </cell>
          <cell r="G1308" t="str">
            <v>Act</v>
          </cell>
          <cell r="I1308">
            <v>300481</v>
          </cell>
        </row>
        <row r="1309">
          <cell r="A1309">
            <v>300481</v>
          </cell>
          <cell r="B1309">
            <v>0</v>
          </cell>
          <cell r="C1309">
            <v>300481</v>
          </cell>
          <cell r="D1309" t="str">
            <v>CNP SLIPS FOR PAT F (Can't Post)</v>
          </cell>
          <cell r="E1309">
            <v>100</v>
          </cell>
          <cell r="F1309" t="str">
            <v>PER</v>
          </cell>
          <cell r="G1309" t="str">
            <v>Act</v>
          </cell>
          <cell r="I1309">
            <v>0</v>
          </cell>
        </row>
        <row r="1310">
          <cell r="A1310">
            <v>0</v>
          </cell>
          <cell r="B1310">
            <v>9004849</v>
          </cell>
          <cell r="I1310">
            <v>9004849</v>
          </cell>
        </row>
        <row r="1311">
          <cell r="A1311">
            <v>9004849</v>
          </cell>
          <cell r="B1311">
            <v>100124</v>
          </cell>
          <cell r="C1311">
            <v>9004849</v>
          </cell>
          <cell r="D1311" t="str">
            <v>590 FERNDALE. REMOVE REAR LOT O/H SECOND</v>
          </cell>
          <cell r="I1311">
            <v>100124</v>
          </cell>
        </row>
        <row r="1312">
          <cell r="A1312">
            <v>100124</v>
          </cell>
          <cell r="B1312">
            <v>0</v>
          </cell>
          <cell r="C1312">
            <v>100124</v>
          </cell>
          <cell r="D1312" t="str">
            <v>FE-Distribution Upgrades</v>
          </cell>
          <cell r="E1312">
            <v>100</v>
          </cell>
          <cell r="F1312" t="str">
            <v>PER</v>
          </cell>
          <cell r="G1312" t="str">
            <v>Act</v>
          </cell>
          <cell r="I1312">
            <v>0</v>
          </cell>
        </row>
        <row r="1313">
          <cell r="A1313">
            <v>0</v>
          </cell>
          <cell r="B1313">
            <v>9004850</v>
          </cell>
          <cell r="I1313">
            <v>9004850</v>
          </cell>
        </row>
        <row r="1314">
          <cell r="A1314">
            <v>9004850</v>
          </cell>
          <cell r="B1314">
            <v>100971</v>
          </cell>
          <cell r="C1314">
            <v>9004850</v>
          </cell>
          <cell r="D1314" t="str">
            <v>-355 Tollgate Replace Handhole-</v>
          </cell>
          <cell r="I1314">
            <v>100971</v>
          </cell>
        </row>
        <row r="1315">
          <cell r="A1315">
            <v>100971</v>
          </cell>
          <cell r="B1315">
            <v>0</v>
          </cell>
          <cell r="C1315">
            <v>100971</v>
          </cell>
          <cell r="D1315" t="str">
            <v>Cornwall-Distribution Upgrades City</v>
          </cell>
          <cell r="E1315">
            <v>100</v>
          </cell>
          <cell r="F1315" t="str">
            <v>PER</v>
          </cell>
          <cell r="G1315" t="str">
            <v>Act</v>
          </cell>
          <cell r="I1315">
            <v>0</v>
          </cell>
        </row>
        <row r="1316">
          <cell r="A1316">
            <v>0</v>
          </cell>
          <cell r="B1316">
            <v>9004851</v>
          </cell>
          <cell r="I1316">
            <v>9004851</v>
          </cell>
        </row>
        <row r="1317">
          <cell r="A1317">
            <v>9004851</v>
          </cell>
          <cell r="B1317">
            <v>100124</v>
          </cell>
          <cell r="C1317">
            <v>9004851</v>
          </cell>
          <cell r="D1317" t="str">
            <v>NEW HAVEN ESTATES SUBDIVISION - PHASE 2</v>
          </cell>
          <cell r="I1317">
            <v>100124</v>
          </cell>
        </row>
        <row r="1318">
          <cell r="A1318">
            <v>100124</v>
          </cell>
          <cell r="B1318">
            <v>0</v>
          </cell>
          <cell r="C1318">
            <v>100124</v>
          </cell>
          <cell r="D1318" t="str">
            <v>FE-Distribution Upgrades</v>
          </cell>
          <cell r="E1318">
            <v>100</v>
          </cell>
          <cell r="F1318" t="str">
            <v>PER</v>
          </cell>
          <cell r="G1318" t="str">
            <v>Act</v>
          </cell>
          <cell r="I1318">
            <v>0</v>
          </cell>
        </row>
        <row r="1319">
          <cell r="A1319">
            <v>0</v>
          </cell>
          <cell r="B1319">
            <v>9004853</v>
          </cell>
          <cell r="I1319">
            <v>9004853</v>
          </cell>
        </row>
        <row r="1320">
          <cell r="A1320">
            <v>9004853</v>
          </cell>
          <cell r="B1320">
            <v>100971</v>
          </cell>
          <cell r="C1320">
            <v>9004853</v>
          </cell>
          <cell r="D1320" t="str">
            <v>-1430 Cumberland Replace Pole-</v>
          </cell>
          <cell r="I1320">
            <v>100971</v>
          </cell>
        </row>
        <row r="1321">
          <cell r="A1321">
            <v>100971</v>
          </cell>
          <cell r="B1321">
            <v>0</v>
          </cell>
          <cell r="C1321">
            <v>100971</v>
          </cell>
          <cell r="D1321" t="str">
            <v>Cornwall-Distribution Upgrades City</v>
          </cell>
          <cell r="E1321">
            <v>100</v>
          </cell>
          <cell r="F1321" t="str">
            <v>PER</v>
          </cell>
          <cell r="G1321" t="str">
            <v>Act</v>
          </cell>
          <cell r="I1321">
            <v>0</v>
          </cell>
        </row>
        <row r="1322">
          <cell r="A1322">
            <v>0</v>
          </cell>
          <cell r="B1322">
            <v>9004854</v>
          </cell>
          <cell r="I1322">
            <v>9004854</v>
          </cell>
        </row>
        <row r="1323">
          <cell r="A1323">
            <v>9004854</v>
          </cell>
          <cell r="B1323">
            <v>100971</v>
          </cell>
          <cell r="C1323">
            <v>9004854</v>
          </cell>
          <cell r="D1323" t="str">
            <v>-20 Leonia St Replace pole-</v>
          </cell>
          <cell r="I1323">
            <v>100971</v>
          </cell>
        </row>
        <row r="1324">
          <cell r="A1324">
            <v>100971</v>
          </cell>
          <cell r="B1324">
            <v>0</v>
          </cell>
          <cell r="C1324">
            <v>100971</v>
          </cell>
          <cell r="D1324" t="str">
            <v>Cornwall-Distribution Upgrades City</v>
          </cell>
          <cell r="E1324">
            <v>100</v>
          </cell>
          <cell r="F1324" t="str">
            <v>PER</v>
          </cell>
          <cell r="G1324" t="str">
            <v>Act</v>
          </cell>
          <cell r="I1324">
            <v>0</v>
          </cell>
        </row>
        <row r="1325">
          <cell r="A1325">
            <v>0</v>
          </cell>
          <cell r="B1325">
            <v>9004855</v>
          </cell>
          <cell r="I1325">
            <v>9004855</v>
          </cell>
        </row>
        <row r="1326">
          <cell r="A1326">
            <v>9004855</v>
          </cell>
          <cell r="B1326">
            <v>100125</v>
          </cell>
          <cell r="C1326">
            <v>9004855</v>
          </cell>
          <cell r="D1326" t="str">
            <v>1530 NIGH ROAD. FORT ERIE. INSTALL NEW S</v>
          </cell>
          <cell r="I1326">
            <v>100125</v>
          </cell>
        </row>
        <row r="1327">
          <cell r="A1327">
            <v>100125</v>
          </cell>
          <cell r="B1327">
            <v>0</v>
          </cell>
          <cell r="C1327">
            <v>100125</v>
          </cell>
          <cell r="D1327" t="str">
            <v>FE-New Service Lines</v>
          </cell>
          <cell r="E1327">
            <v>100</v>
          </cell>
          <cell r="F1327" t="str">
            <v>PER</v>
          </cell>
          <cell r="G1327" t="str">
            <v>Act</v>
          </cell>
          <cell r="I1327">
            <v>0</v>
          </cell>
        </row>
        <row r="1328">
          <cell r="A1328">
            <v>0</v>
          </cell>
          <cell r="B1328">
            <v>9004856</v>
          </cell>
          <cell r="I1328">
            <v>9004856</v>
          </cell>
        </row>
        <row r="1329">
          <cell r="A1329">
            <v>9004856</v>
          </cell>
          <cell r="B1329">
            <v>100971</v>
          </cell>
          <cell r="C1329">
            <v>9004856</v>
          </cell>
          <cell r="D1329" t="str">
            <v>-Leonia/Montreal Rd.Replace Pole-</v>
          </cell>
          <cell r="I1329">
            <v>100971</v>
          </cell>
        </row>
        <row r="1330">
          <cell r="A1330">
            <v>100971</v>
          </cell>
          <cell r="B1330">
            <v>0</v>
          </cell>
          <cell r="C1330">
            <v>100971</v>
          </cell>
          <cell r="D1330" t="str">
            <v>Cornwall-Distribution Upgrades City</v>
          </cell>
          <cell r="E1330">
            <v>100</v>
          </cell>
          <cell r="F1330" t="str">
            <v>PER</v>
          </cell>
          <cell r="G1330" t="str">
            <v>Act</v>
          </cell>
          <cell r="I1330">
            <v>0</v>
          </cell>
        </row>
        <row r="1331">
          <cell r="A1331">
            <v>0</v>
          </cell>
          <cell r="B1331">
            <v>9004857</v>
          </cell>
          <cell r="I1331">
            <v>9004857</v>
          </cell>
        </row>
        <row r="1332">
          <cell r="A1332">
            <v>9004857</v>
          </cell>
          <cell r="B1332">
            <v>100971</v>
          </cell>
          <cell r="C1332">
            <v>9004857</v>
          </cell>
          <cell r="D1332" t="str">
            <v>-22 4Th St. East-Replacing/relocating po</v>
          </cell>
          <cell r="I1332">
            <v>100971</v>
          </cell>
        </row>
        <row r="1333">
          <cell r="A1333">
            <v>100971</v>
          </cell>
          <cell r="B1333">
            <v>0</v>
          </cell>
          <cell r="C1333">
            <v>100971</v>
          </cell>
          <cell r="D1333" t="str">
            <v>Cornwall-Distribution Upgrades City</v>
          </cell>
          <cell r="E1333">
            <v>100</v>
          </cell>
          <cell r="F1333" t="str">
            <v>PER</v>
          </cell>
          <cell r="G1333" t="str">
            <v>Act</v>
          </cell>
          <cell r="I1333">
            <v>0</v>
          </cell>
        </row>
        <row r="1334">
          <cell r="A1334">
            <v>0</v>
          </cell>
          <cell r="B1334">
            <v>9004858</v>
          </cell>
          <cell r="I1334">
            <v>9004858</v>
          </cell>
        </row>
        <row r="1335">
          <cell r="A1335">
            <v>9004858</v>
          </cell>
          <cell r="B1335">
            <v>100971</v>
          </cell>
          <cell r="C1335">
            <v>9004858</v>
          </cell>
          <cell r="D1335" t="str">
            <v>Replace HL45  at 150C Edward</v>
          </cell>
          <cell r="I1335">
            <v>100971</v>
          </cell>
        </row>
        <row r="1336">
          <cell r="A1336">
            <v>100971</v>
          </cell>
          <cell r="B1336">
            <v>0</v>
          </cell>
          <cell r="C1336">
            <v>100971</v>
          </cell>
          <cell r="D1336" t="str">
            <v>Cornwall-Distribution Upgrades City</v>
          </cell>
          <cell r="E1336">
            <v>100</v>
          </cell>
          <cell r="F1336" t="str">
            <v>PER</v>
          </cell>
          <cell r="G1336" t="str">
            <v>Act</v>
          </cell>
          <cell r="I1336">
            <v>0</v>
          </cell>
        </row>
        <row r="1337">
          <cell r="A1337">
            <v>0</v>
          </cell>
          <cell r="B1337">
            <v>9004859</v>
          </cell>
          <cell r="I1337">
            <v>9004859</v>
          </cell>
        </row>
        <row r="1338">
          <cell r="A1338">
            <v>9004859</v>
          </cell>
          <cell r="B1338">
            <v>100973</v>
          </cell>
          <cell r="C1338">
            <v>9004859</v>
          </cell>
          <cell r="D1338" t="str">
            <v>Vehicle accident at the corner of Bounda</v>
          </cell>
          <cell r="I1338">
            <v>100973</v>
          </cell>
        </row>
        <row r="1339">
          <cell r="A1339">
            <v>100973</v>
          </cell>
          <cell r="B1339">
            <v>0</v>
          </cell>
          <cell r="C1339">
            <v>100973</v>
          </cell>
          <cell r="D1339" t="str">
            <v>Cornwall-Distr. Upgrades S Glengary</v>
          </cell>
          <cell r="E1339">
            <v>100</v>
          </cell>
          <cell r="F1339" t="str">
            <v>PER</v>
          </cell>
          <cell r="G1339" t="str">
            <v>Act</v>
          </cell>
          <cell r="I1339">
            <v>0</v>
          </cell>
        </row>
        <row r="1340">
          <cell r="A1340">
            <v>0</v>
          </cell>
          <cell r="B1340">
            <v>9004861</v>
          </cell>
          <cell r="I1340">
            <v>9004861</v>
          </cell>
        </row>
        <row r="1341">
          <cell r="A1341">
            <v>9004861</v>
          </cell>
          <cell r="B1341">
            <v>100921</v>
          </cell>
          <cell r="C1341">
            <v>9004861</v>
          </cell>
          <cell r="D1341" t="str">
            <v>EOP- RELOCATE T1 AND DECOMMISSION SUBSTA</v>
          </cell>
          <cell r="I1341">
            <v>100921</v>
          </cell>
        </row>
        <row r="1342">
          <cell r="A1342">
            <v>100921</v>
          </cell>
          <cell r="B1342">
            <v>0</v>
          </cell>
          <cell r="C1342">
            <v>100921</v>
          </cell>
          <cell r="D1342" t="str">
            <v>EOP-Substations</v>
          </cell>
          <cell r="E1342">
            <v>100</v>
          </cell>
          <cell r="F1342" t="str">
            <v>PER</v>
          </cell>
          <cell r="G1342" t="str">
            <v>Act</v>
          </cell>
          <cell r="I1342">
            <v>0</v>
          </cell>
        </row>
        <row r="1343">
          <cell r="A1343">
            <v>0</v>
          </cell>
          <cell r="B1343">
            <v>9004862</v>
          </cell>
          <cell r="I1343">
            <v>9004862</v>
          </cell>
        </row>
        <row r="1344">
          <cell r="A1344">
            <v>9004862</v>
          </cell>
          <cell r="B1344">
            <v>100965</v>
          </cell>
          <cell r="C1344">
            <v>9004862</v>
          </cell>
          <cell r="D1344" t="str">
            <v>INSTALL UNDERGROUND CABLE AT 549 DEAN DR</v>
          </cell>
          <cell r="I1344">
            <v>100965</v>
          </cell>
        </row>
        <row r="1345">
          <cell r="A1345">
            <v>100965</v>
          </cell>
          <cell r="B1345">
            <v>0</v>
          </cell>
          <cell r="C1345">
            <v>100965</v>
          </cell>
          <cell r="D1345" t="str">
            <v>Cornwall - New UG Services City</v>
          </cell>
          <cell r="E1345">
            <v>100</v>
          </cell>
          <cell r="F1345" t="str">
            <v>PER</v>
          </cell>
          <cell r="G1345" t="str">
            <v>Act</v>
          </cell>
          <cell r="I1345">
            <v>0</v>
          </cell>
        </row>
        <row r="1346">
          <cell r="A1346">
            <v>0</v>
          </cell>
          <cell r="B1346">
            <v>9004863</v>
          </cell>
          <cell r="I1346">
            <v>9004863</v>
          </cell>
        </row>
        <row r="1347">
          <cell r="A1347">
            <v>9004863</v>
          </cell>
          <cell r="B1347">
            <v>101081</v>
          </cell>
          <cell r="C1347">
            <v>9004863</v>
          </cell>
          <cell r="D1347" t="str">
            <v>CONNECT NEW SERVICE AT 155 INTERNATIONAL</v>
          </cell>
          <cell r="I1347">
            <v>101081</v>
          </cell>
        </row>
        <row r="1348">
          <cell r="A1348">
            <v>101081</v>
          </cell>
          <cell r="B1348">
            <v>0</v>
          </cell>
          <cell r="C1348">
            <v>101081</v>
          </cell>
          <cell r="D1348" t="str">
            <v>Cornwall - New UG Services Cornwall Isla</v>
          </cell>
          <cell r="E1348">
            <v>100</v>
          </cell>
          <cell r="F1348" t="str">
            <v>PER</v>
          </cell>
          <cell r="G1348" t="str">
            <v>Act</v>
          </cell>
          <cell r="I1348">
            <v>0</v>
          </cell>
        </row>
        <row r="1349">
          <cell r="A1349">
            <v>0</v>
          </cell>
          <cell r="B1349">
            <v>9004864</v>
          </cell>
          <cell r="I1349">
            <v>9004864</v>
          </cell>
        </row>
        <row r="1350">
          <cell r="A1350">
            <v>9004864</v>
          </cell>
          <cell r="B1350">
            <v>100125</v>
          </cell>
          <cell r="C1350">
            <v>9004864</v>
          </cell>
          <cell r="D1350" t="str">
            <v>3577 ALGONQUIN DR, LOT 58, RIDGEWAY. NEW</v>
          </cell>
          <cell r="I1350">
            <v>100125</v>
          </cell>
        </row>
        <row r="1351">
          <cell r="A1351">
            <v>100125</v>
          </cell>
          <cell r="B1351">
            <v>0</v>
          </cell>
          <cell r="C1351">
            <v>100125</v>
          </cell>
          <cell r="D1351" t="str">
            <v>FE-New Service Lines</v>
          </cell>
          <cell r="E1351">
            <v>100</v>
          </cell>
          <cell r="F1351" t="str">
            <v>PER</v>
          </cell>
          <cell r="G1351" t="str">
            <v>Act</v>
          </cell>
          <cell r="I1351">
            <v>0</v>
          </cell>
        </row>
        <row r="1352">
          <cell r="A1352">
            <v>0</v>
          </cell>
          <cell r="B1352">
            <v>9004865</v>
          </cell>
          <cell r="I1352">
            <v>9004865</v>
          </cell>
        </row>
        <row r="1353">
          <cell r="A1353">
            <v>9004865</v>
          </cell>
          <cell r="B1353">
            <v>100125</v>
          </cell>
          <cell r="C1353">
            <v>9004865</v>
          </cell>
          <cell r="D1353" t="str">
            <v>19 SPINNAKER WAY, LOT 14, RIDGEWAY. NEW</v>
          </cell>
          <cell r="I1353">
            <v>100125</v>
          </cell>
        </row>
        <row r="1354">
          <cell r="A1354">
            <v>100125</v>
          </cell>
          <cell r="B1354">
            <v>0</v>
          </cell>
          <cell r="C1354">
            <v>100125</v>
          </cell>
          <cell r="D1354" t="str">
            <v>FE-New Service Lines</v>
          </cell>
          <cell r="E1354">
            <v>100</v>
          </cell>
          <cell r="F1354" t="str">
            <v>PER</v>
          </cell>
          <cell r="G1354" t="str">
            <v>Act</v>
          </cell>
          <cell r="I1354">
            <v>0</v>
          </cell>
        </row>
        <row r="1355">
          <cell r="A1355">
            <v>0</v>
          </cell>
          <cell r="B1355">
            <v>9004866</v>
          </cell>
          <cell r="I1355">
            <v>9004866</v>
          </cell>
        </row>
        <row r="1356">
          <cell r="A1356">
            <v>9004866</v>
          </cell>
          <cell r="B1356">
            <v>100125</v>
          </cell>
          <cell r="C1356">
            <v>9004866</v>
          </cell>
          <cell r="D1356" t="str">
            <v>CANCELLED2677 WINGER RDF.E. NEW 1</v>
          </cell>
          <cell r="I1356">
            <v>100125</v>
          </cell>
        </row>
        <row r="1357">
          <cell r="A1357">
            <v>100125</v>
          </cell>
          <cell r="B1357">
            <v>0</v>
          </cell>
          <cell r="C1357">
            <v>100125</v>
          </cell>
          <cell r="D1357" t="str">
            <v>FE-New Service Lines</v>
          </cell>
          <cell r="E1357">
            <v>100</v>
          </cell>
          <cell r="F1357" t="str">
            <v>FUL</v>
          </cell>
          <cell r="G1357" t="str">
            <v>Act</v>
          </cell>
          <cell r="I1357">
            <v>0</v>
          </cell>
        </row>
        <row r="1358">
          <cell r="A1358">
            <v>0</v>
          </cell>
          <cell r="B1358">
            <v>9004867</v>
          </cell>
          <cell r="I1358">
            <v>9004867</v>
          </cell>
        </row>
        <row r="1359">
          <cell r="A1359">
            <v>9004867</v>
          </cell>
          <cell r="B1359">
            <v>100730</v>
          </cell>
          <cell r="C1359">
            <v>9004867</v>
          </cell>
          <cell r="D1359" t="str">
            <v>2464 WHITE RD. PORT COLBORNE, REPLACE BE</v>
          </cell>
          <cell r="I1359">
            <v>100730</v>
          </cell>
        </row>
        <row r="1360">
          <cell r="A1360">
            <v>100730</v>
          </cell>
          <cell r="B1360">
            <v>0</v>
          </cell>
          <cell r="C1360">
            <v>100730</v>
          </cell>
          <cell r="D1360" t="str">
            <v>PC-Distribution Upgrades &amp; Expansions</v>
          </cell>
          <cell r="E1360">
            <v>100</v>
          </cell>
          <cell r="F1360" t="str">
            <v>FUL</v>
          </cell>
          <cell r="G1360" t="str">
            <v>Act</v>
          </cell>
          <cell r="I1360">
            <v>0</v>
          </cell>
        </row>
        <row r="1361">
          <cell r="A1361">
            <v>0</v>
          </cell>
          <cell r="B1361">
            <v>9004868</v>
          </cell>
          <cell r="I1361">
            <v>9004868</v>
          </cell>
        </row>
        <row r="1362">
          <cell r="A1362">
            <v>9004868</v>
          </cell>
          <cell r="B1362">
            <v>100971</v>
          </cell>
          <cell r="C1362">
            <v>9004868</v>
          </cell>
          <cell r="D1362" t="str">
            <v>-12 &amp; 18 3rd St. East- Replace poles</v>
          </cell>
          <cell r="I1362">
            <v>100971</v>
          </cell>
        </row>
        <row r="1363">
          <cell r="A1363">
            <v>100971</v>
          </cell>
          <cell r="B1363">
            <v>0</v>
          </cell>
          <cell r="C1363">
            <v>100971</v>
          </cell>
          <cell r="D1363" t="str">
            <v>Cornwall-Distribution Upgrades City</v>
          </cell>
          <cell r="E1363">
            <v>100</v>
          </cell>
          <cell r="F1363" t="str">
            <v>PER</v>
          </cell>
          <cell r="G1363" t="str">
            <v>Act</v>
          </cell>
          <cell r="I1363">
            <v>0</v>
          </cell>
        </row>
        <row r="1364">
          <cell r="A1364">
            <v>0</v>
          </cell>
          <cell r="B1364">
            <v>9004869</v>
          </cell>
          <cell r="I1364">
            <v>9004869</v>
          </cell>
        </row>
        <row r="1365">
          <cell r="A1365">
            <v>9004869</v>
          </cell>
          <cell r="B1365">
            <v>100125</v>
          </cell>
          <cell r="C1365">
            <v>9004869</v>
          </cell>
          <cell r="D1365" t="str">
            <v>140 SUNRISE CRT, LOT  39, RIDGEWAY. NEW</v>
          </cell>
          <cell r="I1365">
            <v>100125</v>
          </cell>
        </row>
        <row r="1366">
          <cell r="A1366">
            <v>100125</v>
          </cell>
          <cell r="B1366">
            <v>0</v>
          </cell>
          <cell r="C1366">
            <v>100125</v>
          </cell>
          <cell r="D1366" t="str">
            <v>FE-New Service Lines</v>
          </cell>
          <cell r="E1366">
            <v>100</v>
          </cell>
          <cell r="F1366" t="str">
            <v>PER</v>
          </cell>
          <cell r="G1366" t="str">
            <v>Act</v>
          </cell>
          <cell r="I1366">
            <v>0</v>
          </cell>
        </row>
        <row r="1367">
          <cell r="A1367">
            <v>0</v>
          </cell>
          <cell r="B1367">
            <v>9004870</v>
          </cell>
          <cell r="I1367">
            <v>9004870</v>
          </cell>
        </row>
        <row r="1368">
          <cell r="A1368">
            <v>9004870</v>
          </cell>
          <cell r="B1368">
            <v>100125</v>
          </cell>
          <cell r="C1368">
            <v>9004870</v>
          </cell>
          <cell r="D1368" t="str">
            <v>122 SUNRISE CRT, LOT 42, RIDGEWAY.NEW 20</v>
          </cell>
          <cell r="I1368">
            <v>100125</v>
          </cell>
        </row>
        <row r="1369">
          <cell r="A1369">
            <v>100125</v>
          </cell>
          <cell r="B1369">
            <v>0</v>
          </cell>
          <cell r="C1369">
            <v>100125</v>
          </cell>
          <cell r="D1369" t="str">
            <v>FE-New Service Lines</v>
          </cell>
          <cell r="E1369">
            <v>100</v>
          </cell>
          <cell r="F1369" t="str">
            <v>PER</v>
          </cell>
          <cell r="G1369" t="str">
            <v>Act</v>
          </cell>
          <cell r="I1369">
            <v>0</v>
          </cell>
        </row>
        <row r="1370">
          <cell r="A1370">
            <v>0</v>
          </cell>
          <cell r="B1370">
            <v>9004871</v>
          </cell>
          <cell r="I1370">
            <v>9004871</v>
          </cell>
        </row>
        <row r="1371">
          <cell r="A1371">
            <v>9004871</v>
          </cell>
          <cell r="B1371">
            <v>100923</v>
          </cell>
          <cell r="C1371">
            <v>9004871</v>
          </cell>
          <cell r="D1371" t="str">
            <v>BAY STREET lINE EXTENSION</v>
          </cell>
          <cell r="I1371">
            <v>100923</v>
          </cell>
        </row>
        <row r="1372">
          <cell r="A1372">
            <v>100923</v>
          </cell>
          <cell r="B1372">
            <v>100924</v>
          </cell>
          <cell r="C1372">
            <v>100923</v>
          </cell>
          <cell r="D1372" t="str">
            <v>EOP-Overhead Distribution Lines</v>
          </cell>
          <cell r="E1372">
            <v>50</v>
          </cell>
          <cell r="F1372" t="str">
            <v>PER</v>
          </cell>
          <cell r="G1372" t="str">
            <v>Act</v>
          </cell>
          <cell r="I1372">
            <v>100924</v>
          </cell>
        </row>
        <row r="1373">
          <cell r="A1373">
            <v>100924</v>
          </cell>
          <cell r="B1373">
            <v>0</v>
          </cell>
          <cell r="C1373">
            <v>100924</v>
          </cell>
          <cell r="D1373" t="str">
            <v>EOP-Underground Distribution Lines</v>
          </cell>
          <cell r="E1373">
            <v>50</v>
          </cell>
          <cell r="F1373" t="str">
            <v>PER</v>
          </cell>
          <cell r="G1373" t="str">
            <v>Act</v>
          </cell>
          <cell r="I1373">
            <v>0</v>
          </cell>
        </row>
        <row r="1374">
          <cell r="A1374">
            <v>0</v>
          </cell>
          <cell r="B1374">
            <v>9004872</v>
          </cell>
          <cell r="I1374">
            <v>9004872</v>
          </cell>
        </row>
        <row r="1375">
          <cell r="A1375">
            <v>9004872</v>
          </cell>
          <cell r="B1375">
            <v>100923</v>
          </cell>
          <cell r="C1375">
            <v>9004872</v>
          </cell>
          <cell r="D1375" t="str">
            <v>Cogeco line Installation Pole 40 to Pole</v>
          </cell>
          <cell r="I1375">
            <v>100923</v>
          </cell>
        </row>
        <row r="1376">
          <cell r="A1376">
            <v>100923</v>
          </cell>
          <cell r="B1376">
            <v>0</v>
          </cell>
          <cell r="C1376">
            <v>100923</v>
          </cell>
          <cell r="D1376" t="str">
            <v>EOP-Overhead Distribution Lines</v>
          </cell>
          <cell r="E1376">
            <v>100</v>
          </cell>
          <cell r="F1376" t="str">
            <v>PER</v>
          </cell>
          <cell r="G1376" t="str">
            <v>Act</v>
          </cell>
          <cell r="I1376">
            <v>0</v>
          </cell>
        </row>
        <row r="1377">
          <cell r="A1377">
            <v>0</v>
          </cell>
          <cell r="B1377">
            <v>9004877</v>
          </cell>
          <cell r="I1377">
            <v>9004877</v>
          </cell>
        </row>
        <row r="1378">
          <cell r="A1378">
            <v>9004877</v>
          </cell>
          <cell r="B1378">
            <v>100973</v>
          </cell>
          <cell r="C1378">
            <v>9004877</v>
          </cell>
          <cell r="D1378" t="str">
            <v>install switch at 18539 hwy #2</v>
          </cell>
          <cell r="I1378">
            <v>100973</v>
          </cell>
        </row>
        <row r="1379">
          <cell r="A1379">
            <v>100973</v>
          </cell>
          <cell r="B1379">
            <v>0</v>
          </cell>
          <cell r="C1379">
            <v>100973</v>
          </cell>
          <cell r="D1379" t="str">
            <v>Cornwall-Distr. Upgrades S Glengary</v>
          </cell>
          <cell r="E1379">
            <v>100</v>
          </cell>
          <cell r="F1379" t="str">
            <v>PER</v>
          </cell>
          <cell r="G1379" t="str">
            <v>Act</v>
          </cell>
          <cell r="I1379">
            <v>0</v>
          </cell>
        </row>
        <row r="1380">
          <cell r="A1380">
            <v>0</v>
          </cell>
          <cell r="B1380">
            <v>9004879</v>
          </cell>
          <cell r="I1380">
            <v>9004879</v>
          </cell>
        </row>
        <row r="1381">
          <cell r="A1381">
            <v>9004879</v>
          </cell>
          <cell r="B1381">
            <v>100125</v>
          </cell>
          <cell r="C1381">
            <v>9004879</v>
          </cell>
          <cell r="D1381" t="str">
            <v>2282 RIDGEMOUNT RD, FORT ERIE. INSTALL N</v>
          </cell>
          <cell r="I1381">
            <v>100125</v>
          </cell>
        </row>
        <row r="1382">
          <cell r="A1382">
            <v>100125</v>
          </cell>
          <cell r="B1382">
            <v>0</v>
          </cell>
          <cell r="C1382">
            <v>100125</v>
          </cell>
          <cell r="D1382" t="str">
            <v>FE-New Service Lines</v>
          </cell>
          <cell r="E1382">
            <v>100</v>
          </cell>
          <cell r="F1382" t="str">
            <v>PER</v>
          </cell>
          <cell r="G1382" t="str">
            <v>Act</v>
          </cell>
          <cell r="I1382">
            <v>0</v>
          </cell>
        </row>
        <row r="1383">
          <cell r="A1383">
            <v>0</v>
          </cell>
          <cell r="B1383">
            <v>9004880</v>
          </cell>
          <cell r="I1383">
            <v>9004880</v>
          </cell>
        </row>
        <row r="1384">
          <cell r="A1384">
            <v>9004880</v>
          </cell>
          <cell r="B1384">
            <v>700041</v>
          </cell>
          <cell r="C1384">
            <v>9004880</v>
          </cell>
          <cell r="D1384" t="str">
            <v>Hwy #2 switch nomenclature</v>
          </cell>
          <cell r="I1384">
            <v>700041</v>
          </cell>
        </row>
        <row r="1385">
          <cell r="A1385">
            <v>700041</v>
          </cell>
          <cell r="B1385">
            <v>0</v>
          </cell>
          <cell r="C1385">
            <v>700041</v>
          </cell>
          <cell r="D1385" t="str">
            <v>Cornwall-OH Dist Lines &amp; Feeder Oper Lbr</v>
          </cell>
          <cell r="E1385">
            <v>100</v>
          </cell>
          <cell r="F1385" t="str">
            <v>PER</v>
          </cell>
          <cell r="G1385" t="str">
            <v>Act</v>
          </cell>
          <cell r="I1385">
            <v>0</v>
          </cell>
        </row>
        <row r="1386">
          <cell r="A1386">
            <v>0</v>
          </cell>
          <cell r="B1386">
            <v>9004881</v>
          </cell>
          <cell r="I1386">
            <v>9004881</v>
          </cell>
        </row>
        <row r="1387">
          <cell r="A1387">
            <v>9004881</v>
          </cell>
          <cell r="B1387">
            <v>100125</v>
          </cell>
          <cell r="C1387">
            <v>9004881</v>
          </cell>
          <cell r="D1387" t="str">
            <v>Queen Street - burying section and new p</v>
          </cell>
          <cell r="I1387">
            <v>100125</v>
          </cell>
        </row>
        <row r="1388">
          <cell r="A1388">
            <v>100125</v>
          </cell>
          <cell r="B1388">
            <v>0</v>
          </cell>
          <cell r="C1388">
            <v>100125</v>
          </cell>
          <cell r="D1388" t="str">
            <v>FE-New Service Lines</v>
          </cell>
          <cell r="E1388">
            <v>100</v>
          </cell>
          <cell r="F1388" t="str">
            <v>PER</v>
          </cell>
          <cell r="G1388" t="str">
            <v>Act</v>
          </cell>
          <cell r="I1388">
            <v>0</v>
          </cell>
        </row>
        <row r="1389">
          <cell r="A1389">
            <v>0</v>
          </cell>
          <cell r="B1389">
            <v>9004882</v>
          </cell>
          <cell r="I1389">
            <v>9004882</v>
          </cell>
        </row>
        <row r="1390">
          <cell r="A1390">
            <v>9004882</v>
          </cell>
          <cell r="B1390">
            <v>100732</v>
          </cell>
          <cell r="C1390">
            <v>9004882</v>
          </cell>
          <cell r="D1390" t="str">
            <v>3007 FIRELANE 5, PORT COLBORNE. NEW 200</v>
          </cell>
          <cell r="I1390">
            <v>100732</v>
          </cell>
        </row>
        <row r="1391">
          <cell r="A1391">
            <v>100732</v>
          </cell>
          <cell r="B1391">
            <v>0</v>
          </cell>
          <cell r="C1391">
            <v>100732</v>
          </cell>
          <cell r="D1391" t="str">
            <v>PC-New Service Lines</v>
          </cell>
          <cell r="E1391">
            <v>100</v>
          </cell>
          <cell r="F1391" t="str">
            <v>PER</v>
          </cell>
          <cell r="G1391" t="str">
            <v>Act</v>
          </cell>
          <cell r="I1391">
            <v>0</v>
          </cell>
        </row>
        <row r="1392">
          <cell r="A1392">
            <v>0</v>
          </cell>
          <cell r="B1392">
            <v>9004883</v>
          </cell>
          <cell r="I1392">
            <v>9004883</v>
          </cell>
        </row>
        <row r="1393">
          <cell r="A1393">
            <v>9004883</v>
          </cell>
          <cell r="B1393">
            <v>100732</v>
          </cell>
          <cell r="C1393">
            <v>9004883</v>
          </cell>
          <cell r="D1393" t="str">
            <v>211 SECOND CONC. PORT COLBORNE. NEW 100A</v>
          </cell>
          <cell r="I1393">
            <v>100732</v>
          </cell>
        </row>
        <row r="1394">
          <cell r="A1394">
            <v>100732</v>
          </cell>
          <cell r="B1394">
            <v>0</v>
          </cell>
          <cell r="C1394">
            <v>100732</v>
          </cell>
          <cell r="D1394" t="str">
            <v>PC-New Service Lines</v>
          </cell>
          <cell r="E1394">
            <v>100</v>
          </cell>
          <cell r="F1394" t="str">
            <v>PER</v>
          </cell>
          <cell r="G1394" t="str">
            <v>Act</v>
          </cell>
          <cell r="I1394">
            <v>0</v>
          </cell>
        </row>
        <row r="1395">
          <cell r="A1395">
            <v>0</v>
          </cell>
          <cell r="B1395">
            <v>9004886</v>
          </cell>
          <cell r="I1395">
            <v>9004886</v>
          </cell>
        </row>
        <row r="1396">
          <cell r="A1396">
            <v>9004886</v>
          </cell>
          <cell r="B1396">
            <v>100125</v>
          </cell>
          <cell r="C1396">
            <v>9004886</v>
          </cell>
          <cell r="D1396" t="str">
            <v>1093 SUNSET DRIVE. . NEW 200AMP</v>
          </cell>
          <cell r="I1396">
            <v>100125</v>
          </cell>
        </row>
        <row r="1397">
          <cell r="A1397">
            <v>100125</v>
          </cell>
          <cell r="B1397">
            <v>0</v>
          </cell>
          <cell r="C1397">
            <v>100125</v>
          </cell>
          <cell r="D1397" t="str">
            <v>FE-New Service Lines</v>
          </cell>
          <cell r="E1397">
            <v>100</v>
          </cell>
          <cell r="F1397" t="str">
            <v>FUL</v>
          </cell>
          <cell r="G1397" t="str">
            <v>Act</v>
          </cell>
          <cell r="I1397">
            <v>0</v>
          </cell>
        </row>
        <row r="1398">
          <cell r="A1398">
            <v>0</v>
          </cell>
          <cell r="B1398">
            <v>9004887</v>
          </cell>
          <cell r="I1398">
            <v>9004887</v>
          </cell>
        </row>
        <row r="1399">
          <cell r="A1399">
            <v>9004887</v>
          </cell>
          <cell r="B1399">
            <v>100732</v>
          </cell>
          <cell r="C1399">
            <v>9004887</v>
          </cell>
          <cell r="D1399" t="str">
            <v>1001 FIRELANE 1 - PORT COLBORNE - NEW U/</v>
          </cell>
          <cell r="I1399">
            <v>100732</v>
          </cell>
        </row>
        <row r="1400">
          <cell r="A1400">
            <v>100732</v>
          </cell>
          <cell r="B1400">
            <v>0</v>
          </cell>
          <cell r="C1400">
            <v>100732</v>
          </cell>
          <cell r="D1400" t="str">
            <v>PC-New Service Lines</v>
          </cell>
          <cell r="E1400">
            <v>100</v>
          </cell>
          <cell r="F1400" t="str">
            <v>PER</v>
          </cell>
          <cell r="G1400" t="str">
            <v>Act</v>
          </cell>
          <cell r="I1400">
            <v>0</v>
          </cell>
        </row>
        <row r="1401">
          <cell r="A1401">
            <v>0</v>
          </cell>
          <cell r="B1401">
            <v>9004888</v>
          </cell>
          <cell r="I1401">
            <v>9004888</v>
          </cell>
        </row>
        <row r="1402">
          <cell r="A1402">
            <v>9004888</v>
          </cell>
          <cell r="B1402">
            <v>100730</v>
          </cell>
          <cell r="C1402">
            <v>9004888</v>
          </cell>
          <cell r="D1402" t="str">
            <v>1001 FIRELANE 1 - PORT COLBORNE - INSTAL</v>
          </cell>
          <cell r="I1402">
            <v>100730</v>
          </cell>
        </row>
        <row r="1403">
          <cell r="A1403">
            <v>100730</v>
          </cell>
          <cell r="B1403">
            <v>0</v>
          </cell>
          <cell r="C1403">
            <v>100730</v>
          </cell>
          <cell r="D1403" t="str">
            <v>PC-Distribution Upgrades &amp; Expansions</v>
          </cell>
          <cell r="E1403">
            <v>100</v>
          </cell>
          <cell r="F1403" t="str">
            <v>PER</v>
          </cell>
          <cell r="G1403" t="str">
            <v>Act</v>
          </cell>
          <cell r="I1403">
            <v>0</v>
          </cell>
        </row>
        <row r="1404">
          <cell r="A1404">
            <v>0</v>
          </cell>
          <cell r="B1404">
            <v>9004891</v>
          </cell>
          <cell r="I1404">
            <v>9004891</v>
          </cell>
        </row>
        <row r="1405">
          <cell r="A1405">
            <v>9004891</v>
          </cell>
          <cell r="B1405">
            <v>100973</v>
          </cell>
          <cell r="C1405">
            <v>9004891</v>
          </cell>
          <cell r="D1405" t="str">
            <v>Summerstown Station Rd.- Upgrade system</v>
          </cell>
          <cell r="I1405">
            <v>100973</v>
          </cell>
        </row>
        <row r="1406">
          <cell r="A1406">
            <v>100973</v>
          </cell>
          <cell r="B1406">
            <v>0</v>
          </cell>
          <cell r="C1406">
            <v>100973</v>
          </cell>
          <cell r="D1406" t="str">
            <v>Cornwall-Distr. Upgrades S Glengary</v>
          </cell>
          <cell r="E1406">
            <v>100</v>
          </cell>
          <cell r="F1406" t="str">
            <v>PER</v>
          </cell>
          <cell r="G1406" t="str">
            <v>Act</v>
          </cell>
          <cell r="I1406">
            <v>0</v>
          </cell>
        </row>
        <row r="1407">
          <cell r="A1407">
            <v>0</v>
          </cell>
          <cell r="B1407">
            <v>9004894</v>
          </cell>
          <cell r="I1407">
            <v>9004894</v>
          </cell>
        </row>
        <row r="1408">
          <cell r="A1408">
            <v>9004894</v>
          </cell>
          <cell r="B1408">
            <v>700041</v>
          </cell>
          <cell r="C1408">
            <v>9004894</v>
          </cell>
          <cell r="D1408" t="str">
            <v>INSTALL SWITCH AT 19245 HWY #2</v>
          </cell>
          <cell r="I1408">
            <v>700041</v>
          </cell>
        </row>
        <row r="1409">
          <cell r="A1409">
            <v>700041</v>
          </cell>
          <cell r="B1409">
            <v>0</v>
          </cell>
          <cell r="C1409">
            <v>700041</v>
          </cell>
          <cell r="D1409" t="str">
            <v>Cornwall-OH Dist Lines &amp; Feeder Oper Lbr</v>
          </cell>
          <cell r="E1409">
            <v>100</v>
          </cell>
          <cell r="F1409" t="str">
            <v>PER</v>
          </cell>
          <cell r="G1409" t="str">
            <v>Act</v>
          </cell>
          <cell r="I1409">
            <v>0</v>
          </cell>
        </row>
        <row r="1410">
          <cell r="A1410">
            <v>0</v>
          </cell>
          <cell r="B1410">
            <v>9004895</v>
          </cell>
          <cell r="I1410">
            <v>9004895</v>
          </cell>
        </row>
        <row r="1411">
          <cell r="A1411">
            <v>9004895</v>
          </cell>
          <cell r="B1411">
            <v>101080</v>
          </cell>
          <cell r="C1411">
            <v>9004895</v>
          </cell>
          <cell r="D1411" t="str">
            <v>INSTALL UNDERGROUND CABLE AT 6680 - 6682</v>
          </cell>
          <cell r="I1411">
            <v>101080</v>
          </cell>
        </row>
        <row r="1412">
          <cell r="A1412">
            <v>101080</v>
          </cell>
          <cell r="B1412">
            <v>0</v>
          </cell>
          <cell r="C1412">
            <v>101080</v>
          </cell>
          <cell r="D1412" t="str">
            <v>Cornwall - New UG Services S Glengarry</v>
          </cell>
          <cell r="E1412">
            <v>100</v>
          </cell>
          <cell r="F1412" t="str">
            <v>PER</v>
          </cell>
          <cell r="G1412" t="str">
            <v>Act</v>
          </cell>
          <cell r="I1412">
            <v>0</v>
          </cell>
        </row>
        <row r="1413">
          <cell r="A1413">
            <v>0</v>
          </cell>
          <cell r="B1413">
            <v>9004897</v>
          </cell>
          <cell r="I1413">
            <v>9004897</v>
          </cell>
        </row>
        <row r="1414">
          <cell r="A1414">
            <v>9004897</v>
          </cell>
          <cell r="B1414">
            <v>700041</v>
          </cell>
          <cell r="C1414">
            <v>9004897</v>
          </cell>
          <cell r="D1414" t="str">
            <v>INSTALL SWITCH AT 19429 HWY #2</v>
          </cell>
          <cell r="I1414">
            <v>700041</v>
          </cell>
        </row>
        <row r="1415">
          <cell r="A1415">
            <v>700041</v>
          </cell>
          <cell r="B1415">
            <v>0</v>
          </cell>
          <cell r="C1415">
            <v>700041</v>
          </cell>
          <cell r="D1415" t="str">
            <v>Cornwall-OH Dist Lines &amp; Feeder Oper Lbr</v>
          </cell>
          <cell r="E1415">
            <v>100</v>
          </cell>
          <cell r="F1415" t="str">
            <v>PER</v>
          </cell>
          <cell r="G1415" t="str">
            <v>Act</v>
          </cell>
          <cell r="I1415">
            <v>0</v>
          </cell>
        </row>
        <row r="1416">
          <cell r="A1416">
            <v>0</v>
          </cell>
          <cell r="B1416">
            <v>9004898</v>
          </cell>
          <cell r="I1416">
            <v>9004898</v>
          </cell>
        </row>
        <row r="1417">
          <cell r="A1417">
            <v>9004898</v>
          </cell>
          <cell r="B1417">
            <v>700041</v>
          </cell>
          <cell r="C1417">
            <v>9004898</v>
          </cell>
          <cell r="D1417" t="str">
            <v>INSTALL SWITCH AT 19185 AIRPORT RD</v>
          </cell>
          <cell r="I1417">
            <v>700041</v>
          </cell>
        </row>
        <row r="1418">
          <cell r="A1418">
            <v>700041</v>
          </cell>
          <cell r="B1418">
            <v>0</v>
          </cell>
          <cell r="C1418">
            <v>700041</v>
          </cell>
          <cell r="D1418" t="str">
            <v>Cornwall-OH Dist Lines &amp; Feeder Oper Lbr</v>
          </cell>
          <cell r="E1418">
            <v>100</v>
          </cell>
          <cell r="F1418" t="str">
            <v>PER</v>
          </cell>
          <cell r="G1418" t="str">
            <v>Act</v>
          </cell>
          <cell r="I1418">
            <v>0</v>
          </cell>
        </row>
        <row r="1419">
          <cell r="A1419">
            <v>0</v>
          </cell>
          <cell r="B1419">
            <v>9004900</v>
          </cell>
          <cell r="I1419">
            <v>9004900</v>
          </cell>
        </row>
        <row r="1420">
          <cell r="A1420">
            <v>9004900</v>
          </cell>
          <cell r="B1420">
            <v>710005</v>
          </cell>
          <cell r="C1420">
            <v>9004900</v>
          </cell>
          <cell r="D1420" t="str">
            <v>EMERGENCY REPAIRS TO THE 26 KV NORTH LIN</v>
          </cell>
          <cell r="I1420">
            <v>710005</v>
          </cell>
        </row>
        <row r="1421">
          <cell r="A1421">
            <v>710005</v>
          </cell>
          <cell r="B1421">
            <v>0</v>
          </cell>
          <cell r="C1421">
            <v>710005</v>
          </cell>
          <cell r="D1421" t="str">
            <v>EOP-OH Dist Lines &amp; Feeder Oper Lbr</v>
          </cell>
          <cell r="E1421">
            <v>100</v>
          </cell>
          <cell r="F1421" t="str">
            <v>PER</v>
          </cell>
          <cell r="G1421" t="str">
            <v>Act</v>
          </cell>
          <cell r="I1421">
            <v>0</v>
          </cell>
        </row>
        <row r="1422">
          <cell r="A1422">
            <v>0</v>
          </cell>
          <cell r="B1422">
            <v>9004902</v>
          </cell>
          <cell r="I1422">
            <v>9004902</v>
          </cell>
        </row>
        <row r="1423">
          <cell r="A1423">
            <v>9004902</v>
          </cell>
          <cell r="B1423">
            <v>100124</v>
          </cell>
          <cell r="C1423">
            <v>9004902</v>
          </cell>
          <cell r="D1423" t="str">
            <v>17L5 - 18L8 TIE SWITCH</v>
          </cell>
          <cell r="I1423">
            <v>100124</v>
          </cell>
        </row>
        <row r="1424">
          <cell r="A1424">
            <v>100124</v>
          </cell>
          <cell r="B1424">
            <v>0</v>
          </cell>
          <cell r="C1424">
            <v>100124</v>
          </cell>
          <cell r="D1424" t="str">
            <v>FE-Distribution Upgrades</v>
          </cell>
          <cell r="E1424">
            <v>100</v>
          </cell>
          <cell r="F1424" t="str">
            <v>PER</v>
          </cell>
          <cell r="G1424" t="str">
            <v>Act</v>
          </cell>
          <cell r="I1424">
            <v>0</v>
          </cell>
        </row>
        <row r="1425">
          <cell r="A1425">
            <v>0</v>
          </cell>
          <cell r="B1425">
            <v>9004905</v>
          </cell>
          <cell r="I1425">
            <v>9004905</v>
          </cell>
        </row>
        <row r="1426">
          <cell r="A1426">
            <v>9004905</v>
          </cell>
          <cell r="B1426">
            <v>100965</v>
          </cell>
          <cell r="C1426">
            <v>9004905</v>
          </cell>
          <cell r="D1426" t="str">
            <v>INSTALL UNDERGROUND CABLE AT 892 KENYON</v>
          </cell>
          <cell r="I1426">
            <v>100965</v>
          </cell>
        </row>
        <row r="1427">
          <cell r="A1427">
            <v>100965</v>
          </cell>
          <cell r="B1427">
            <v>0</v>
          </cell>
          <cell r="C1427">
            <v>100965</v>
          </cell>
          <cell r="D1427" t="str">
            <v>Cornwall - New UG Services City</v>
          </cell>
          <cell r="E1427">
            <v>100</v>
          </cell>
          <cell r="F1427" t="str">
            <v>PER</v>
          </cell>
          <cell r="G1427" t="str">
            <v>Act</v>
          </cell>
          <cell r="I1427">
            <v>0</v>
          </cell>
        </row>
        <row r="1428">
          <cell r="A1428">
            <v>0</v>
          </cell>
          <cell r="B1428">
            <v>9004906</v>
          </cell>
          <cell r="I1428">
            <v>9004906</v>
          </cell>
        </row>
        <row r="1429">
          <cell r="A1429">
            <v>9004906</v>
          </cell>
          <cell r="B1429">
            <v>100124</v>
          </cell>
          <cell r="C1429">
            <v>9004906</v>
          </cell>
          <cell r="D1429" t="str">
            <v>1565 POINT ABINO RD S, FORT ERIE. INSTAL</v>
          </cell>
          <cell r="I1429">
            <v>100124</v>
          </cell>
        </row>
        <row r="1430">
          <cell r="A1430">
            <v>100124</v>
          </cell>
          <cell r="B1430">
            <v>0</v>
          </cell>
          <cell r="C1430">
            <v>100124</v>
          </cell>
          <cell r="D1430" t="str">
            <v>FE-Distribution Upgrades</v>
          </cell>
          <cell r="E1430">
            <v>100</v>
          </cell>
          <cell r="F1430" t="str">
            <v>PER</v>
          </cell>
          <cell r="G1430" t="str">
            <v>Act</v>
          </cell>
          <cell r="I1430">
            <v>0</v>
          </cell>
        </row>
        <row r="1431">
          <cell r="A1431">
            <v>0</v>
          </cell>
          <cell r="B1431">
            <v>9004909</v>
          </cell>
          <cell r="I1431">
            <v>9004909</v>
          </cell>
        </row>
        <row r="1432">
          <cell r="A1432">
            <v>9004909</v>
          </cell>
          <cell r="B1432">
            <v>100125</v>
          </cell>
          <cell r="C1432">
            <v>9004909</v>
          </cell>
          <cell r="D1432" t="str">
            <v>4955 SOUTH SHORE RD. - NEW 200A U/G SERV</v>
          </cell>
          <cell r="I1432">
            <v>100125</v>
          </cell>
        </row>
        <row r="1433">
          <cell r="A1433">
            <v>100125</v>
          </cell>
          <cell r="B1433">
            <v>0</v>
          </cell>
          <cell r="C1433">
            <v>100125</v>
          </cell>
          <cell r="D1433" t="str">
            <v>FE-New Service Lines</v>
          </cell>
          <cell r="E1433">
            <v>100</v>
          </cell>
          <cell r="F1433" t="str">
            <v>PER</v>
          </cell>
          <cell r="G1433" t="str">
            <v>Act</v>
          </cell>
          <cell r="I1433">
            <v>0</v>
          </cell>
        </row>
        <row r="1434">
          <cell r="A1434">
            <v>0</v>
          </cell>
          <cell r="B1434">
            <v>9004910</v>
          </cell>
          <cell r="I1434">
            <v>9004910</v>
          </cell>
        </row>
        <row r="1435">
          <cell r="A1435">
            <v>9004910</v>
          </cell>
          <cell r="B1435">
            <v>100125</v>
          </cell>
          <cell r="C1435">
            <v>9004910</v>
          </cell>
          <cell r="D1435" t="str">
            <v>2941 NIGH RD. - NEW 200A U/G SERVICE - C</v>
          </cell>
          <cell r="I1435">
            <v>100125</v>
          </cell>
        </row>
        <row r="1436">
          <cell r="A1436">
            <v>100125</v>
          </cell>
          <cell r="B1436">
            <v>0</v>
          </cell>
          <cell r="C1436">
            <v>100125</v>
          </cell>
          <cell r="D1436" t="str">
            <v>FE-New Service Lines</v>
          </cell>
          <cell r="E1436">
            <v>100</v>
          </cell>
          <cell r="F1436" t="str">
            <v>PER</v>
          </cell>
          <cell r="G1436" t="str">
            <v>Act</v>
          </cell>
          <cell r="I1436">
            <v>0</v>
          </cell>
        </row>
        <row r="1437">
          <cell r="A1437">
            <v>0</v>
          </cell>
          <cell r="B1437">
            <v>9004913</v>
          </cell>
          <cell r="I1437">
            <v>9004913</v>
          </cell>
        </row>
        <row r="1438">
          <cell r="A1438">
            <v>9004913</v>
          </cell>
          <cell r="B1438">
            <v>100125</v>
          </cell>
          <cell r="C1438">
            <v>9004913</v>
          </cell>
          <cell r="D1438" t="str">
            <v>2941 NIGH ROAD.- FORT ERIE - INSTALL POL</v>
          </cell>
          <cell r="I1438">
            <v>100125</v>
          </cell>
        </row>
        <row r="1439">
          <cell r="A1439">
            <v>100125</v>
          </cell>
          <cell r="B1439">
            <v>0</v>
          </cell>
          <cell r="C1439">
            <v>100125</v>
          </cell>
          <cell r="D1439" t="str">
            <v>FE-New Service Lines</v>
          </cell>
          <cell r="E1439">
            <v>100</v>
          </cell>
          <cell r="F1439" t="str">
            <v>PER</v>
          </cell>
          <cell r="G1439" t="str">
            <v>Act</v>
          </cell>
          <cell r="I1439">
            <v>0</v>
          </cell>
        </row>
        <row r="1440">
          <cell r="A1440">
            <v>0</v>
          </cell>
          <cell r="B1440">
            <v>9004918</v>
          </cell>
          <cell r="I1440">
            <v>9004918</v>
          </cell>
        </row>
        <row r="1441">
          <cell r="A1441">
            <v>9004918</v>
          </cell>
          <cell r="B1441">
            <v>100124</v>
          </cell>
          <cell r="C1441">
            <v>9004918</v>
          </cell>
          <cell r="D1441" t="str">
            <v>3955 VICTORIA RD, CRYSTAL BEACH. TRANSFE</v>
          </cell>
          <cell r="I1441">
            <v>100124</v>
          </cell>
        </row>
        <row r="1442">
          <cell r="A1442">
            <v>100124</v>
          </cell>
          <cell r="B1442">
            <v>0</v>
          </cell>
          <cell r="C1442">
            <v>100124</v>
          </cell>
          <cell r="D1442" t="str">
            <v>FE-Distribution Upgrades</v>
          </cell>
          <cell r="E1442">
            <v>100</v>
          </cell>
          <cell r="F1442" t="str">
            <v>PER</v>
          </cell>
          <cell r="G1442" t="str">
            <v>Act</v>
          </cell>
          <cell r="I1442">
            <v>0</v>
          </cell>
        </row>
        <row r="1443">
          <cell r="A1443">
            <v>0</v>
          </cell>
          <cell r="B1443">
            <v>9004919</v>
          </cell>
          <cell r="I1443">
            <v>9004919</v>
          </cell>
        </row>
        <row r="1444">
          <cell r="A1444">
            <v>9004919</v>
          </cell>
          <cell r="B1444">
            <v>100124</v>
          </cell>
          <cell r="C1444">
            <v>9004919</v>
          </cell>
          <cell r="D1444" t="str">
            <v>308 BERTIE PL. - RIDGEWAY - INSTALL NEW</v>
          </cell>
          <cell r="I1444">
            <v>100124</v>
          </cell>
        </row>
        <row r="1445">
          <cell r="A1445">
            <v>100124</v>
          </cell>
          <cell r="B1445">
            <v>0</v>
          </cell>
          <cell r="C1445">
            <v>100124</v>
          </cell>
          <cell r="D1445" t="str">
            <v>FE-Distribution Upgrades</v>
          </cell>
          <cell r="E1445">
            <v>100</v>
          </cell>
          <cell r="F1445" t="str">
            <v>PER</v>
          </cell>
          <cell r="G1445" t="str">
            <v>Act</v>
          </cell>
          <cell r="I1445">
            <v>0</v>
          </cell>
        </row>
        <row r="1446">
          <cell r="A1446">
            <v>0</v>
          </cell>
          <cell r="B1446">
            <v>9004922</v>
          </cell>
          <cell r="I1446">
            <v>9004922</v>
          </cell>
        </row>
        <row r="1447">
          <cell r="A1447">
            <v>9004922</v>
          </cell>
          <cell r="B1447">
            <v>100973</v>
          </cell>
          <cell r="C1447">
            <v>9004922</v>
          </cell>
          <cell r="D1447" t="str">
            <v>-19167 Gore Rd.- Replace Pole</v>
          </cell>
          <cell r="I1447">
            <v>100973</v>
          </cell>
        </row>
        <row r="1448">
          <cell r="A1448">
            <v>100973</v>
          </cell>
          <cell r="B1448">
            <v>0</v>
          </cell>
          <cell r="C1448">
            <v>100973</v>
          </cell>
          <cell r="D1448" t="str">
            <v>Cornwall-Distr. Upgrades S Glengary</v>
          </cell>
          <cell r="E1448">
            <v>100</v>
          </cell>
          <cell r="F1448" t="str">
            <v>PER</v>
          </cell>
          <cell r="G1448" t="str">
            <v>Act</v>
          </cell>
          <cell r="I1448">
            <v>0</v>
          </cell>
        </row>
        <row r="1449">
          <cell r="A1449">
            <v>0</v>
          </cell>
          <cell r="B1449">
            <v>9004923</v>
          </cell>
          <cell r="I1449">
            <v>9004923</v>
          </cell>
        </row>
        <row r="1450">
          <cell r="A1450">
            <v>9004923</v>
          </cell>
          <cell r="B1450">
            <v>100965</v>
          </cell>
          <cell r="C1450">
            <v>9004923</v>
          </cell>
          <cell r="D1450" t="str">
            <v>INSTALL UNDERGROUND CABLE AT 385 ELLEN A</v>
          </cell>
          <cell r="I1450">
            <v>100965</v>
          </cell>
        </row>
        <row r="1451">
          <cell r="A1451">
            <v>100965</v>
          </cell>
          <cell r="B1451">
            <v>0</v>
          </cell>
          <cell r="C1451">
            <v>100965</v>
          </cell>
          <cell r="D1451" t="str">
            <v>Cornwall - New UG Services City</v>
          </cell>
          <cell r="E1451">
            <v>100</v>
          </cell>
          <cell r="F1451" t="str">
            <v>PER</v>
          </cell>
          <cell r="G1451" t="str">
            <v>Act</v>
          </cell>
          <cell r="I1451">
            <v>0</v>
          </cell>
        </row>
        <row r="1452">
          <cell r="A1452">
            <v>0</v>
          </cell>
          <cell r="B1452">
            <v>9004925</v>
          </cell>
          <cell r="I1452">
            <v>9004925</v>
          </cell>
        </row>
        <row r="1453">
          <cell r="A1453">
            <v>9004925</v>
          </cell>
          <cell r="B1453">
            <v>100965</v>
          </cell>
          <cell r="C1453">
            <v>9004925</v>
          </cell>
          <cell r="D1453" t="str">
            <v>INSTALL UNDERGROUND CABLE AT 152 DUNBAR</v>
          </cell>
          <cell r="I1453">
            <v>100965</v>
          </cell>
        </row>
        <row r="1454">
          <cell r="A1454">
            <v>100965</v>
          </cell>
          <cell r="B1454">
            <v>0</v>
          </cell>
          <cell r="C1454">
            <v>100965</v>
          </cell>
          <cell r="D1454" t="str">
            <v>Cornwall - New UG Services City</v>
          </cell>
          <cell r="E1454">
            <v>100</v>
          </cell>
          <cell r="F1454" t="str">
            <v>PER</v>
          </cell>
          <cell r="G1454" t="str">
            <v>Act</v>
          </cell>
          <cell r="I1454">
            <v>0</v>
          </cell>
        </row>
        <row r="1455">
          <cell r="A1455">
            <v>0</v>
          </cell>
          <cell r="B1455">
            <v>9004926</v>
          </cell>
          <cell r="I1455">
            <v>9004926</v>
          </cell>
        </row>
        <row r="1456">
          <cell r="A1456">
            <v>9004926</v>
          </cell>
          <cell r="B1456">
            <v>100965</v>
          </cell>
          <cell r="C1456">
            <v>9004926</v>
          </cell>
          <cell r="D1456" t="str">
            <v>INSTALL UNDERGROUND CABLE AT 144 DUNBAR</v>
          </cell>
          <cell r="I1456">
            <v>100965</v>
          </cell>
        </row>
        <row r="1457">
          <cell r="A1457">
            <v>100965</v>
          </cell>
          <cell r="B1457">
            <v>0</v>
          </cell>
          <cell r="C1457">
            <v>100965</v>
          </cell>
          <cell r="D1457" t="str">
            <v>Cornwall - New UG Services City</v>
          </cell>
          <cell r="E1457">
            <v>100</v>
          </cell>
          <cell r="F1457" t="str">
            <v>PER</v>
          </cell>
          <cell r="G1457" t="str">
            <v>Act</v>
          </cell>
          <cell r="I1457">
            <v>0</v>
          </cell>
        </row>
        <row r="1458">
          <cell r="A1458">
            <v>0</v>
          </cell>
          <cell r="B1458">
            <v>9004928</v>
          </cell>
          <cell r="I1458">
            <v>9004928</v>
          </cell>
        </row>
        <row r="1459">
          <cell r="A1459">
            <v>9004928</v>
          </cell>
          <cell r="B1459">
            <v>100124</v>
          </cell>
          <cell r="C1459">
            <v>9004928</v>
          </cell>
          <cell r="D1459" t="str">
            <v>4445 ERIE ROAD - FORT ERIE - REPLACE POL</v>
          </cell>
          <cell r="I1459">
            <v>100124</v>
          </cell>
        </row>
        <row r="1460">
          <cell r="A1460">
            <v>100124</v>
          </cell>
          <cell r="B1460">
            <v>0</v>
          </cell>
          <cell r="C1460">
            <v>100124</v>
          </cell>
          <cell r="D1460" t="str">
            <v>FE-Distribution Upgrades</v>
          </cell>
          <cell r="E1460">
            <v>100</v>
          </cell>
          <cell r="F1460" t="str">
            <v>PER</v>
          </cell>
          <cell r="G1460" t="str">
            <v>Act</v>
          </cell>
          <cell r="I1460">
            <v>0</v>
          </cell>
        </row>
        <row r="1461">
          <cell r="A1461">
            <v>0</v>
          </cell>
          <cell r="B1461">
            <v>9004929</v>
          </cell>
          <cell r="I1461">
            <v>9004929</v>
          </cell>
        </row>
        <row r="1462">
          <cell r="A1462">
            <v>9004929</v>
          </cell>
          <cell r="B1462">
            <v>100730</v>
          </cell>
          <cell r="C1462">
            <v>9004929</v>
          </cell>
          <cell r="D1462" t="str">
            <v>WELLAND STREET - PORT COLBORNE - CHANGE</v>
          </cell>
          <cell r="I1462">
            <v>100730</v>
          </cell>
        </row>
        <row r="1463">
          <cell r="A1463">
            <v>100730</v>
          </cell>
          <cell r="B1463">
            <v>0</v>
          </cell>
          <cell r="C1463">
            <v>100730</v>
          </cell>
          <cell r="D1463" t="str">
            <v>PC-Distribution Upgrades &amp; Expansions</v>
          </cell>
          <cell r="E1463">
            <v>100</v>
          </cell>
          <cell r="F1463" t="str">
            <v>PER</v>
          </cell>
          <cell r="G1463" t="str">
            <v>Act</v>
          </cell>
          <cell r="I1463">
            <v>0</v>
          </cell>
        </row>
        <row r="1464">
          <cell r="A1464">
            <v>0</v>
          </cell>
          <cell r="B1464">
            <v>9004932</v>
          </cell>
          <cell r="I1464">
            <v>9004932</v>
          </cell>
        </row>
        <row r="1465">
          <cell r="A1465">
            <v>9004932</v>
          </cell>
          <cell r="B1465">
            <v>100923</v>
          </cell>
          <cell r="C1465">
            <v>9004932</v>
          </cell>
          <cell r="D1465" t="str">
            <v>Cooper Alley behind 465 Garden Street in</v>
          </cell>
          <cell r="I1465">
            <v>100923</v>
          </cell>
        </row>
        <row r="1466">
          <cell r="A1466">
            <v>100923</v>
          </cell>
          <cell r="B1466">
            <v>0</v>
          </cell>
          <cell r="C1466">
            <v>100923</v>
          </cell>
          <cell r="D1466" t="str">
            <v>EOP-Overhead Distribution Lines</v>
          </cell>
          <cell r="E1466">
            <v>100</v>
          </cell>
          <cell r="F1466" t="str">
            <v>PER</v>
          </cell>
          <cell r="G1466" t="str">
            <v>Act</v>
          </cell>
          <cell r="I1466">
            <v>0</v>
          </cell>
        </row>
        <row r="1467">
          <cell r="A1467">
            <v>0</v>
          </cell>
          <cell r="B1467">
            <v>9004933</v>
          </cell>
          <cell r="I1467">
            <v>9004933</v>
          </cell>
        </row>
        <row r="1468">
          <cell r="A1468">
            <v>9004933</v>
          </cell>
          <cell r="B1468">
            <v>100124</v>
          </cell>
          <cell r="C1468">
            <v>9004933</v>
          </cell>
          <cell r="D1468" t="str">
            <v>526 GRANDVIEW ROAD - FORT ERIE - DEFICIE</v>
          </cell>
          <cell r="I1468">
            <v>100124</v>
          </cell>
        </row>
        <row r="1469">
          <cell r="A1469">
            <v>100124</v>
          </cell>
          <cell r="B1469">
            <v>0</v>
          </cell>
          <cell r="C1469">
            <v>100124</v>
          </cell>
          <cell r="D1469" t="str">
            <v>FE-Distribution Upgrades</v>
          </cell>
          <cell r="E1469">
            <v>100</v>
          </cell>
          <cell r="F1469" t="str">
            <v>PER</v>
          </cell>
          <cell r="G1469" t="str">
            <v>Act</v>
          </cell>
          <cell r="I1469">
            <v>0</v>
          </cell>
        </row>
        <row r="1470">
          <cell r="A1470">
            <v>0</v>
          </cell>
          <cell r="B1470">
            <v>9004935</v>
          </cell>
          <cell r="I1470">
            <v>9004935</v>
          </cell>
        </row>
        <row r="1471">
          <cell r="A1471">
            <v>9004935</v>
          </cell>
          <cell r="B1471">
            <v>100124</v>
          </cell>
          <cell r="C1471">
            <v>9004935</v>
          </cell>
          <cell r="D1471" t="str">
            <v>3007 FIRELANE 5 - PORT COLBORNE - remove</v>
          </cell>
          <cell r="I1471">
            <v>100124</v>
          </cell>
        </row>
        <row r="1472">
          <cell r="A1472">
            <v>100124</v>
          </cell>
          <cell r="B1472">
            <v>0</v>
          </cell>
          <cell r="C1472">
            <v>100124</v>
          </cell>
          <cell r="D1472" t="str">
            <v>FE-Distribution Upgrades</v>
          </cell>
          <cell r="E1472">
            <v>100</v>
          </cell>
          <cell r="F1472" t="str">
            <v>PER</v>
          </cell>
          <cell r="G1472" t="str">
            <v>Act</v>
          </cell>
          <cell r="I1472">
            <v>0</v>
          </cell>
        </row>
        <row r="1473">
          <cell r="A1473">
            <v>0</v>
          </cell>
          <cell r="B1473">
            <v>9004938</v>
          </cell>
          <cell r="I1473">
            <v>9004938</v>
          </cell>
        </row>
        <row r="1474">
          <cell r="A1474">
            <v>9004938</v>
          </cell>
          <cell r="B1474">
            <v>100923</v>
          </cell>
          <cell r="C1474">
            <v>9004938</v>
          </cell>
          <cell r="D1474" t="str">
            <v>210 First Street Remove tree span guy</v>
          </cell>
          <cell r="I1474">
            <v>100923</v>
          </cell>
        </row>
        <row r="1475">
          <cell r="A1475">
            <v>100923</v>
          </cell>
          <cell r="B1475">
            <v>0</v>
          </cell>
          <cell r="C1475">
            <v>100923</v>
          </cell>
          <cell r="D1475" t="str">
            <v>EOP-Overhead Distribution Lines</v>
          </cell>
          <cell r="E1475">
            <v>100</v>
          </cell>
          <cell r="F1475" t="str">
            <v>PER</v>
          </cell>
          <cell r="G1475" t="str">
            <v>Act</v>
          </cell>
          <cell r="I1475">
            <v>0</v>
          </cell>
        </row>
        <row r="1476">
          <cell r="A1476">
            <v>0</v>
          </cell>
          <cell r="B1476">
            <v>9004939</v>
          </cell>
          <cell r="I1476">
            <v>9004939</v>
          </cell>
        </row>
        <row r="1477">
          <cell r="A1477">
            <v>9004939</v>
          </cell>
          <cell r="B1477">
            <v>100974</v>
          </cell>
          <cell r="C1477">
            <v>9004939</v>
          </cell>
          <cell r="D1477" t="str">
            <v>-478 Island Rd- Josh Francis- Connect Pr</v>
          </cell>
          <cell r="I1477">
            <v>100974</v>
          </cell>
        </row>
        <row r="1478">
          <cell r="A1478">
            <v>100974</v>
          </cell>
          <cell r="B1478">
            <v>0</v>
          </cell>
          <cell r="C1478">
            <v>100974</v>
          </cell>
          <cell r="D1478" t="str">
            <v>Cornwall-Distr. Upgrades Cornwall Island</v>
          </cell>
          <cell r="E1478">
            <v>100</v>
          </cell>
          <cell r="F1478" t="str">
            <v>PER</v>
          </cell>
          <cell r="G1478" t="str">
            <v>Act</v>
          </cell>
          <cell r="I1478">
            <v>0</v>
          </cell>
        </row>
        <row r="1479">
          <cell r="A1479">
            <v>0</v>
          </cell>
          <cell r="B1479">
            <v>9004945</v>
          </cell>
          <cell r="I1479">
            <v>9004945</v>
          </cell>
        </row>
        <row r="1480">
          <cell r="A1480">
            <v>9004945</v>
          </cell>
          <cell r="B1480">
            <v>100124</v>
          </cell>
          <cell r="C1480">
            <v>9004945</v>
          </cell>
          <cell r="D1480" t="str">
            <v>412 WINDMILL PT. RD. N. REPLACE ROTTEN P</v>
          </cell>
          <cell r="I1480">
            <v>100124</v>
          </cell>
        </row>
        <row r="1481">
          <cell r="A1481">
            <v>100124</v>
          </cell>
          <cell r="B1481">
            <v>0</v>
          </cell>
          <cell r="C1481">
            <v>100124</v>
          </cell>
          <cell r="D1481" t="str">
            <v>FE-Distribution Upgrades</v>
          </cell>
          <cell r="E1481">
            <v>100</v>
          </cell>
          <cell r="F1481" t="str">
            <v>PER</v>
          </cell>
          <cell r="G1481" t="str">
            <v>Act</v>
          </cell>
          <cell r="I1481">
            <v>0</v>
          </cell>
        </row>
        <row r="1482">
          <cell r="A1482">
            <v>0</v>
          </cell>
          <cell r="B1482">
            <v>9004946</v>
          </cell>
          <cell r="I1482">
            <v>9004946</v>
          </cell>
        </row>
        <row r="1483">
          <cell r="A1483">
            <v>9004946</v>
          </cell>
          <cell r="B1483">
            <v>100124</v>
          </cell>
          <cell r="C1483">
            <v>9004946</v>
          </cell>
          <cell r="D1483" t="str">
            <v>337 MAPLEWOOD AVE. REPLACE BROKEN POLE.</v>
          </cell>
          <cell r="I1483">
            <v>100124</v>
          </cell>
        </row>
        <row r="1484">
          <cell r="A1484">
            <v>100124</v>
          </cell>
          <cell r="B1484">
            <v>0</v>
          </cell>
          <cell r="C1484">
            <v>100124</v>
          </cell>
          <cell r="D1484" t="str">
            <v>FE-Distribution Upgrades</v>
          </cell>
          <cell r="E1484">
            <v>100</v>
          </cell>
          <cell r="F1484" t="str">
            <v>PER</v>
          </cell>
          <cell r="G1484" t="str">
            <v>Act</v>
          </cell>
          <cell r="I1484">
            <v>0</v>
          </cell>
        </row>
        <row r="1485">
          <cell r="A1485">
            <v>0</v>
          </cell>
          <cell r="B1485">
            <v>9004947</v>
          </cell>
          <cell r="I1485">
            <v>9004947</v>
          </cell>
        </row>
        <row r="1486">
          <cell r="A1486">
            <v>9004947</v>
          </cell>
          <cell r="B1486">
            <v>100125</v>
          </cell>
          <cell r="C1486">
            <v>9004947</v>
          </cell>
          <cell r="D1486" t="str">
            <v>Antoinette and Concession Road - Relocat</v>
          </cell>
          <cell r="I1486">
            <v>100125</v>
          </cell>
        </row>
        <row r="1487">
          <cell r="A1487">
            <v>100125</v>
          </cell>
          <cell r="B1487">
            <v>0</v>
          </cell>
          <cell r="C1487">
            <v>100125</v>
          </cell>
          <cell r="D1487" t="str">
            <v>FE-New Service Lines</v>
          </cell>
          <cell r="E1487">
            <v>100</v>
          </cell>
          <cell r="F1487" t="str">
            <v>PER</v>
          </cell>
          <cell r="G1487" t="str">
            <v>Act</v>
          </cell>
          <cell r="I1487">
            <v>0</v>
          </cell>
        </row>
        <row r="1488">
          <cell r="A1488">
            <v>0</v>
          </cell>
          <cell r="B1488">
            <v>9004953</v>
          </cell>
          <cell r="I1488">
            <v>9004953</v>
          </cell>
        </row>
        <row r="1489">
          <cell r="A1489">
            <v>9004953</v>
          </cell>
          <cell r="B1489">
            <v>100125</v>
          </cell>
          <cell r="C1489">
            <v>9004953</v>
          </cell>
          <cell r="D1489" t="str">
            <v>Ridgemount and Bertie - Fort Erie - S/E</v>
          </cell>
          <cell r="I1489">
            <v>100125</v>
          </cell>
        </row>
        <row r="1490">
          <cell r="A1490">
            <v>100125</v>
          </cell>
          <cell r="B1490">
            <v>0</v>
          </cell>
          <cell r="C1490">
            <v>100125</v>
          </cell>
          <cell r="D1490" t="str">
            <v>FE-New Service Lines</v>
          </cell>
          <cell r="E1490">
            <v>100</v>
          </cell>
          <cell r="F1490" t="str">
            <v>PER</v>
          </cell>
          <cell r="G1490" t="str">
            <v>Act</v>
          </cell>
          <cell r="I1490">
            <v>0</v>
          </cell>
        </row>
        <row r="1491">
          <cell r="A1491">
            <v>0</v>
          </cell>
          <cell r="B1491">
            <v>9004955</v>
          </cell>
          <cell r="I1491">
            <v>9004955</v>
          </cell>
        </row>
        <row r="1492">
          <cell r="A1492">
            <v>9004955</v>
          </cell>
          <cell r="B1492">
            <v>100973</v>
          </cell>
          <cell r="C1492">
            <v>9004955</v>
          </cell>
          <cell r="D1492" t="str">
            <v>-19043 Airport Rd.- Replace pole</v>
          </cell>
          <cell r="I1492">
            <v>100973</v>
          </cell>
        </row>
        <row r="1493">
          <cell r="A1493">
            <v>100973</v>
          </cell>
          <cell r="B1493">
            <v>0</v>
          </cell>
          <cell r="C1493">
            <v>100973</v>
          </cell>
          <cell r="D1493" t="str">
            <v>Cornwall-Distr. Upgrades S Glengary</v>
          </cell>
          <cell r="E1493">
            <v>100</v>
          </cell>
          <cell r="F1493" t="str">
            <v>PER</v>
          </cell>
          <cell r="G1493" t="str">
            <v>Act</v>
          </cell>
          <cell r="I1493">
            <v>0</v>
          </cell>
        </row>
        <row r="1494">
          <cell r="A1494">
            <v>0</v>
          </cell>
          <cell r="B1494">
            <v>9004956</v>
          </cell>
          <cell r="I1494">
            <v>9004956</v>
          </cell>
        </row>
        <row r="1495">
          <cell r="A1495">
            <v>9004956</v>
          </cell>
          <cell r="B1495">
            <v>700007</v>
          </cell>
          <cell r="C1495">
            <v>9004956</v>
          </cell>
          <cell r="D1495" t="str">
            <v>-1400 Boundary Rd.- Transfer secondary</v>
          </cell>
          <cell r="I1495">
            <v>700007</v>
          </cell>
        </row>
        <row r="1496">
          <cell r="A1496">
            <v>700007</v>
          </cell>
          <cell r="B1496">
            <v>0</v>
          </cell>
          <cell r="C1496">
            <v>700007</v>
          </cell>
          <cell r="D1496" t="str">
            <v>Cornwall-Maint of OH Cond &amp; Devices</v>
          </cell>
          <cell r="E1496">
            <v>100</v>
          </cell>
          <cell r="F1496" t="str">
            <v>PER</v>
          </cell>
          <cell r="G1496" t="str">
            <v>Act</v>
          </cell>
          <cell r="I1496">
            <v>0</v>
          </cell>
        </row>
        <row r="1497">
          <cell r="A1497">
            <v>0</v>
          </cell>
          <cell r="B1497">
            <v>9004959</v>
          </cell>
          <cell r="I1497">
            <v>9004959</v>
          </cell>
        </row>
        <row r="1498">
          <cell r="A1498">
            <v>9004959</v>
          </cell>
          <cell r="B1498">
            <v>100730</v>
          </cell>
          <cell r="C1498">
            <v>9004959</v>
          </cell>
          <cell r="D1498" t="str">
            <v>REUTER ROAD AT DURHAM STREET - PORT COLB</v>
          </cell>
          <cell r="I1498">
            <v>100730</v>
          </cell>
        </row>
        <row r="1499">
          <cell r="A1499">
            <v>100730</v>
          </cell>
          <cell r="B1499">
            <v>0</v>
          </cell>
          <cell r="C1499">
            <v>100730</v>
          </cell>
          <cell r="D1499" t="str">
            <v>PC-Distribution Upgrades &amp; Expansions</v>
          </cell>
          <cell r="E1499">
            <v>100</v>
          </cell>
          <cell r="F1499" t="str">
            <v>PER</v>
          </cell>
          <cell r="G1499" t="str">
            <v>Act</v>
          </cell>
          <cell r="I1499">
            <v>0</v>
          </cell>
        </row>
        <row r="1500">
          <cell r="A1500">
            <v>0</v>
          </cell>
          <cell r="B1500">
            <v>9004963</v>
          </cell>
          <cell r="I1500">
            <v>9004963</v>
          </cell>
        </row>
        <row r="1501">
          <cell r="A1501">
            <v>9004963</v>
          </cell>
          <cell r="B1501">
            <v>100922</v>
          </cell>
          <cell r="C1501">
            <v>9004963</v>
          </cell>
          <cell r="D1501" t="str">
            <v>HWY#15 &amp; Brewers Mills Road - East on Br</v>
          </cell>
          <cell r="I1501">
            <v>100922</v>
          </cell>
        </row>
        <row r="1502">
          <cell r="A1502">
            <v>100922</v>
          </cell>
          <cell r="B1502">
            <v>0</v>
          </cell>
          <cell r="C1502">
            <v>100922</v>
          </cell>
          <cell r="D1502" t="str">
            <v>EOP-Sub Transmission Lines</v>
          </cell>
          <cell r="E1502">
            <v>100</v>
          </cell>
          <cell r="F1502" t="str">
            <v>PER</v>
          </cell>
          <cell r="G1502" t="str">
            <v>Act</v>
          </cell>
          <cell r="I1502">
            <v>0</v>
          </cell>
        </row>
        <row r="1503">
          <cell r="A1503">
            <v>0</v>
          </cell>
          <cell r="B1503">
            <v>9004966</v>
          </cell>
          <cell r="I1503">
            <v>9004966</v>
          </cell>
        </row>
        <row r="1504">
          <cell r="A1504">
            <v>9004966</v>
          </cell>
          <cell r="B1504">
            <v>100730</v>
          </cell>
          <cell r="C1504">
            <v>9004966</v>
          </cell>
          <cell r="D1504" t="str">
            <v>865 LAKESHORE eAST - PORT COLBORNE - DEF</v>
          </cell>
          <cell r="I1504">
            <v>100730</v>
          </cell>
        </row>
        <row r="1505">
          <cell r="A1505">
            <v>100730</v>
          </cell>
          <cell r="B1505">
            <v>0</v>
          </cell>
          <cell r="C1505">
            <v>100730</v>
          </cell>
          <cell r="D1505" t="str">
            <v>PC-Distribution Upgrades &amp; Expansions</v>
          </cell>
          <cell r="E1505">
            <v>100</v>
          </cell>
          <cell r="F1505" t="str">
            <v>PER</v>
          </cell>
          <cell r="G1505" t="str">
            <v>Act</v>
          </cell>
          <cell r="I1505">
            <v>0</v>
          </cell>
        </row>
        <row r="1506">
          <cell r="A1506">
            <v>0</v>
          </cell>
          <cell r="B1506">
            <v>0</v>
          </cell>
          <cell r="I1506">
            <v>0</v>
          </cell>
        </row>
        <row r="1507">
          <cell r="A1507">
            <v>0</v>
          </cell>
          <cell r="B1507">
            <v>0</v>
          </cell>
          <cell r="I1507">
            <v>0</v>
          </cell>
        </row>
        <row r="1508">
          <cell r="A1508">
            <v>0</v>
          </cell>
          <cell r="B1508">
            <v>0</v>
          </cell>
          <cell r="I1508">
            <v>0</v>
          </cell>
        </row>
        <row r="1509">
          <cell r="A1509">
            <v>0</v>
          </cell>
          <cell r="B1509">
            <v>0</v>
          </cell>
          <cell r="I1509">
            <v>0</v>
          </cell>
        </row>
        <row r="1510">
          <cell r="A1510">
            <v>0</v>
          </cell>
          <cell r="B1510">
            <v>0</v>
          </cell>
          <cell r="I1510">
            <v>0</v>
          </cell>
        </row>
        <row r="1511">
          <cell r="A1511">
            <v>0</v>
          </cell>
          <cell r="B1511">
            <v>0</v>
          </cell>
          <cell r="I1511">
            <v>0</v>
          </cell>
        </row>
        <row r="1512">
          <cell r="A1512">
            <v>0</v>
          </cell>
          <cell r="B1512">
            <v>0</v>
          </cell>
          <cell r="I1512">
            <v>0</v>
          </cell>
        </row>
        <row r="1513">
          <cell r="A1513">
            <v>0</v>
          </cell>
          <cell r="B1513">
            <v>0</v>
          </cell>
          <cell r="I1513">
            <v>0</v>
          </cell>
        </row>
        <row r="1514">
          <cell r="A1514">
            <v>0</v>
          </cell>
          <cell r="B1514">
            <v>0</v>
          </cell>
          <cell r="I1514">
            <v>0</v>
          </cell>
        </row>
        <row r="1515">
          <cell r="A1515">
            <v>0</v>
          </cell>
          <cell r="B1515">
            <v>0</v>
          </cell>
          <cell r="I1515">
            <v>0</v>
          </cell>
        </row>
        <row r="1516">
          <cell r="A1516">
            <v>0</v>
          </cell>
          <cell r="B1516">
            <v>0</v>
          </cell>
          <cell r="I1516">
            <v>0</v>
          </cell>
        </row>
        <row r="1517">
          <cell r="A1517">
            <v>0</v>
          </cell>
          <cell r="B1517">
            <v>0</v>
          </cell>
          <cell r="I1517">
            <v>0</v>
          </cell>
        </row>
        <row r="1518">
          <cell r="A1518">
            <v>0</v>
          </cell>
          <cell r="B1518">
            <v>0</v>
          </cell>
          <cell r="I1518">
            <v>0</v>
          </cell>
        </row>
        <row r="1519">
          <cell r="A1519">
            <v>0</v>
          </cell>
          <cell r="B1519">
            <v>0</v>
          </cell>
          <cell r="I1519">
            <v>0</v>
          </cell>
        </row>
        <row r="1520">
          <cell r="A1520">
            <v>0</v>
          </cell>
          <cell r="B1520">
            <v>0</v>
          </cell>
          <cell r="I1520">
            <v>0</v>
          </cell>
        </row>
        <row r="1521">
          <cell r="A1521">
            <v>0</v>
          </cell>
          <cell r="B1521">
            <v>0</v>
          </cell>
          <cell r="I1521">
            <v>0</v>
          </cell>
        </row>
        <row r="1522">
          <cell r="A1522">
            <v>0</v>
          </cell>
          <cell r="B1522">
            <v>0</v>
          </cell>
          <cell r="I1522">
            <v>0</v>
          </cell>
        </row>
        <row r="1523">
          <cell r="A1523">
            <v>0</v>
          </cell>
          <cell r="B1523">
            <v>0</v>
          </cell>
          <cell r="I1523">
            <v>0</v>
          </cell>
        </row>
        <row r="1524">
          <cell r="A1524">
            <v>0</v>
          </cell>
          <cell r="B1524">
            <v>0</v>
          </cell>
          <cell r="I1524">
            <v>0</v>
          </cell>
        </row>
        <row r="1525">
          <cell r="A1525">
            <v>0</v>
          </cell>
          <cell r="B1525">
            <v>0</v>
          </cell>
          <cell r="I1525">
            <v>0</v>
          </cell>
        </row>
        <row r="1526">
          <cell r="A1526">
            <v>0</v>
          </cell>
          <cell r="B1526">
            <v>0</v>
          </cell>
          <cell r="I1526">
            <v>0</v>
          </cell>
        </row>
        <row r="1527">
          <cell r="A1527">
            <v>0</v>
          </cell>
          <cell r="B1527">
            <v>0</v>
          </cell>
          <cell r="I1527">
            <v>0</v>
          </cell>
        </row>
        <row r="1528">
          <cell r="A1528">
            <v>0</v>
          </cell>
          <cell r="B1528">
            <v>0</v>
          </cell>
          <cell r="I1528">
            <v>0</v>
          </cell>
        </row>
        <row r="1529">
          <cell r="A1529">
            <v>0</v>
          </cell>
          <cell r="B1529">
            <v>0</v>
          </cell>
          <cell r="I1529">
            <v>0</v>
          </cell>
        </row>
        <row r="1530">
          <cell r="A1530">
            <v>0</v>
          </cell>
          <cell r="B1530">
            <v>0</v>
          </cell>
          <cell r="I1530">
            <v>0</v>
          </cell>
        </row>
        <row r="1531">
          <cell r="A1531">
            <v>0</v>
          </cell>
          <cell r="B1531">
            <v>0</v>
          </cell>
          <cell r="I1531">
            <v>0</v>
          </cell>
        </row>
        <row r="1532">
          <cell r="A1532">
            <v>0</v>
          </cell>
          <cell r="B1532">
            <v>0</v>
          </cell>
          <cell r="I1532">
            <v>0</v>
          </cell>
        </row>
        <row r="1533">
          <cell r="A1533">
            <v>0</v>
          </cell>
          <cell r="B1533">
            <v>0</v>
          </cell>
          <cell r="I1533">
            <v>0</v>
          </cell>
        </row>
        <row r="1534">
          <cell r="A1534">
            <v>0</v>
          </cell>
          <cell r="B1534">
            <v>0</v>
          </cell>
          <cell r="I1534">
            <v>0</v>
          </cell>
        </row>
        <row r="1535">
          <cell r="A1535">
            <v>0</v>
          </cell>
          <cell r="B1535">
            <v>0</v>
          </cell>
          <cell r="I1535">
            <v>0</v>
          </cell>
        </row>
        <row r="1536">
          <cell r="A1536">
            <v>0</v>
          </cell>
          <cell r="B1536">
            <v>0</v>
          </cell>
          <cell r="I1536">
            <v>0</v>
          </cell>
        </row>
        <row r="1537">
          <cell r="A1537">
            <v>0</v>
          </cell>
          <cell r="B1537">
            <v>0</v>
          </cell>
          <cell r="I1537">
            <v>0</v>
          </cell>
        </row>
        <row r="1538">
          <cell r="A1538">
            <v>0</v>
          </cell>
          <cell r="B1538">
            <v>0</v>
          </cell>
          <cell r="I1538">
            <v>0</v>
          </cell>
        </row>
        <row r="1539">
          <cell r="A1539">
            <v>0</v>
          </cell>
          <cell r="B1539">
            <v>0</v>
          </cell>
          <cell r="I1539">
            <v>0</v>
          </cell>
        </row>
        <row r="1540">
          <cell r="A1540">
            <v>0</v>
          </cell>
          <cell r="B1540">
            <v>0</v>
          </cell>
          <cell r="I1540">
            <v>0</v>
          </cell>
        </row>
        <row r="1541">
          <cell r="A1541">
            <v>0</v>
          </cell>
          <cell r="B1541">
            <v>0</v>
          </cell>
          <cell r="I1541">
            <v>0</v>
          </cell>
        </row>
        <row r="1542">
          <cell r="A1542">
            <v>0</v>
          </cell>
          <cell r="B1542">
            <v>0</v>
          </cell>
          <cell r="I1542">
            <v>0</v>
          </cell>
        </row>
        <row r="1543">
          <cell r="A1543">
            <v>0</v>
          </cell>
          <cell r="B1543">
            <v>0</v>
          </cell>
          <cell r="I1543">
            <v>0</v>
          </cell>
        </row>
        <row r="1544">
          <cell r="A1544">
            <v>0</v>
          </cell>
          <cell r="B1544">
            <v>0</v>
          </cell>
          <cell r="I1544">
            <v>0</v>
          </cell>
        </row>
        <row r="1545">
          <cell r="A1545">
            <v>0</v>
          </cell>
          <cell r="B1545">
            <v>0</v>
          </cell>
          <cell r="I1545">
            <v>0</v>
          </cell>
        </row>
        <row r="1546">
          <cell r="A1546">
            <v>0</v>
          </cell>
          <cell r="B1546">
            <v>0</v>
          </cell>
          <cell r="I1546">
            <v>0</v>
          </cell>
        </row>
        <row r="1547">
          <cell r="A1547">
            <v>0</v>
          </cell>
          <cell r="B1547">
            <v>0</v>
          </cell>
          <cell r="I1547">
            <v>0</v>
          </cell>
        </row>
        <row r="1548">
          <cell r="A1548">
            <v>0</v>
          </cell>
          <cell r="B1548">
            <v>0</v>
          </cell>
          <cell r="I1548">
            <v>0</v>
          </cell>
        </row>
        <row r="1549">
          <cell r="A1549">
            <v>0</v>
          </cell>
          <cell r="B1549">
            <v>0</v>
          </cell>
          <cell r="I1549">
            <v>0</v>
          </cell>
        </row>
        <row r="1550">
          <cell r="A1550">
            <v>0</v>
          </cell>
          <cell r="B1550">
            <v>0</v>
          </cell>
          <cell r="I1550">
            <v>0</v>
          </cell>
        </row>
        <row r="1551">
          <cell r="A1551">
            <v>0</v>
          </cell>
          <cell r="B1551">
            <v>0</v>
          </cell>
          <cell r="I1551">
            <v>0</v>
          </cell>
        </row>
        <row r="1552">
          <cell r="A1552">
            <v>0</v>
          </cell>
          <cell r="B1552">
            <v>0</v>
          </cell>
        </row>
        <row r="1553">
          <cell r="A1553">
            <v>0</v>
          </cell>
          <cell r="B1553">
            <v>0</v>
          </cell>
        </row>
        <row r="1554">
          <cell r="A1554">
            <v>0</v>
          </cell>
          <cell r="B1554">
            <v>0</v>
          </cell>
        </row>
        <row r="1555">
          <cell r="A1555">
            <v>0</v>
          </cell>
          <cell r="B1555">
            <v>0</v>
          </cell>
        </row>
        <row r="1556">
          <cell r="A1556">
            <v>0</v>
          </cell>
          <cell r="B1556">
            <v>0</v>
          </cell>
        </row>
        <row r="1557">
          <cell r="A1557">
            <v>0</v>
          </cell>
          <cell r="B1557">
            <v>0</v>
          </cell>
        </row>
        <row r="1558">
          <cell r="A1558">
            <v>0</v>
          </cell>
          <cell r="B1558">
            <v>0</v>
          </cell>
        </row>
        <row r="1559">
          <cell r="A1559">
            <v>0</v>
          </cell>
          <cell r="B1559">
            <v>0</v>
          </cell>
        </row>
        <row r="1560">
          <cell r="A1560">
            <v>0</v>
          </cell>
          <cell r="B1560">
            <v>0</v>
          </cell>
        </row>
        <row r="1561">
          <cell r="A1561">
            <v>0</v>
          </cell>
          <cell r="B1561">
            <v>0</v>
          </cell>
        </row>
        <row r="1562">
          <cell r="A1562">
            <v>0</v>
          </cell>
          <cell r="B1562">
            <v>0</v>
          </cell>
        </row>
        <row r="1563">
          <cell r="A1563">
            <v>0</v>
          </cell>
          <cell r="B1563">
            <v>0</v>
          </cell>
        </row>
        <row r="1564">
          <cell r="A1564">
            <v>0</v>
          </cell>
          <cell r="B1564">
            <v>0</v>
          </cell>
        </row>
        <row r="1565">
          <cell r="A1565">
            <v>0</v>
          </cell>
          <cell r="B1565">
            <v>0</v>
          </cell>
        </row>
        <row r="1566">
          <cell r="A1566">
            <v>0</v>
          </cell>
          <cell r="B1566">
            <v>0</v>
          </cell>
        </row>
        <row r="1567">
          <cell r="A1567">
            <v>0</v>
          </cell>
          <cell r="B1567">
            <v>0</v>
          </cell>
        </row>
        <row r="1568">
          <cell r="A1568">
            <v>0</v>
          </cell>
          <cell r="B1568">
            <v>0</v>
          </cell>
        </row>
        <row r="1569">
          <cell r="A1569">
            <v>0</v>
          </cell>
          <cell r="B1569">
            <v>0</v>
          </cell>
        </row>
        <row r="1570">
          <cell r="A1570">
            <v>0</v>
          </cell>
          <cell r="B1570">
            <v>0</v>
          </cell>
        </row>
        <row r="1571">
          <cell r="A1571">
            <v>0</v>
          </cell>
          <cell r="B1571">
            <v>0</v>
          </cell>
        </row>
        <row r="1572">
          <cell r="A1572">
            <v>0</v>
          </cell>
          <cell r="B1572">
            <v>0</v>
          </cell>
        </row>
        <row r="1573">
          <cell r="A1573">
            <v>0</v>
          </cell>
          <cell r="B1573">
            <v>0</v>
          </cell>
        </row>
        <row r="1574">
          <cell r="A1574">
            <v>0</v>
          </cell>
          <cell r="B1574">
            <v>0</v>
          </cell>
        </row>
        <row r="1575">
          <cell r="A1575">
            <v>0</v>
          </cell>
          <cell r="B1575">
            <v>0</v>
          </cell>
        </row>
        <row r="1576">
          <cell r="A1576">
            <v>0</v>
          </cell>
          <cell r="B1576">
            <v>0</v>
          </cell>
        </row>
        <row r="1577">
          <cell r="A1577">
            <v>0</v>
          </cell>
          <cell r="B1577">
            <v>0</v>
          </cell>
        </row>
        <row r="1578">
          <cell r="A1578">
            <v>0</v>
          </cell>
          <cell r="B1578">
            <v>0</v>
          </cell>
        </row>
        <row r="1579">
          <cell r="A1579">
            <v>0</v>
          </cell>
          <cell r="B1579">
            <v>0</v>
          </cell>
        </row>
        <row r="1580">
          <cell r="A1580">
            <v>0</v>
          </cell>
          <cell r="B1580">
            <v>0</v>
          </cell>
        </row>
        <row r="1581">
          <cell r="A1581">
            <v>0</v>
          </cell>
          <cell r="B1581">
            <v>0</v>
          </cell>
        </row>
        <row r="1582">
          <cell r="A1582">
            <v>0</v>
          </cell>
          <cell r="B1582">
            <v>0</v>
          </cell>
        </row>
        <row r="1583">
          <cell r="A1583">
            <v>0</v>
          </cell>
          <cell r="B1583">
            <v>0</v>
          </cell>
        </row>
        <row r="1584">
          <cell r="A1584">
            <v>0</v>
          </cell>
          <cell r="B1584">
            <v>0</v>
          </cell>
        </row>
        <row r="1585">
          <cell r="A1585">
            <v>0</v>
          </cell>
          <cell r="B1585">
            <v>0</v>
          </cell>
        </row>
        <row r="1586">
          <cell r="A1586">
            <v>0</v>
          </cell>
          <cell r="B1586">
            <v>0</v>
          </cell>
        </row>
        <row r="1587">
          <cell r="A1587">
            <v>0</v>
          </cell>
          <cell r="B1587">
            <v>0</v>
          </cell>
        </row>
        <row r="1588">
          <cell r="A1588">
            <v>0</v>
          </cell>
          <cell r="B1588">
            <v>0</v>
          </cell>
        </row>
        <row r="1589">
          <cell r="A1589">
            <v>0</v>
          </cell>
          <cell r="B1589">
            <v>0</v>
          </cell>
        </row>
        <row r="1590">
          <cell r="A1590">
            <v>0</v>
          </cell>
          <cell r="B1590">
            <v>0</v>
          </cell>
        </row>
        <row r="1591">
          <cell r="A1591">
            <v>0</v>
          </cell>
          <cell r="B1591">
            <v>0</v>
          </cell>
        </row>
        <row r="1592">
          <cell r="A1592">
            <v>0</v>
          </cell>
          <cell r="B1592">
            <v>0</v>
          </cell>
        </row>
        <row r="1593">
          <cell r="A1593">
            <v>0</v>
          </cell>
          <cell r="B1593">
            <v>0</v>
          </cell>
        </row>
        <row r="1594">
          <cell r="A1594">
            <v>0</v>
          </cell>
          <cell r="B1594">
            <v>0</v>
          </cell>
        </row>
        <row r="1595">
          <cell r="A1595">
            <v>0</v>
          </cell>
          <cell r="B1595">
            <v>0</v>
          </cell>
        </row>
        <row r="1596">
          <cell r="A1596">
            <v>0</v>
          </cell>
          <cell r="B1596">
            <v>0</v>
          </cell>
        </row>
        <row r="1597">
          <cell r="A1597">
            <v>0</v>
          </cell>
          <cell r="B1597">
            <v>0</v>
          </cell>
        </row>
        <row r="1598">
          <cell r="A1598">
            <v>0</v>
          </cell>
          <cell r="B1598">
            <v>0</v>
          </cell>
        </row>
        <row r="1599">
          <cell r="A1599">
            <v>0</v>
          </cell>
          <cell r="B1599">
            <v>0</v>
          </cell>
        </row>
        <row r="1600">
          <cell r="A1600">
            <v>0</v>
          </cell>
          <cell r="B1600">
            <v>0</v>
          </cell>
        </row>
        <row r="1601">
          <cell r="A1601">
            <v>0</v>
          </cell>
          <cell r="B1601">
            <v>0</v>
          </cell>
        </row>
        <row r="1602">
          <cell r="A1602">
            <v>0</v>
          </cell>
          <cell r="B1602">
            <v>0</v>
          </cell>
        </row>
        <row r="1603">
          <cell r="A1603">
            <v>0</v>
          </cell>
          <cell r="B1603">
            <v>0</v>
          </cell>
        </row>
        <row r="1604">
          <cell r="A1604">
            <v>0</v>
          </cell>
          <cell r="B1604">
            <v>0</v>
          </cell>
        </row>
        <row r="1605">
          <cell r="A1605">
            <v>0</v>
          </cell>
          <cell r="B1605">
            <v>0</v>
          </cell>
        </row>
        <row r="1606">
          <cell r="A1606">
            <v>0</v>
          </cell>
          <cell r="B1606">
            <v>0</v>
          </cell>
        </row>
        <row r="1607">
          <cell r="A1607">
            <v>0</v>
          </cell>
          <cell r="B1607">
            <v>0</v>
          </cell>
        </row>
        <row r="1608">
          <cell r="A1608">
            <v>0</v>
          </cell>
          <cell r="B1608">
            <v>0</v>
          </cell>
        </row>
        <row r="1609">
          <cell r="A1609">
            <v>0</v>
          </cell>
          <cell r="B1609">
            <v>0</v>
          </cell>
        </row>
        <row r="1610">
          <cell r="A1610">
            <v>0</v>
          </cell>
          <cell r="B1610">
            <v>0</v>
          </cell>
        </row>
        <row r="1611">
          <cell r="A1611">
            <v>0</v>
          </cell>
          <cell r="B1611">
            <v>0</v>
          </cell>
        </row>
        <row r="1612">
          <cell r="A1612">
            <v>0</v>
          </cell>
          <cell r="B1612">
            <v>0</v>
          </cell>
        </row>
        <row r="1613">
          <cell r="A1613">
            <v>0</v>
          </cell>
          <cell r="B1613">
            <v>0</v>
          </cell>
        </row>
        <row r="1614">
          <cell r="A1614">
            <v>0</v>
          </cell>
          <cell r="B1614">
            <v>0</v>
          </cell>
        </row>
        <row r="1615">
          <cell r="A1615">
            <v>0</v>
          </cell>
          <cell r="B1615">
            <v>0</v>
          </cell>
        </row>
        <row r="1616">
          <cell r="A1616">
            <v>0</v>
          </cell>
          <cell r="B1616">
            <v>0</v>
          </cell>
        </row>
        <row r="1617">
          <cell r="A1617">
            <v>0</v>
          </cell>
          <cell r="B1617">
            <v>0</v>
          </cell>
        </row>
        <row r="1618">
          <cell r="A1618">
            <v>0</v>
          </cell>
          <cell r="B1618">
            <v>0</v>
          </cell>
        </row>
        <row r="1619">
          <cell r="A1619">
            <v>0</v>
          </cell>
          <cell r="B1619">
            <v>0</v>
          </cell>
        </row>
        <row r="1620">
          <cell r="A1620">
            <v>0</v>
          </cell>
          <cell r="B1620">
            <v>0</v>
          </cell>
        </row>
        <row r="1621">
          <cell r="A1621">
            <v>0</v>
          </cell>
          <cell r="B1621">
            <v>0</v>
          </cell>
        </row>
        <row r="1622">
          <cell r="A1622">
            <v>0</v>
          </cell>
          <cell r="B1622">
            <v>0</v>
          </cell>
        </row>
        <row r="1623">
          <cell r="A1623">
            <v>0</v>
          </cell>
          <cell r="B1623">
            <v>0</v>
          </cell>
        </row>
        <row r="1624">
          <cell r="A1624">
            <v>0</v>
          </cell>
          <cell r="B1624">
            <v>0</v>
          </cell>
        </row>
        <row r="1625">
          <cell r="A1625">
            <v>0</v>
          </cell>
          <cell r="B1625">
            <v>0</v>
          </cell>
        </row>
        <row r="1626">
          <cell r="A1626">
            <v>0</v>
          </cell>
          <cell r="B1626">
            <v>0</v>
          </cell>
        </row>
        <row r="1627">
          <cell r="A1627">
            <v>0</v>
          </cell>
          <cell r="B1627">
            <v>0</v>
          </cell>
        </row>
        <row r="1628">
          <cell r="A1628">
            <v>0</v>
          </cell>
          <cell r="B1628">
            <v>0</v>
          </cell>
        </row>
        <row r="1629">
          <cell r="A1629">
            <v>0</v>
          </cell>
          <cell r="B1629">
            <v>0</v>
          </cell>
        </row>
        <row r="1630">
          <cell r="A1630">
            <v>0</v>
          </cell>
          <cell r="B1630">
            <v>0</v>
          </cell>
        </row>
        <row r="1631">
          <cell r="A1631">
            <v>0</v>
          </cell>
          <cell r="B1631">
            <v>0</v>
          </cell>
        </row>
        <row r="1632">
          <cell r="A1632">
            <v>0</v>
          </cell>
          <cell r="B1632">
            <v>0</v>
          </cell>
        </row>
        <row r="1633">
          <cell r="A1633">
            <v>0</v>
          </cell>
          <cell r="B1633">
            <v>0</v>
          </cell>
        </row>
        <row r="1634">
          <cell r="A1634">
            <v>0</v>
          </cell>
          <cell r="B1634">
            <v>0</v>
          </cell>
        </row>
        <row r="1635">
          <cell r="A1635">
            <v>0</v>
          </cell>
          <cell r="B1635">
            <v>0</v>
          </cell>
        </row>
        <row r="1636">
          <cell r="A1636">
            <v>0</v>
          </cell>
          <cell r="B1636">
            <v>0</v>
          </cell>
        </row>
        <row r="1637">
          <cell r="A1637">
            <v>0</v>
          </cell>
          <cell r="B1637">
            <v>0</v>
          </cell>
        </row>
        <row r="1638">
          <cell r="A1638">
            <v>0</v>
          </cell>
          <cell r="B1638">
            <v>0</v>
          </cell>
        </row>
        <row r="1639">
          <cell r="A1639">
            <v>0</v>
          </cell>
          <cell r="B1639">
            <v>0</v>
          </cell>
        </row>
        <row r="1640">
          <cell r="A1640">
            <v>0</v>
          </cell>
          <cell r="B1640">
            <v>0</v>
          </cell>
        </row>
        <row r="1641">
          <cell r="A1641">
            <v>0</v>
          </cell>
          <cell r="B1641">
            <v>0</v>
          </cell>
        </row>
        <row r="1642">
          <cell r="A1642">
            <v>0</v>
          </cell>
          <cell r="B1642">
            <v>0</v>
          </cell>
        </row>
        <row r="1643">
          <cell r="A1643">
            <v>0</v>
          </cell>
          <cell r="B1643">
            <v>0</v>
          </cell>
        </row>
        <row r="1644">
          <cell r="A1644">
            <v>0</v>
          </cell>
          <cell r="B1644">
            <v>0</v>
          </cell>
        </row>
        <row r="1645">
          <cell r="A1645">
            <v>0</v>
          </cell>
          <cell r="B1645">
            <v>0</v>
          </cell>
        </row>
        <row r="1646">
          <cell r="A1646">
            <v>0</v>
          </cell>
          <cell r="B1646">
            <v>0</v>
          </cell>
        </row>
        <row r="1647">
          <cell r="A1647">
            <v>0</v>
          </cell>
          <cell r="B1647">
            <v>0</v>
          </cell>
        </row>
        <row r="1648">
          <cell r="A1648">
            <v>0</v>
          </cell>
          <cell r="B1648">
            <v>0</v>
          </cell>
        </row>
        <row r="1649">
          <cell r="A1649">
            <v>0</v>
          </cell>
          <cell r="B1649">
            <v>0</v>
          </cell>
        </row>
        <row r="1650">
          <cell r="A1650">
            <v>0</v>
          </cell>
          <cell r="B1650">
            <v>0</v>
          </cell>
        </row>
        <row r="1651">
          <cell r="A1651">
            <v>0</v>
          </cell>
          <cell r="B1651">
            <v>0</v>
          </cell>
        </row>
        <row r="1652">
          <cell r="A1652">
            <v>0</v>
          </cell>
          <cell r="B1652">
            <v>0</v>
          </cell>
        </row>
        <row r="1653">
          <cell r="A1653">
            <v>0</v>
          </cell>
          <cell r="B1653">
            <v>0</v>
          </cell>
        </row>
        <row r="1654">
          <cell r="A1654">
            <v>0</v>
          </cell>
          <cell r="B1654">
            <v>0</v>
          </cell>
        </row>
        <row r="1655">
          <cell r="A1655">
            <v>0</v>
          </cell>
          <cell r="B1655">
            <v>0</v>
          </cell>
        </row>
        <row r="1656">
          <cell r="A1656">
            <v>0</v>
          </cell>
          <cell r="B1656">
            <v>0</v>
          </cell>
        </row>
        <row r="1657">
          <cell r="A1657">
            <v>0</v>
          </cell>
          <cell r="B1657">
            <v>0</v>
          </cell>
        </row>
        <row r="1658">
          <cell r="A1658">
            <v>0</v>
          </cell>
          <cell r="B1658">
            <v>0</v>
          </cell>
        </row>
        <row r="1659">
          <cell r="A1659">
            <v>0</v>
          </cell>
          <cell r="B1659">
            <v>0</v>
          </cell>
        </row>
        <row r="1660">
          <cell r="A1660">
            <v>0</v>
          </cell>
          <cell r="B1660">
            <v>0</v>
          </cell>
        </row>
        <row r="1661">
          <cell r="A1661">
            <v>0</v>
          </cell>
          <cell r="B1661">
            <v>0</v>
          </cell>
        </row>
        <row r="1662">
          <cell r="A1662">
            <v>0</v>
          </cell>
          <cell r="B1662">
            <v>0</v>
          </cell>
        </row>
        <row r="1663">
          <cell r="A1663">
            <v>0</v>
          </cell>
          <cell r="B1663">
            <v>0</v>
          </cell>
        </row>
        <row r="1664">
          <cell r="A1664">
            <v>0</v>
          </cell>
          <cell r="B1664">
            <v>0</v>
          </cell>
        </row>
        <row r="1665">
          <cell r="A1665">
            <v>0</v>
          </cell>
          <cell r="B1665">
            <v>0</v>
          </cell>
        </row>
        <row r="1666">
          <cell r="A1666">
            <v>0</v>
          </cell>
          <cell r="B1666">
            <v>0</v>
          </cell>
        </row>
        <row r="1667">
          <cell r="A1667">
            <v>0</v>
          </cell>
          <cell r="B1667">
            <v>0</v>
          </cell>
        </row>
        <row r="1668">
          <cell r="A1668">
            <v>0</v>
          </cell>
          <cell r="B1668">
            <v>0</v>
          </cell>
        </row>
        <row r="1669">
          <cell r="A1669">
            <v>0</v>
          </cell>
          <cell r="B1669">
            <v>0</v>
          </cell>
        </row>
        <row r="1670">
          <cell r="A1670">
            <v>0</v>
          </cell>
          <cell r="B1670">
            <v>0</v>
          </cell>
        </row>
        <row r="1671">
          <cell r="A1671">
            <v>0</v>
          </cell>
          <cell r="B1671">
            <v>0</v>
          </cell>
        </row>
        <row r="1672">
          <cell r="A1672">
            <v>0</v>
          </cell>
          <cell r="B1672">
            <v>0</v>
          </cell>
        </row>
        <row r="1673">
          <cell r="A1673">
            <v>0</v>
          </cell>
          <cell r="B1673">
            <v>0</v>
          </cell>
        </row>
        <row r="1674">
          <cell r="A1674">
            <v>0</v>
          </cell>
          <cell r="B1674">
            <v>0</v>
          </cell>
        </row>
        <row r="1675">
          <cell r="A1675">
            <v>0</v>
          </cell>
          <cell r="B1675">
            <v>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E 1 to 7"/>
      <sheetName val="JE  8"/>
      <sheetName val="JE 9"/>
      <sheetName val="JE 10"/>
      <sheetName val="JE  11"/>
      <sheetName val="JE  12"/>
      <sheetName val="JE  13"/>
      <sheetName val="JE  14"/>
      <sheetName val="JE  15"/>
      <sheetName val="JE  16"/>
      <sheetName val="JE  17"/>
      <sheetName val="JE  18"/>
      <sheetName val="JE  19"/>
      <sheetName val="JE  20"/>
      <sheetName val="JE  21"/>
      <sheetName val="JE  22"/>
      <sheetName val="JE  23"/>
      <sheetName val="JE  24"/>
      <sheetName val="JE  25"/>
      <sheetName val="JE  26"/>
      <sheetName val="JE  27"/>
      <sheetName val="JE  28"/>
      <sheetName val="JE  29"/>
      <sheetName val="JE  30"/>
      <sheetName val="JE  31"/>
      <sheetName val="JE  32"/>
      <sheetName val="JE  33"/>
      <sheetName val="JE  34"/>
      <sheetName val="JE  35"/>
      <sheetName val="JE  36"/>
      <sheetName val="JE  37"/>
      <sheetName val="JE  38"/>
      <sheetName val="JE  39"/>
      <sheetName val="JE  40"/>
      <sheetName val="JE  41"/>
      <sheetName val="JE  42"/>
      <sheetName val="JE  43"/>
      <sheetName val="JE  44"/>
      <sheetName val="JE  45"/>
      <sheetName val="JE  46"/>
      <sheetName val="JE  47"/>
      <sheetName val="JE 48 "/>
      <sheetName val="JE  49"/>
      <sheetName val="JE  50"/>
      <sheetName val="JE 51"/>
      <sheetName val="JE 52"/>
      <sheetName val="JE 53"/>
      <sheetName val="JE 54"/>
      <sheetName val="JE 55"/>
      <sheetName val="JE 56"/>
      <sheetName val="JE 57"/>
      <sheetName val="JE 58"/>
      <sheetName val="JE 59"/>
      <sheetName val="JE 60"/>
      <sheetName val="JE 61"/>
      <sheetName val="JE 62"/>
      <sheetName val="JE 63"/>
      <sheetName val="JE 64"/>
      <sheetName val="JE 65"/>
      <sheetName val="JE 66"/>
      <sheetName val="JE 67"/>
      <sheetName val="JE 68"/>
      <sheetName val="JE 69"/>
      <sheetName val="TD Activity Fee"/>
      <sheetName val="TD CIT Fee"/>
      <sheetName val="Overdraft"/>
      <sheetName val="Money Monitor Fee"/>
      <sheetName val="JE 70 - Tax Provision Co#0020"/>
      <sheetName val="JE 71 - CNP Inc. Earnings"/>
      <sheetName val="JE 72 - Tax Provision Co#30"/>
      <sheetName val="JE 73"/>
      <sheetName val="JE 74 - Tax Provision Co#0020"/>
      <sheetName val="JE 75 - CNP Inc. Earnings"/>
      <sheetName val="JE 76 - Tax Provision Co#30 "/>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P Annual Analysis"/>
      <sheetName val="Customer Counts"/>
      <sheetName val="EOP Sentinel Lights"/>
      <sheetName val="EOP-YTD This Month"/>
      <sheetName val="EOP-YTD Last Year This Month"/>
      <sheetName val="EOP Quarterly Analysis"/>
      <sheetName val="EOP-This Quarter"/>
      <sheetName val="EOP- This Quarter Last Yr"/>
    </sheetNames>
    <sheetDataSet>
      <sheetData sheetId="0"/>
      <sheetData sheetId="1"/>
      <sheetData sheetId="2"/>
      <sheetData sheetId="3">
        <row r="10">
          <cell r="H10">
            <v>5098</v>
          </cell>
          <cell r="I10">
            <v>287.98</v>
          </cell>
          <cell r="J10">
            <v>0</v>
          </cell>
          <cell r="K10">
            <v>0</v>
          </cell>
        </row>
        <row r="11">
          <cell r="H11">
            <v>5099</v>
          </cell>
          <cell r="I11">
            <v>10264.5</v>
          </cell>
          <cell r="J11">
            <v>0</v>
          </cell>
          <cell r="K11">
            <v>0</v>
          </cell>
        </row>
        <row r="12">
          <cell r="H12">
            <v>5106</v>
          </cell>
          <cell r="I12">
            <v>-199440.45</v>
          </cell>
          <cell r="J12">
            <v>0</v>
          </cell>
          <cell r="K12">
            <v>0</v>
          </cell>
        </row>
        <row r="13">
          <cell r="H13">
            <v>5109</v>
          </cell>
          <cell r="I13">
            <v>-84664.59</v>
          </cell>
          <cell r="J13">
            <v>0</v>
          </cell>
          <cell r="K13">
            <v>0</v>
          </cell>
        </row>
        <row r="14">
          <cell r="H14">
            <v>5115</v>
          </cell>
          <cell r="I14">
            <v>-95139.16</v>
          </cell>
          <cell r="J14">
            <v>-1.61</v>
          </cell>
          <cell r="K14">
            <v>0</v>
          </cell>
        </row>
        <row r="15">
          <cell r="H15">
            <v>5116</v>
          </cell>
          <cell r="I15">
            <v>-27349.58</v>
          </cell>
          <cell r="J15">
            <v>-1.1419999999999999</v>
          </cell>
          <cell r="K15">
            <v>0</v>
          </cell>
        </row>
        <row r="16">
          <cell r="H16">
            <v>5125</v>
          </cell>
          <cell r="I16">
            <v>-1935.3</v>
          </cell>
          <cell r="J16">
            <v>-0.10199999999999999</v>
          </cell>
          <cell r="K16">
            <v>0</v>
          </cell>
        </row>
        <row r="17">
          <cell r="H17">
            <v>5130</v>
          </cell>
          <cell r="I17">
            <v>-473.05</v>
          </cell>
          <cell r="J17">
            <v>0.39200000000000002</v>
          </cell>
          <cell r="K17">
            <v>0</v>
          </cell>
        </row>
        <row r="18">
          <cell r="H18">
            <v>5135</v>
          </cell>
          <cell r="I18">
            <v>-1117.73</v>
          </cell>
          <cell r="J18">
            <v>0</v>
          </cell>
          <cell r="K18">
            <v>0</v>
          </cell>
        </row>
        <row r="19">
          <cell r="H19">
            <v>5150</v>
          </cell>
          <cell r="I19">
            <v>-0.01</v>
          </cell>
          <cell r="J19">
            <v>0</v>
          </cell>
          <cell r="K19">
            <v>0</v>
          </cell>
        </row>
        <row r="20">
          <cell r="H20">
            <v>5160</v>
          </cell>
          <cell r="I20">
            <v>-1078.47</v>
          </cell>
          <cell r="J20">
            <v>0</v>
          </cell>
          <cell r="K20">
            <v>0</v>
          </cell>
        </row>
        <row r="21">
          <cell r="H21">
            <v>5250</v>
          </cell>
          <cell r="I21">
            <v>0</v>
          </cell>
          <cell r="J21">
            <v>0</v>
          </cell>
          <cell r="K21">
            <v>0</v>
          </cell>
        </row>
        <row r="22">
          <cell r="H22">
            <v>5300</v>
          </cell>
          <cell r="I22">
            <v>0</v>
          </cell>
          <cell r="J22">
            <v>0</v>
          </cell>
          <cell r="K22">
            <v>0</v>
          </cell>
        </row>
        <row r="23">
          <cell r="H23">
            <v>5306</v>
          </cell>
          <cell r="I23">
            <v>-660294.98</v>
          </cell>
          <cell r="J23">
            <v>0</v>
          </cell>
          <cell r="K23">
            <v>0</v>
          </cell>
        </row>
        <row r="24">
          <cell r="H24">
            <v>5309</v>
          </cell>
          <cell r="I24">
            <v>-102660.57</v>
          </cell>
          <cell r="J24">
            <v>0</v>
          </cell>
          <cell r="K24">
            <v>0</v>
          </cell>
        </row>
        <row r="25">
          <cell r="H25">
            <v>5315</v>
          </cell>
          <cell r="I25">
            <v>-51347.64</v>
          </cell>
          <cell r="J25">
            <v>0</v>
          </cell>
          <cell r="K25">
            <v>0</v>
          </cell>
        </row>
        <row r="26">
          <cell r="H26">
            <v>5325</v>
          </cell>
          <cell r="I26">
            <v>-28189.48</v>
          </cell>
          <cell r="J26">
            <v>0</v>
          </cell>
          <cell r="K26">
            <v>0</v>
          </cell>
        </row>
        <row r="27">
          <cell r="H27">
            <v>5330</v>
          </cell>
          <cell r="I27">
            <v>-2053.9</v>
          </cell>
          <cell r="J27">
            <v>0</v>
          </cell>
          <cell r="K27">
            <v>0</v>
          </cell>
        </row>
        <row r="28">
          <cell r="H28">
            <v>5335</v>
          </cell>
          <cell r="I28">
            <v>-8924.2000000000007</v>
          </cell>
          <cell r="J28">
            <v>0</v>
          </cell>
          <cell r="K28">
            <v>0</v>
          </cell>
        </row>
        <row r="29">
          <cell r="H29">
            <v>5350</v>
          </cell>
          <cell r="I29">
            <v>0</v>
          </cell>
          <cell r="J29">
            <v>0</v>
          </cell>
          <cell r="K29">
            <v>0</v>
          </cell>
        </row>
        <row r="30">
          <cell r="H30">
            <v>5360</v>
          </cell>
          <cell r="I30">
            <v>-769.61</v>
          </cell>
          <cell r="J30">
            <v>0</v>
          </cell>
          <cell r="K30">
            <v>0</v>
          </cell>
        </row>
        <row r="31">
          <cell r="H31">
            <v>5453</v>
          </cell>
          <cell r="I31">
            <v>-3198</v>
          </cell>
          <cell r="J31">
            <v>0</v>
          </cell>
          <cell r="K31">
            <v>0</v>
          </cell>
        </row>
        <row r="32">
          <cell r="H32">
            <v>5454</v>
          </cell>
          <cell r="I32">
            <v>-1918.8</v>
          </cell>
          <cell r="J32">
            <v>0</v>
          </cell>
          <cell r="K32">
            <v>0</v>
          </cell>
        </row>
        <row r="33">
          <cell r="H33">
            <v>5461</v>
          </cell>
          <cell r="I33">
            <v>-140.5</v>
          </cell>
          <cell r="J33">
            <v>0</v>
          </cell>
          <cell r="K33">
            <v>0</v>
          </cell>
        </row>
        <row r="34">
          <cell r="H34">
            <v>5462</v>
          </cell>
          <cell r="I34">
            <v>-233.5</v>
          </cell>
          <cell r="J34">
            <v>0</v>
          </cell>
          <cell r="K34">
            <v>0</v>
          </cell>
        </row>
        <row r="35">
          <cell r="H35">
            <v>5506</v>
          </cell>
          <cell r="I35">
            <v>-117330.62</v>
          </cell>
          <cell r="J35">
            <v>0</v>
          </cell>
          <cell r="K35">
            <v>0</v>
          </cell>
        </row>
        <row r="36">
          <cell r="H36">
            <v>5509</v>
          </cell>
          <cell r="I36">
            <v>-46086.6</v>
          </cell>
          <cell r="J36">
            <v>0</v>
          </cell>
          <cell r="K36">
            <v>0</v>
          </cell>
        </row>
        <row r="37">
          <cell r="H37">
            <v>5515</v>
          </cell>
          <cell r="I37">
            <v>-72230.740000000005</v>
          </cell>
          <cell r="J37">
            <v>0</v>
          </cell>
          <cell r="K37">
            <v>-58146.364999999998</v>
          </cell>
        </row>
        <row r="38">
          <cell r="H38">
            <v>5525</v>
          </cell>
          <cell r="I38">
            <v>-1419.28</v>
          </cell>
          <cell r="J38">
            <v>0</v>
          </cell>
          <cell r="K38">
            <v>-1748.7750000000001</v>
          </cell>
        </row>
        <row r="39">
          <cell r="H39">
            <v>5530</v>
          </cell>
          <cell r="I39">
            <v>-230.95</v>
          </cell>
          <cell r="J39">
            <v>0</v>
          </cell>
          <cell r="K39">
            <v>-240.40199999999999</v>
          </cell>
        </row>
        <row r="40">
          <cell r="H40">
            <v>5535</v>
          </cell>
          <cell r="I40">
            <v>-607.17999999999995</v>
          </cell>
          <cell r="J40">
            <v>0</v>
          </cell>
          <cell r="K40">
            <v>0</v>
          </cell>
        </row>
        <row r="41">
          <cell r="H41">
            <v>5550</v>
          </cell>
          <cell r="I41">
            <v>0</v>
          </cell>
          <cell r="J41">
            <v>0</v>
          </cell>
          <cell r="K41">
            <v>0</v>
          </cell>
        </row>
        <row r="42">
          <cell r="H42">
            <v>5560</v>
          </cell>
          <cell r="I42">
            <v>-574</v>
          </cell>
          <cell r="J42">
            <v>0</v>
          </cell>
          <cell r="K42">
            <v>0</v>
          </cell>
        </row>
        <row r="43">
          <cell r="H43">
            <v>5706</v>
          </cell>
          <cell r="I43">
            <v>-8116.7</v>
          </cell>
          <cell r="J43">
            <v>0</v>
          </cell>
          <cell r="K43">
            <v>0</v>
          </cell>
        </row>
        <row r="44">
          <cell r="H44">
            <v>5709</v>
          </cell>
          <cell r="I44">
            <v>-1146.01</v>
          </cell>
          <cell r="J44">
            <v>0</v>
          </cell>
          <cell r="K44">
            <v>0</v>
          </cell>
        </row>
        <row r="45">
          <cell r="H45">
            <v>5715</v>
          </cell>
          <cell r="I45">
            <v>-78.760000000000005</v>
          </cell>
          <cell r="J45">
            <v>0</v>
          </cell>
          <cell r="K45">
            <v>0</v>
          </cell>
        </row>
        <row r="46">
          <cell r="H46">
            <v>5725</v>
          </cell>
          <cell r="I46">
            <v>-16</v>
          </cell>
          <cell r="J46">
            <v>0</v>
          </cell>
          <cell r="K46">
            <v>0</v>
          </cell>
        </row>
        <row r="47">
          <cell r="H47">
            <v>5730</v>
          </cell>
          <cell r="I47">
            <v>-102.75</v>
          </cell>
          <cell r="J47">
            <v>0</v>
          </cell>
          <cell r="K47">
            <v>0</v>
          </cell>
        </row>
        <row r="48">
          <cell r="H48">
            <v>5735</v>
          </cell>
          <cell r="I48">
            <v>-38.25</v>
          </cell>
          <cell r="J48">
            <v>0</v>
          </cell>
          <cell r="K48">
            <v>0</v>
          </cell>
        </row>
        <row r="49">
          <cell r="H49">
            <v>5750</v>
          </cell>
          <cell r="I49">
            <v>0</v>
          </cell>
          <cell r="J49">
            <v>0</v>
          </cell>
          <cell r="K49">
            <v>0</v>
          </cell>
        </row>
        <row r="50">
          <cell r="H50">
            <v>5760</v>
          </cell>
          <cell r="I50">
            <v>-9</v>
          </cell>
          <cell r="J50">
            <v>0</v>
          </cell>
          <cell r="K50">
            <v>0</v>
          </cell>
        </row>
        <row r="51">
          <cell r="H51">
            <v>5901</v>
          </cell>
          <cell r="I51">
            <v>-19439.8</v>
          </cell>
          <cell r="J51">
            <v>0</v>
          </cell>
          <cell r="K51">
            <v>0</v>
          </cell>
        </row>
        <row r="52">
          <cell r="H52">
            <v>5902</v>
          </cell>
          <cell r="I52">
            <v>-450</v>
          </cell>
          <cell r="J52">
            <v>0</v>
          </cell>
          <cell r="K52">
            <v>0</v>
          </cell>
        </row>
        <row r="53">
          <cell r="H53">
            <v>5904</v>
          </cell>
          <cell r="I53">
            <v>-5330</v>
          </cell>
          <cell r="J53">
            <v>0</v>
          </cell>
          <cell r="K53">
            <v>0</v>
          </cell>
        </row>
        <row r="54">
          <cell r="H54">
            <v>5905</v>
          </cell>
          <cell r="I54">
            <v>-53907.4</v>
          </cell>
          <cell r="J54">
            <v>0</v>
          </cell>
          <cell r="K54">
            <v>0</v>
          </cell>
        </row>
        <row r="55">
          <cell r="H55">
            <v>5907</v>
          </cell>
          <cell r="I55">
            <v>-320</v>
          </cell>
          <cell r="J55">
            <v>0</v>
          </cell>
          <cell r="K55">
            <v>0</v>
          </cell>
        </row>
        <row r="56">
          <cell r="H56">
            <v>5909</v>
          </cell>
          <cell r="I56">
            <v>-15810</v>
          </cell>
          <cell r="J56">
            <v>0</v>
          </cell>
          <cell r="K56">
            <v>0</v>
          </cell>
        </row>
        <row r="57">
          <cell r="H57">
            <v>5910</v>
          </cell>
          <cell r="I57">
            <v>-105</v>
          </cell>
          <cell r="J57">
            <v>0</v>
          </cell>
          <cell r="K57">
            <v>0</v>
          </cell>
        </row>
        <row r="58">
          <cell r="H58">
            <v>5911</v>
          </cell>
          <cell r="I58">
            <v>-23221.5</v>
          </cell>
          <cell r="J58">
            <v>0</v>
          </cell>
          <cell r="K58">
            <v>0</v>
          </cell>
        </row>
        <row r="59">
          <cell r="H59">
            <v>5950</v>
          </cell>
          <cell r="I59">
            <v>-11716.89</v>
          </cell>
          <cell r="J59">
            <v>0</v>
          </cell>
          <cell r="K59">
            <v>0</v>
          </cell>
        </row>
        <row r="60">
          <cell r="H60">
            <v>50550</v>
          </cell>
          <cell r="I60">
            <v>-290017.09999999998</v>
          </cell>
          <cell r="J60">
            <v>0</v>
          </cell>
          <cell r="K60">
            <v>0</v>
          </cell>
        </row>
        <row r="61">
          <cell r="H61">
            <v>53065</v>
          </cell>
          <cell r="I61">
            <v>-2.0699999999999998</v>
          </cell>
          <cell r="J61">
            <v>0</v>
          </cell>
          <cell r="K61">
            <v>0</v>
          </cell>
        </row>
        <row r="62">
          <cell r="H62">
            <v>55006</v>
          </cell>
          <cell r="I62">
            <v>-1748061.97</v>
          </cell>
          <cell r="J62">
            <v>0</v>
          </cell>
          <cell r="K62">
            <v>0</v>
          </cell>
        </row>
        <row r="63">
          <cell r="H63">
            <v>55009</v>
          </cell>
          <cell r="I63">
            <v>-838522.96</v>
          </cell>
          <cell r="J63">
            <v>0</v>
          </cell>
          <cell r="K63">
            <v>0</v>
          </cell>
        </row>
        <row r="64">
          <cell r="H64">
            <v>55015</v>
          </cell>
          <cell r="I64">
            <v>-492889.17</v>
          </cell>
          <cell r="J64">
            <v>0</v>
          </cell>
          <cell r="K64">
            <v>0</v>
          </cell>
        </row>
        <row r="65">
          <cell r="H65">
            <v>55016</v>
          </cell>
          <cell r="I65">
            <v>-109646.77</v>
          </cell>
          <cell r="J65">
            <v>0</v>
          </cell>
          <cell r="K65">
            <v>0</v>
          </cell>
        </row>
        <row r="66">
          <cell r="H66">
            <v>55017</v>
          </cell>
          <cell r="I66">
            <v>-62332.51</v>
          </cell>
          <cell r="J66">
            <v>0</v>
          </cell>
          <cell r="K66">
            <v>0</v>
          </cell>
        </row>
        <row r="67">
          <cell r="H67">
            <v>55025</v>
          </cell>
          <cell r="I67">
            <v>-13745.29</v>
          </cell>
          <cell r="J67">
            <v>0</v>
          </cell>
          <cell r="K67">
            <v>0</v>
          </cell>
        </row>
        <row r="68">
          <cell r="H68">
            <v>55030</v>
          </cell>
          <cell r="I68">
            <v>-7059.12</v>
          </cell>
          <cell r="J68">
            <v>0</v>
          </cell>
          <cell r="K68">
            <v>0</v>
          </cell>
        </row>
        <row r="69">
          <cell r="H69">
            <v>55035</v>
          </cell>
          <cell r="I69">
            <v>-11326.21</v>
          </cell>
          <cell r="J69">
            <v>0</v>
          </cell>
          <cell r="K69">
            <v>0</v>
          </cell>
        </row>
        <row r="70">
          <cell r="H70">
            <v>55050</v>
          </cell>
          <cell r="I70">
            <v>0</v>
          </cell>
          <cell r="J70">
            <v>0</v>
          </cell>
          <cell r="K70">
            <v>0</v>
          </cell>
        </row>
        <row r="71">
          <cell r="H71">
            <v>55060</v>
          </cell>
          <cell r="I71">
            <v>-11280.12</v>
          </cell>
          <cell r="J71">
            <v>0</v>
          </cell>
          <cell r="K71">
            <v>0</v>
          </cell>
        </row>
        <row r="72">
          <cell r="H72">
            <v>55099</v>
          </cell>
          <cell r="I72">
            <v>-615855.04</v>
          </cell>
          <cell r="J72">
            <v>-6.6000000000000003E-2</v>
          </cell>
          <cell r="K72">
            <v>0</v>
          </cell>
        </row>
        <row r="73">
          <cell r="H73">
            <v>55206</v>
          </cell>
          <cell r="I73">
            <v>-423342.91</v>
          </cell>
          <cell r="J73">
            <v>-28625165</v>
          </cell>
          <cell r="K73">
            <v>0</v>
          </cell>
        </row>
        <row r="74">
          <cell r="H74">
            <v>55209</v>
          </cell>
          <cell r="I74">
            <v>-281152.55</v>
          </cell>
          <cell r="J74">
            <v>-12151625</v>
          </cell>
          <cell r="K74">
            <v>0</v>
          </cell>
        </row>
        <row r="75">
          <cell r="H75">
            <v>55215</v>
          </cell>
          <cell r="I75">
            <v>-281331.59000000003</v>
          </cell>
          <cell r="J75">
            <v>-13657463</v>
          </cell>
          <cell r="K75">
            <v>0</v>
          </cell>
        </row>
        <row r="76">
          <cell r="H76">
            <v>55216</v>
          </cell>
          <cell r="I76">
            <v>-74097.48</v>
          </cell>
          <cell r="J76">
            <v>-3925993</v>
          </cell>
          <cell r="K76">
            <v>0</v>
          </cell>
        </row>
        <row r="77">
          <cell r="H77">
            <v>55225</v>
          </cell>
          <cell r="I77">
            <v>-10542.29</v>
          </cell>
          <cell r="J77">
            <v>-277802</v>
          </cell>
          <cell r="K77">
            <v>0</v>
          </cell>
        </row>
        <row r="78">
          <cell r="H78">
            <v>55230</v>
          </cell>
          <cell r="I78">
            <v>-748.21</v>
          </cell>
          <cell r="J78">
            <v>-67961</v>
          </cell>
          <cell r="K78">
            <v>0</v>
          </cell>
        </row>
        <row r="79">
          <cell r="H79">
            <v>55235</v>
          </cell>
          <cell r="I79">
            <v>-5636.2</v>
          </cell>
          <cell r="J79">
            <v>-160434.53400000001</v>
          </cell>
          <cell r="K79">
            <v>0</v>
          </cell>
        </row>
        <row r="80">
          <cell r="H80">
            <v>55257</v>
          </cell>
          <cell r="I80">
            <v>6757.16</v>
          </cell>
          <cell r="J80">
            <v>0</v>
          </cell>
          <cell r="K80">
            <v>0</v>
          </cell>
        </row>
        <row r="81">
          <cell r="H81">
            <v>55260</v>
          </cell>
          <cell r="I81">
            <v>-3651.71</v>
          </cell>
          <cell r="J81">
            <v>-154790</v>
          </cell>
          <cell r="K81">
            <v>0</v>
          </cell>
        </row>
        <row r="82">
          <cell r="H82">
            <v>55506</v>
          </cell>
          <cell r="I82">
            <v>-44715.3</v>
          </cell>
          <cell r="J82">
            <v>0</v>
          </cell>
          <cell r="K82">
            <v>0</v>
          </cell>
        </row>
        <row r="83">
          <cell r="H83">
            <v>55509</v>
          </cell>
          <cell r="I83">
            <v>-16328.58</v>
          </cell>
          <cell r="J83">
            <v>0</v>
          </cell>
          <cell r="K83">
            <v>0</v>
          </cell>
        </row>
        <row r="84">
          <cell r="H84">
            <v>55515</v>
          </cell>
          <cell r="I84">
            <v>-28286.32</v>
          </cell>
          <cell r="J84">
            <v>0</v>
          </cell>
          <cell r="K84">
            <v>0</v>
          </cell>
        </row>
        <row r="85">
          <cell r="H85">
            <v>55525</v>
          </cell>
          <cell r="I85">
            <v>41795.050000000003</v>
          </cell>
          <cell r="J85">
            <v>0</v>
          </cell>
          <cell r="K85">
            <v>0</v>
          </cell>
        </row>
        <row r="86">
          <cell r="H86">
            <v>55530</v>
          </cell>
          <cell r="I86">
            <v>-90.33</v>
          </cell>
          <cell r="J86">
            <v>0</v>
          </cell>
          <cell r="K86">
            <v>0</v>
          </cell>
        </row>
        <row r="87">
          <cell r="H87">
            <v>55535</v>
          </cell>
          <cell r="I87">
            <v>-208.55</v>
          </cell>
          <cell r="J87">
            <v>0</v>
          </cell>
          <cell r="K87">
            <v>0</v>
          </cell>
        </row>
        <row r="88">
          <cell r="H88">
            <v>55550</v>
          </cell>
          <cell r="I88">
            <v>0</v>
          </cell>
          <cell r="J88">
            <v>0</v>
          </cell>
          <cell r="K88">
            <v>0</v>
          </cell>
        </row>
        <row r="89">
          <cell r="H89">
            <v>55560</v>
          </cell>
          <cell r="I89">
            <v>-212.1</v>
          </cell>
          <cell r="J89">
            <v>0</v>
          </cell>
          <cell r="K89">
            <v>0</v>
          </cell>
        </row>
        <row r="90">
          <cell r="H90">
            <v>55606</v>
          </cell>
          <cell r="I90">
            <v>-137212.17000000001</v>
          </cell>
          <cell r="J90">
            <v>0</v>
          </cell>
          <cell r="K90">
            <v>0</v>
          </cell>
        </row>
        <row r="91">
          <cell r="H91">
            <v>55609</v>
          </cell>
          <cell r="I91">
            <v>-54897.2</v>
          </cell>
          <cell r="J91">
            <v>0</v>
          </cell>
          <cell r="K91">
            <v>0</v>
          </cell>
        </row>
        <row r="92">
          <cell r="H92">
            <v>55615</v>
          </cell>
          <cell r="I92">
            <v>-84654.79</v>
          </cell>
          <cell r="J92">
            <v>0</v>
          </cell>
          <cell r="K92">
            <v>0</v>
          </cell>
        </row>
        <row r="93">
          <cell r="H93">
            <v>55625</v>
          </cell>
          <cell r="I93">
            <v>-825.94</v>
          </cell>
          <cell r="J93">
            <v>0</v>
          </cell>
          <cell r="K93">
            <v>0</v>
          </cell>
        </row>
        <row r="94">
          <cell r="H94">
            <v>55630</v>
          </cell>
          <cell r="I94">
            <v>-266.93</v>
          </cell>
          <cell r="J94">
            <v>0</v>
          </cell>
          <cell r="K94">
            <v>0</v>
          </cell>
        </row>
        <row r="95">
          <cell r="H95">
            <v>55635</v>
          </cell>
          <cell r="I95">
            <v>-720.7</v>
          </cell>
          <cell r="J95">
            <v>0</v>
          </cell>
          <cell r="K95">
            <v>0</v>
          </cell>
        </row>
        <row r="96">
          <cell r="H96">
            <v>55650</v>
          </cell>
          <cell r="I96">
            <v>0</v>
          </cell>
          <cell r="J96">
            <v>0</v>
          </cell>
          <cell r="K96">
            <v>0</v>
          </cell>
        </row>
        <row r="97">
          <cell r="H97">
            <v>55660</v>
          </cell>
          <cell r="I97">
            <v>-660.12</v>
          </cell>
          <cell r="J97">
            <v>0</v>
          </cell>
          <cell r="K97">
            <v>0</v>
          </cell>
        </row>
        <row r="98">
          <cell r="H98">
            <v>590401</v>
          </cell>
          <cell r="I98">
            <v>-185</v>
          </cell>
          <cell r="J98">
            <v>0</v>
          </cell>
          <cell r="K98">
            <v>0</v>
          </cell>
        </row>
        <row r="99">
          <cell r="H99">
            <v>591004</v>
          </cell>
          <cell r="I99">
            <v>-135</v>
          </cell>
          <cell r="J99">
            <v>0</v>
          </cell>
          <cell r="K99">
            <v>0</v>
          </cell>
        </row>
        <row r="100">
          <cell r="H100">
            <v>591008</v>
          </cell>
          <cell r="I100">
            <v>-75</v>
          </cell>
          <cell r="J100">
            <v>0</v>
          </cell>
          <cell r="K100">
            <v>0</v>
          </cell>
        </row>
        <row r="101">
          <cell r="H101">
            <v>591009</v>
          </cell>
          <cell r="I101">
            <v>-210</v>
          </cell>
          <cell r="J101">
            <v>0</v>
          </cell>
          <cell r="K101">
            <v>0</v>
          </cell>
        </row>
        <row r="102">
          <cell r="H102">
            <v>591101</v>
          </cell>
          <cell r="I102">
            <v>0</v>
          </cell>
          <cell r="J102">
            <v>0</v>
          </cell>
          <cell r="K102">
            <v>0</v>
          </cell>
        </row>
        <row r="117">
          <cell r="H117" t="str">
            <v>Total</v>
          </cell>
          <cell r="I117">
            <v>-7241037.5599999996</v>
          </cell>
          <cell r="J117">
            <v>-59021236.061999999</v>
          </cell>
          <cell r="K117">
            <v>-60135.542000000001</v>
          </cell>
        </row>
        <row r="127">
          <cell r="H127">
            <v>7000</v>
          </cell>
          <cell r="I127">
            <v>3312934.39</v>
          </cell>
          <cell r="J127">
            <v>58273395.43</v>
          </cell>
          <cell r="K127">
            <v>0</v>
          </cell>
        </row>
        <row r="128">
          <cell r="H128">
            <v>7001</v>
          </cell>
          <cell r="I128">
            <v>411198.33</v>
          </cell>
          <cell r="J128">
            <v>0</v>
          </cell>
          <cell r="K128">
            <v>0</v>
          </cell>
        </row>
        <row r="129">
          <cell r="H129">
            <v>7005</v>
          </cell>
          <cell r="I129">
            <v>238479.37</v>
          </cell>
          <cell r="J129">
            <v>0</v>
          </cell>
          <cell r="K129">
            <v>0</v>
          </cell>
        </row>
        <row r="130">
          <cell r="H130">
            <v>7006</v>
          </cell>
          <cell r="I130">
            <v>279237.86</v>
          </cell>
          <cell r="J130">
            <v>0</v>
          </cell>
          <cell r="K130">
            <v>0</v>
          </cell>
        </row>
        <row r="131">
          <cell r="H131">
            <v>7012</v>
          </cell>
          <cell r="I131">
            <v>48046.13</v>
          </cell>
          <cell r="J131">
            <v>0</v>
          </cell>
          <cell r="K131">
            <v>0</v>
          </cell>
        </row>
        <row r="132">
          <cell r="H132">
            <v>7095</v>
          </cell>
          <cell r="I132">
            <v>615855.04</v>
          </cell>
          <cell r="J132">
            <v>0</v>
          </cell>
          <cell r="K132">
            <v>0</v>
          </cell>
        </row>
        <row r="133">
          <cell r="H133">
            <v>7100</v>
          </cell>
          <cell r="I133">
            <v>271946.83</v>
          </cell>
          <cell r="J133">
            <v>8083018.7999999998</v>
          </cell>
          <cell r="K133">
            <v>0</v>
          </cell>
        </row>
        <row r="135">
          <cell r="I135">
            <v>5177697.95</v>
          </cell>
          <cell r="J135">
            <v>66356414.229999997</v>
          </cell>
          <cell r="K135">
            <v>0</v>
          </cell>
        </row>
      </sheetData>
      <sheetData sheetId="4">
        <row r="10">
          <cell r="H10">
            <v>5098</v>
          </cell>
          <cell r="I10">
            <v>608.80999999999995</v>
          </cell>
          <cell r="J10">
            <v>0</v>
          </cell>
          <cell r="K10">
            <v>0</v>
          </cell>
        </row>
        <row r="11">
          <cell r="H11">
            <v>5099</v>
          </cell>
          <cell r="I11">
            <v>13134.65</v>
          </cell>
          <cell r="J11">
            <v>0</v>
          </cell>
          <cell r="K11">
            <v>0</v>
          </cell>
        </row>
        <row r="12">
          <cell r="H12">
            <v>5106</v>
          </cell>
          <cell r="I12">
            <v>-199611.37</v>
          </cell>
          <cell r="J12">
            <v>0</v>
          </cell>
          <cell r="K12">
            <v>0</v>
          </cell>
        </row>
        <row r="13">
          <cell r="H13">
            <v>5109</v>
          </cell>
          <cell r="I13">
            <v>-84388.43</v>
          </cell>
          <cell r="J13">
            <v>0</v>
          </cell>
          <cell r="K13">
            <v>0</v>
          </cell>
        </row>
        <row r="14">
          <cell r="H14">
            <v>5115</v>
          </cell>
          <cell r="I14">
            <v>-94516.31</v>
          </cell>
          <cell r="J14">
            <v>1.0640000000000001</v>
          </cell>
          <cell r="K14">
            <v>0</v>
          </cell>
        </row>
        <row r="15">
          <cell r="H15">
            <v>5116</v>
          </cell>
          <cell r="I15">
            <v>-25649.56</v>
          </cell>
          <cell r="J15">
            <v>-3.1E-2</v>
          </cell>
          <cell r="K15">
            <v>0</v>
          </cell>
        </row>
        <row r="16">
          <cell r="H16">
            <v>5125</v>
          </cell>
          <cell r="I16">
            <v>-3755.02</v>
          </cell>
          <cell r="J16">
            <v>-0.27500000000000002</v>
          </cell>
          <cell r="K16">
            <v>0</v>
          </cell>
        </row>
        <row r="17">
          <cell r="H17">
            <v>5130</v>
          </cell>
          <cell r="I17">
            <v>-476.34</v>
          </cell>
          <cell r="J17">
            <v>-1.0640000000000001</v>
          </cell>
          <cell r="K17">
            <v>0</v>
          </cell>
        </row>
        <row r="18">
          <cell r="H18">
            <v>5135</v>
          </cell>
          <cell r="I18">
            <v>-1074.33</v>
          </cell>
          <cell r="J18">
            <v>0</v>
          </cell>
          <cell r="K18">
            <v>0</v>
          </cell>
        </row>
        <row r="19">
          <cell r="H19">
            <v>5150</v>
          </cell>
          <cell r="I19">
            <v>0</v>
          </cell>
          <cell r="J19">
            <v>0</v>
          </cell>
          <cell r="K19">
            <v>0</v>
          </cell>
        </row>
        <row r="20">
          <cell r="H20">
            <v>5160</v>
          </cell>
          <cell r="I20">
            <v>-874.55</v>
          </cell>
          <cell r="J20">
            <v>0</v>
          </cell>
          <cell r="K20">
            <v>0</v>
          </cell>
        </row>
        <row r="21">
          <cell r="H21">
            <v>5250</v>
          </cell>
          <cell r="I21">
            <v>-1.61</v>
          </cell>
          <cell r="J21">
            <v>0</v>
          </cell>
          <cell r="K21">
            <v>0</v>
          </cell>
        </row>
        <row r="22">
          <cell r="H22">
            <v>5300</v>
          </cell>
          <cell r="I22">
            <v>0</v>
          </cell>
          <cell r="J22">
            <v>0</v>
          </cell>
          <cell r="K22">
            <v>0</v>
          </cell>
        </row>
        <row r="23">
          <cell r="H23">
            <v>5306</v>
          </cell>
          <cell r="I23">
            <v>-648788.18000000005</v>
          </cell>
          <cell r="J23">
            <v>0</v>
          </cell>
          <cell r="K23">
            <v>0</v>
          </cell>
        </row>
        <row r="24">
          <cell r="H24">
            <v>5309</v>
          </cell>
          <cell r="I24">
            <v>-142213.67000000001</v>
          </cell>
          <cell r="J24">
            <v>0</v>
          </cell>
          <cell r="K24">
            <v>0</v>
          </cell>
        </row>
        <row r="25">
          <cell r="H25">
            <v>5315</v>
          </cell>
          <cell r="I25">
            <v>-265685.2</v>
          </cell>
          <cell r="J25">
            <v>0</v>
          </cell>
          <cell r="K25">
            <v>0</v>
          </cell>
        </row>
        <row r="26">
          <cell r="H26">
            <v>5325</v>
          </cell>
          <cell r="I26">
            <v>-20219.05</v>
          </cell>
          <cell r="J26">
            <v>0</v>
          </cell>
          <cell r="K26">
            <v>0</v>
          </cell>
        </row>
        <row r="27">
          <cell r="H27">
            <v>5330</v>
          </cell>
          <cell r="I27">
            <v>-2166.1799999999998</v>
          </cell>
          <cell r="J27">
            <v>0</v>
          </cell>
          <cell r="K27">
            <v>0</v>
          </cell>
        </row>
        <row r="28">
          <cell r="H28">
            <v>5335</v>
          </cell>
          <cell r="I28">
            <v>-5919.53</v>
          </cell>
          <cell r="J28">
            <v>0</v>
          </cell>
          <cell r="K28">
            <v>0</v>
          </cell>
        </row>
        <row r="29">
          <cell r="H29">
            <v>5350</v>
          </cell>
          <cell r="I29">
            <v>0</v>
          </cell>
          <cell r="J29">
            <v>0</v>
          </cell>
          <cell r="K29">
            <v>0</v>
          </cell>
        </row>
        <row r="30">
          <cell r="H30">
            <v>5360</v>
          </cell>
          <cell r="I30">
            <v>-769.53</v>
          </cell>
          <cell r="J30">
            <v>0</v>
          </cell>
          <cell r="K30">
            <v>0</v>
          </cell>
        </row>
        <row r="31">
          <cell r="H31">
            <v>5452</v>
          </cell>
          <cell r="I31">
            <v>-20</v>
          </cell>
          <cell r="J31">
            <v>0</v>
          </cell>
          <cell r="K31">
            <v>0</v>
          </cell>
        </row>
        <row r="32">
          <cell r="H32">
            <v>5453</v>
          </cell>
          <cell r="I32">
            <v>-3269.8</v>
          </cell>
          <cell r="J32">
            <v>0</v>
          </cell>
          <cell r="K32">
            <v>0</v>
          </cell>
        </row>
        <row r="33">
          <cell r="H33">
            <v>5454</v>
          </cell>
          <cell r="I33">
            <v>-1894.8</v>
          </cell>
          <cell r="J33">
            <v>0</v>
          </cell>
          <cell r="K33">
            <v>0</v>
          </cell>
        </row>
        <row r="34">
          <cell r="H34">
            <v>5461</v>
          </cell>
          <cell r="I34">
            <v>-62.25</v>
          </cell>
          <cell r="J34">
            <v>0</v>
          </cell>
          <cell r="K34">
            <v>0</v>
          </cell>
        </row>
        <row r="35">
          <cell r="H35">
            <v>5462</v>
          </cell>
          <cell r="I35">
            <v>-72</v>
          </cell>
          <cell r="J35">
            <v>0</v>
          </cell>
          <cell r="K35">
            <v>0</v>
          </cell>
        </row>
        <row r="36">
          <cell r="H36">
            <v>5506</v>
          </cell>
          <cell r="I36">
            <v>-125942.39</v>
          </cell>
          <cell r="J36">
            <v>0</v>
          </cell>
          <cell r="K36">
            <v>0</v>
          </cell>
        </row>
        <row r="37">
          <cell r="H37">
            <v>5509</v>
          </cell>
          <cell r="I37">
            <v>-48301.64</v>
          </cell>
          <cell r="J37">
            <v>0</v>
          </cell>
          <cell r="K37">
            <v>0</v>
          </cell>
        </row>
        <row r="38">
          <cell r="H38">
            <v>5515</v>
          </cell>
          <cell r="I38">
            <v>-75011.47</v>
          </cell>
          <cell r="J38">
            <v>0</v>
          </cell>
          <cell r="K38">
            <v>-54591.508000000002</v>
          </cell>
        </row>
        <row r="39">
          <cell r="H39">
            <v>5525</v>
          </cell>
          <cell r="I39">
            <v>-2236.81</v>
          </cell>
          <cell r="J39">
            <v>0</v>
          </cell>
          <cell r="K39">
            <v>-1680.2560000000001</v>
          </cell>
        </row>
        <row r="40">
          <cell r="H40">
            <v>5530</v>
          </cell>
          <cell r="I40">
            <v>-245.18</v>
          </cell>
          <cell r="J40">
            <v>0</v>
          </cell>
          <cell r="K40">
            <v>-231.69399999999999</v>
          </cell>
        </row>
        <row r="41">
          <cell r="H41">
            <v>5535</v>
          </cell>
          <cell r="I41">
            <v>-615.76</v>
          </cell>
          <cell r="J41">
            <v>0</v>
          </cell>
          <cell r="K41">
            <v>0</v>
          </cell>
        </row>
        <row r="42">
          <cell r="H42">
            <v>5550</v>
          </cell>
          <cell r="I42">
            <v>0</v>
          </cell>
          <cell r="J42">
            <v>0</v>
          </cell>
          <cell r="K42">
            <v>0</v>
          </cell>
        </row>
        <row r="43">
          <cell r="H43">
            <v>5560</v>
          </cell>
          <cell r="I43">
            <v>-510.65</v>
          </cell>
          <cell r="J43">
            <v>0</v>
          </cell>
          <cell r="K43">
            <v>0</v>
          </cell>
        </row>
        <row r="44">
          <cell r="H44">
            <v>5706</v>
          </cell>
          <cell r="I44">
            <v>-7847.75</v>
          </cell>
          <cell r="J44">
            <v>0</v>
          </cell>
          <cell r="K44">
            <v>0</v>
          </cell>
        </row>
        <row r="45">
          <cell r="H45">
            <v>5709</v>
          </cell>
          <cell r="I45">
            <v>-1110.5</v>
          </cell>
          <cell r="J45">
            <v>0</v>
          </cell>
          <cell r="K45">
            <v>0</v>
          </cell>
        </row>
        <row r="46">
          <cell r="H46">
            <v>5715</v>
          </cell>
          <cell r="I46">
            <v>-80.75</v>
          </cell>
          <cell r="J46">
            <v>0</v>
          </cell>
          <cell r="K46">
            <v>0</v>
          </cell>
        </row>
        <row r="47">
          <cell r="H47">
            <v>5725</v>
          </cell>
          <cell r="I47">
            <v>-14.75</v>
          </cell>
          <cell r="J47">
            <v>0</v>
          </cell>
          <cell r="K47">
            <v>0</v>
          </cell>
        </row>
        <row r="48">
          <cell r="H48">
            <v>5730</v>
          </cell>
          <cell r="I48">
            <v>-109.5</v>
          </cell>
          <cell r="J48">
            <v>0</v>
          </cell>
          <cell r="K48">
            <v>0</v>
          </cell>
        </row>
        <row r="49">
          <cell r="H49">
            <v>5735</v>
          </cell>
          <cell r="I49">
            <v>-36</v>
          </cell>
          <cell r="J49">
            <v>0</v>
          </cell>
          <cell r="K49">
            <v>0</v>
          </cell>
        </row>
        <row r="50">
          <cell r="H50">
            <v>5750</v>
          </cell>
          <cell r="I50">
            <v>0</v>
          </cell>
          <cell r="J50">
            <v>0</v>
          </cell>
          <cell r="K50">
            <v>0</v>
          </cell>
        </row>
        <row r="51">
          <cell r="H51">
            <v>5760</v>
          </cell>
          <cell r="I51">
            <v>-6.5</v>
          </cell>
          <cell r="J51">
            <v>0</v>
          </cell>
          <cell r="K51">
            <v>0</v>
          </cell>
        </row>
        <row r="52">
          <cell r="H52">
            <v>5900</v>
          </cell>
          <cell r="I52">
            <v>-8954.24</v>
          </cell>
          <cell r="J52">
            <v>0</v>
          </cell>
          <cell r="K52">
            <v>0</v>
          </cell>
        </row>
        <row r="53">
          <cell r="H53">
            <v>5901</v>
          </cell>
          <cell r="I53">
            <v>-21885.599999999999</v>
          </cell>
          <cell r="J53">
            <v>0</v>
          </cell>
          <cell r="K53">
            <v>0</v>
          </cell>
        </row>
        <row r="54">
          <cell r="H54">
            <v>5902</v>
          </cell>
          <cell r="I54">
            <v>-345</v>
          </cell>
          <cell r="J54">
            <v>0</v>
          </cell>
          <cell r="K54">
            <v>0</v>
          </cell>
        </row>
        <row r="55">
          <cell r="H55">
            <v>5904</v>
          </cell>
          <cell r="I55">
            <v>-4680</v>
          </cell>
          <cell r="J55">
            <v>0</v>
          </cell>
          <cell r="K55">
            <v>0</v>
          </cell>
        </row>
        <row r="56">
          <cell r="H56">
            <v>5905</v>
          </cell>
          <cell r="I56">
            <v>-48859.91</v>
          </cell>
          <cell r="J56">
            <v>0</v>
          </cell>
          <cell r="K56">
            <v>0</v>
          </cell>
        </row>
        <row r="57">
          <cell r="H57">
            <v>5907</v>
          </cell>
          <cell r="I57">
            <v>-3739.94</v>
          </cell>
          <cell r="J57">
            <v>0</v>
          </cell>
          <cell r="K57">
            <v>0</v>
          </cell>
        </row>
        <row r="58">
          <cell r="H58">
            <v>5909</v>
          </cell>
          <cell r="I58">
            <v>-17220</v>
          </cell>
          <cell r="J58">
            <v>0</v>
          </cell>
          <cell r="K58">
            <v>0</v>
          </cell>
        </row>
        <row r="59">
          <cell r="H59">
            <v>5910</v>
          </cell>
          <cell r="I59">
            <v>-15</v>
          </cell>
          <cell r="J59">
            <v>0</v>
          </cell>
          <cell r="K59">
            <v>0</v>
          </cell>
        </row>
        <row r="60">
          <cell r="H60">
            <v>5911</v>
          </cell>
          <cell r="I60">
            <v>-18330</v>
          </cell>
          <cell r="J60">
            <v>0</v>
          </cell>
          <cell r="K60">
            <v>0</v>
          </cell>
        </row>
        <row r="61">
          <cell r="H61">
            <v>5950</v>
          </cell>
          <cell r="I61">
            <v>-69.8</v>
          </cell>
          <cell r="J61">
            <v>0</v>
          </cell>
          <cell r="K61">
            <v>0</v>
          </cell>
        </row>
        <row r="62">
          <cell r="H62">
            <v>50550</v>
          </cell>
          <cell r="I62">
            <v>-254995.14</v>
          </cell>
          <cell r="J62">
            <v>0</v>
          </cell>
          <cell r="K62">
            <v>0</v>
          </cell>
        </row>
        <row r="63">
          <cell r="H63">
            <v>55006</v>
          </cell>
          <cell r="I63">
            <v>-1633898.86</v>
          </cell>
          <cell r="J63">
            <v>0</v>
          </cell>
          <cell r="K63">
            <v>0</v>
          </cell>
        </row>
        <row r="64">
          <cell r="H64">
            <v>55009</v>
          </cell>
          <cell r="I64">
            <v>-789103.13</v>
          </cell>
          <cell r="J64">
            <v>0</v>
          </cell>
          <cell r="K64">
            <v>0</v>
          </cell>
        </row>
        <row r="65">
          <cell r="H65">
            <v>55015</v>
          </cell>
          <cell r="I65">
            <v>-314911.34000000003</v>
          </cell>
          <cell r="J65">
            <v>0</v>
          </cell>
          <cell r="K65">
            <v>0</v>
          </cell>
        </row>
        <row r="66">
          <cell r="H66">
            <v>55016</v>
          </cell>
          <cell r="I66">
            <v>-95473.72</v>
          </cell>
          <cell r="J66">
            <v>0</v>
          </cell>
          <cell r="K66">
            <v>0</v>
          </cell>
        </row>
        <row r="67">
          <cell r="H67">
            <v>55017</v>
          </cell>
          <cell r="I67">
            <v>-282371.17</v>
          </cell>
          <cell r="J67">
            <v>0</v>
          </cell>
          <cell r="K67">
            <v>0</v>
          </cell>
        </row>
        <row r="68">
          <cell r="H68">
            <v>55025</v>
          </cell>
          <cell r="I68">
            <v>-38821.410000000003</v>
          </cell>
          <cell r="J68">
            <v>0</v>
          </cell>
          <cell r="K68">
            <v>0</v>
          </cell>
        </row>
        <row r="69">
          <cell r="H69">
            <v>55030</v>
          </cell>
          <cell r="I69">
            <v>-6959.06</v>
          </cell>
          <cell r="J69">
            <v>0</v>
          </cell>
          <cell r="K69">
            <v>0</v>
          </cell>
        </row>
        <row r="70">
          <cell r="H70">
            <v>55035</v>
          </cell>
          <cell r="I70">
            <v>-10294.64</v>
          </cell>
          <cell r="J70">
            <v>0</v>
          </cell>
          <cell r="K70">
            <v>0</v>
          </cell>
        </row>
        <row r="71">
          <cell r="H71">
            <v>55050</v>
          </cell>
          <cell r="I71">
            <v>0</v>
          </cell>
          <cell r="J71">
            <v>0</v>
          </cell>
          <cell r="K71">
            <v>0</v>
          </cell>
        </row>
        <row r="72">
          <cell r="H72">
            <v>55060</v>
          </cell>
          <cell r="I72">
            <v>-8972.48</v>
          </cell>
          <cell r="J72">
            <v>0</v>
          </cell>
          <cell r="K72">
            <v>0</v>
          </cell>
        </row>
        <row r="73">
          <cell r="H73">
            <v>55099</v>
          </cell>
          <cell r="I73">
            <v>-494582.91</v>
          </cell>
          <cell r="J73">
            <v>-0.84799999999999998</v>
          </cell>
          <cell r="K73">
            <v>0</v>
          </cell>
        </row>
        <row r="74">
          <cell r="H74">
            <v>55206</v>
          </cell>
          <cell r="I74">
            <v>-282146.78000000003</v>
          </cell>
          <cell r="J74">
            <v>-29586436</v>
          </cell>
          <cell r="K74">
            <v>0</v>
          </cell>
        </row>
        <row r="75">
          <cell r="H75">
            <v>55209</v>
          </cell>
          <cell r="I75">
            <v>-227384.4</v>
          </cell>
          <cell r="J75">
            <v>-12493970.800000001</v>
          </cell>
          <cell r="K75">
            <v>0</v>
          </cell>
        </row>
        <row r="76">
          <cell r="H76">
            <v>55215</v>
          </cell>
          <cell r="I76">
            <v>-199895.66</v>
          </cell>
          <cell r="J76">
            <v>-13977645</v>
          </cell>
          <cell r="K76">
            <v>0</v>
          </cell>
        </row>
        <row r="77">
          <cell r="H77">
            <v>55216</v>
          </cell>
          <cell r="I77">
            <v>-31386.54</v>
          </cell>
          <cell r="J77">
            <v>-3792443</v>
          </cell>
          <cell r="K77">
            <v>0</v>
          </cell>
        </row>
        <row r="78">
          <cell r="H78">
            <v>55225</v>
          </cell>
          <cell r="I78">
            <v>-9175.52</v>
          </cell>
          <cell r="J78">
            <v>-554733</v>
          </cell>
          <cell r="K78">
            <v>0</v>
          </cell>
        </row>
        <row r="79">
          <cell r="H79">
            <v>55230</v>
          </cell>
          <cell r="I79">
            <v>-712.23</v>
          </cell>
          <cell r="J79">
            <v>-70624</v>
          </cell>
          <cell r="K79">
            <v>0</v>
          </cell>
        </row>
        <row r="80">
          <cell r="H80">
            <v>55235</v>
          </cell>
          <cell r="I80">
            <v>-3433.08</v>
          </cell>
          <cell r="J80">
            <v>-159317.93</v>
          </cell>
          <cell r="K80">
            <v>0</v>
          </cell>
        </row>
        <row r="81">
          <cell r="H81">
            <v>55260</v>
          </cell>
          <cell r="I81">
            <v>-2053.8200000000002</v>
          </cell>
          <cell r="J81">
            <v>-130572</v>
          </cell>
          <cell r="K81">
            <v>0</v>
          </cell>
        </row>
        <row r="82">
          <cell r="H82">
            <v>55506</v>
          </cell>
          <cell r="I82">
            <v>-44389.64</v>
          </cell>
          <cell r="J82">
            <v>0</v>
          </cell>
          <cell r="K82">
            <v>0</v>
          </cell>
        </row>
        <row r="83">
          <cell r="H83">
            <v>55509</v>
          </cell>
          <cell r="I83">
            <v>-16491.16</v>
          </cell>
          <cell r="J83">
            <v>0</v>
          </cell>
          <cell r="K83">
            <v>0</v>
          </cell>
        </row>
        <row r="84">
          <cell r="H84">
            <v>55515</v>
          </cell>
          <cell r="I84">
            <v>-28251.05</v>
          </cell>
          <cell r="J84">
            <v>0</v>
          </cell>
          <cell r="K84">
            <v>0</v>
          </cell>
        </row>
        <row r="85">
          <cell r="H85">
            <v>55525</v>
          </cell>
          <cell r="I85">
            <v>-3371.52</v>
          </cell>
          <cell r="J85">
            <v>0</v>
          </cell>
          <cell r="K85">
            <v>0</v>
          </cell>
        </row>
        <row r="86">
          <cell r="H86">
            <v>55530</v>
          </cell>
          <cell r="I86">
            <v>-88.24</v>
          </cell>
          <cell r="J86">
            <v>0</v>
          </cell>
          <cell r="K86">
            <v>0</v>
          </cell>
        </row>
        <row r="87">
          <cell r="H87">
            <v>55535</v>
          </cell>
          <cell r="I87">
            <v>-207.05</v>
          </cell>
          <cell r="J87">
            <v>0</v>
          </cell>
          <cell r="K87">
            <v>0</v>
          </cell>
        </row>
        <row r="88">
          <cell r="H88">
            <v>55550</v>
          </cell>
          <cell r="I88">
            <v>0</v>
          </cell>
          <cell r="J88">
            <v>0</v>
          </cell>
          <cell r="K88">
            <v>0</v>
          </cell>
        </row>
        <row r="89">
          <cell r="H89">
            <v>55560</v>
          </cell>
          <cell r="I89">
            <v>-171.94</v>
          </cell>
          <cell r="J89">
            <v>0</v>
          </cell>
          <cell r="K89">
            <v>0</v>
          </cell>
        </row>
        <row r="90">
          <cell r="H90">
            <v>55606</v>
          </cell>
          <cell r="I90">
            <v>-134308.23000000001</v>
          </cell>
          <cell r="J90">
            <v>0</v>
          </cell>
          <cell r="K90">
            <v>0</v>
          </cell>
        </row>
        <row r="91">
          <cell r="H91">
            <v>55609</v>
          </cell>
          <cell r="I91">
            <v>-51842.89</v>
          </cell>
          <cell r="J91">
            <v>0</v>
          </cell>
          <cell r="K91">
            <v>0</v>
          </cell>
        </row>
        <row r="92">
          <cell r="H92">
            <v>55615</v>
          </cell>
          <cell r="I92">
            <v>-80671.98</v>
          </cell>
          <cell r="J92">
            <v>0</v>
          </cell>
          <cell r="K92">
            <v>0</v>
          </cell>
        </row>
        <row r="93">
          <cell r="H93">
            <v>55625</v>
          </cell>
          <cell r="I93">
            <v>-2384.35</v>
          </cell>
          <cell r="J93">
            <v>0</v>
          </cell>
          <cell r="K93">
            <v>0</v>
          </cell>
        </row>
        <row r="94">
          <cell r="H94">
            <v>55630</v>
          </cell>
          <cell r="I94">
            <v>-255.4</v>
          </cell>
          <cell r="J94">
            <v>0</v>
          </cell>
          <cell r="K94">
            <v>0</v>
          </cell>
        </row>
        <row r="95">
          <cell r="H95">
            <v>55635</v>
          </cell>
          <cell r="I95">
            <v>-660.48</v>
          </cell>
          <cell r="J95">
            <v>0</v>
          </cell>
          <cell r="K95">
            <v>0</v>
          </cell>
        </row>
        <row r="96">
          <cell r="H96">
            <v>55650</v>
          </cell>
          <cell r="I96">
            <v>0</v>
          </cell>
          <cell r="J96">
            <v>0</v>
          </cell>
          <cell r="K96">
            <v>0</v>
          </cell>
        </row>
        <row r="97">
          <cell r="H97">
            <v>55660</v>
          </cell>
          <cell r="I97">
            <v>-543.35</v>
          </cell>
          <cell r="J97">
            <v>0</v>
          </cell>
          <cell r="K97">
            <v>0</v>
          </cell>
        </row>
        <row r="98">
          <cell r="H98">
            <v>590401</v>
          </cell>
          <cell r="I98">
            <v>-185</v>
          </cell>
          <cell r="J98">
            <v>0</v>
          </cell>
          <cell r="K98">
            <v>0</v>
          </cell>
        </row>
        <row r="99">
          <cell r="H99">
            <v>590402</v>
          </cell>
          <cell r="I99">
            <v>0</v>
          </cell>
          <cell r="J99">
            <v>0</v>
          </cell>
          <cell r="K99">
            <v>0</v>
          </cell>
        </row>
        <row r="100">
          <cell r="H100">
            <v>591004</v>
          </cell>
          <cell r="I100">
            <v>-165</v>
          </cell>
          <cell r="J100">
            <v>0</v>
          </cell>
          <cell r="K100">
            <v>0</v>
          </cell>
        </row>
        <row r="101">
          <cell r="H101">
            <v>591008</v>
          </cell>
          <cell r="I101">
            <v>-165</v>
          </cell>
          <cell r="J101">
            <v>0</v>
          </cell>
          <cell r="K101">
            <v>0</v>
          </cell>
        </row>
        <row r="102">
          <cell r="H102">
            <v>591009</v>
          </cell>
          <cell r="I102">
            <v>-330</v>
          </cell>
          <cell r="J102">
            <v>0</v>
          </cell>
          <cell r="K102">
            <v>0</v>
          </cell>
        </row>
        <row r="103">
          <cell r="H103">
            <v>591101</v>
          </cell>
          <cell r="I103">
            <v>0</v>
          </cell>
          <cell r="J103">
            <v>0</v>
          </cell>
          <cell r="K103">
            <v>0</v>
          </cell>
        </row>
        <row r="116">
          <cell r="H116" t="str">
            <v>Total</v>
          </cell>
          <cell r="I116">
            <v>-6924907.5600000005</v>
          </cell>
          <cell r="J116">
            <v>-60765742.883999996</v>
          </cell>
          <cell r="K116">
            <v>-56503.458000000006</v>
          </cell>
        </row>
        <row r="128">
          <cell r="H128">
            <v>7000</v>
          </cell>
          <cell r="I128">
            <v>2783148.8</v>
          </cell>
          <cell r="J128">
            <v>48735340.469999999</v>
          </cell>
          <cell r="K128">
            <v>0</v>
          </cell>
        </row>
        <row r="129">
          <cell r="H129">
            <v>7001</v>
          </cell>
          <cell r="I129">
            <v>410345.91</v>
          </cell>
          <cell r="J129">
            <v>0</v>
          </cell>
          <cell r="K129">
            <v>0</v>
          </cell>
        </row>
        <row r="130">
          <cell r="H130">
            <v>7005</v>
          </cell>
          <cell r="I130">
            <v>252863.9</v>
          </cell>
          <cell r="J130">
            <v>0</v>
          </cell>
          <cell r="K130">
            <v>0</v>
          </cell>
        </row>
        <row r="131">
          <cell r="H131">
            <v>7006</v>
          </cell>
          <cell r="I131">
            <v>270666.68</v>
          </cell>
          <cell r="J131">
            <v>0</v>
          </cell>
          <cell r="K131">
            <v>0</v>
          </cell>
        </row>
        <row r="132">
          <cell r="H132">
            <v>7012</v>
          </cell>
          <cell r="I132">
            <v>92970.6</v>
          </cell>
          <cell r="J132">
            <v>0</v>
          </cell>
          <cell r="K132">
            <v>0</v>
          </cell>
        </row>
        <row r="133">
          <cell r="H133">
            <v>7095</v>
          </cell>
          <cell r="I133">
            <v>494582.91</v>
          </cell>
          <cell r="J133">
            <v>0</v>
          </cell>
          <cell r="K133">
            <v>0</v>
          </cell>
        </row>
        <row r="134">
          <cell r="H134">
            <v>7100</v>
          </cell>
          <cell r="I134">
            <v>652652.15</v>
          </cell>
          <cell r="J134">
            <v>18291473.399999999</v>
          </cell>
          <cell r="K134">
            <v>0</v>
          </cell>
        </row>
        <row r="136">
          <cell r="I136">
            <v>4957230.95</v>
          </cell>
          <cell r="J136">
            <v>67026813.869999997</v>
          </cell>
          <cell r="K136">
            <v>0</v>
          </cell>
        </row>
      </sheetData>
      <sheetData sheetId="5"/>
      <sheetData sheetId="6">
        <row r="10">
          <cell r="H10">
            <v>5098</v>
          </cell>
          <cell r="I10">
            <v>0.1</v>
          </cell>
          <cell r="J10">
            <v>0</v>
          </cell>
          <cell r="K10">
            <v>0</v>
          </cell>
        </row>
        <row r="11">
          <cell r="H11">
            <v>5099</v>
          </cell>
          <cell r="I11">
            <v>2595.3000000000002</v>
          </cell>
          <cell r="J11">
            <v>0</v>
          </cell>
          <cell r="K11">
            <v>0</v>
          </cell>
        </row>
        <row r="12">
          <cell r="H12">
            <v>5106</v>
          </cell>
          <cell r="I12">
            <v>-50319.7</v>
          </cell>
          <cell r="J12">
            <v>0</v>
          </cell>
          <cell r="K12">
            <v>0</v>
          </cell>
        </row>
        <row r="13">
          <cell r="H13">
            <v>5109</v>
          </cell>
          <cell r="I13">
            <v>-20433.07</v>
          </cell>
          <cell r="J13">
            <v>0</v>
          </cell>
          <cell r="K13">
            <v>0</v>
          </cell>
        </row>
        <row r="14">
          <cell r="H14">
            <v>5115</v>
          </cell>
          <cell r="I14">
            <v>-25157.89</v>
          </cell>
          <cell r="J14">
            <v>-1.3560000000000001</v>
          </cell>
          <cell r="K14">
            <v>0</v>
          </cell>
        </row>
        <row r="15">
          <cell r="H15">
            <v>5116</v>
          </cell>
          <cell r="I15">
            <v>-7453.71</v>
          </cell>
          <cell r="J15">
            <v>-0.32300000000000001</v>
          </cell>
          <cell r="K15">
            <v>0</v>
          </cell>
        </row>
        <row r="16">
          <cell r="H16">
            <v>5125</v>
          </cell>
          <cell r="I16">
            <v>-1070.05</v>
          </cell>
          <cell r="J16">
            <v>0.68400000000000005</v>
          </cell>
          <cell r="K16">
            <v>0</v>
          </cell>
        </row>
        <row r="17">
          <cell r="H17">
            <v>5130</v>
          </cell>
          <cell r="I17">
            <v>-126.79</v>
          </cell>
          <cell r="J17">
            <v>-0.28499999999999998</v>
          </cell>
          <cell r="K17">
            <v>0</v>
          </cell>
        </row>
        <row r="18">
          <cell r="H18">
            <v>5135</v>
          </cell>
          <cell r="I18">
            <v>-290.41000000000003</v>
          </cell>
          <cell r="J18">
            <v>0</v>
          </cell>
          <cell r="K18">
            <v>0</v>
          </cell>
        </row>
        <row r="19">
          <cell r="H19">
            <v>5150</v>
          </cell>
          <cell r="I19">
            <v>0</v>
          </cell>
          <cell r="J19">
            <v>0</v>
          </cell>
          <cell r="K19">
            <v>0</v>
          </cell>
        </row>
        <row r="20">
          <cell r="H20">
            <v>5160</v>
          </cell>
          <cell r="I20">
            <v>-171.59</v>
          </cell>
          <cell r="J20">
            <v>0</v>
          </cell>
          <cell r="K20">
            <v>0</v>
          </cell>
        </row>
        <row r="21">
          <cell r="H21">
            <v>5250</v>
          </cell>
          <cell r="I21">
            <v>0</v>
          </cell>
          <cell r="J21">
            <v>0</v>
          </cell>
          <cell r="K21">
            <v>0</v>
          </cell>
        </row>
        <row r="22">
          <cell r="H22">
            <v>5300</v>
          </cell>
          <cell r="I22">
            <v>0</v>
          </cell>
          <cell r="J22">
            <v>0</v>
          </cell>
          <cell r="K22">
            <v>0</v>
          </cell>
        </row>
        <row r="23">
          <cell r="H23">
            <v>5306</v>
          </cell>
          <cell r="I23">
            <v>-167224.79</v>
          </cell>
          <cell r="J23">
            <v>0</v>
          </cell>
          <cell r="K23">
            <v>0</v>
          </cell>
        </row>
        <row r="24">
          <cell r="H24">
            <v>5309</v>
          </cell>
          <cell r="I24">
            <v>-25679.71</v>
          </cell>
          <cell r="J24">
            <v>0</v>
          </cell>
          <cell r="K24">
            <v>0</v>
          </cell>
        </row>
        <row r="25">
          <cell r="H25">
            <v>5315</v>
          </cell>
          <cell r="I25">
            <v>-12237.23</v>
          </cell>
          <cell r="J25">
            <v>0</v>
          </cell>
          <cell r="K25">
            <v>0</v>
          </cell>
        </row>
        <row r="26">
          <cell r="H26">
            <v>5325</v>
          </cell>
          <cell r="I26">
            <v>-7464.51</v>
          </cell>
          <cell r="J26">
            <v>0</v>
          </cell>
          <cell r="K26">
            <v>0</v>
          </cell>
        </row>
        <row r="27">
          <cell r="H27">
            <v>5330</v>
          </cell>
          <cell r="I27">
            <v>-544.15</v>
          </cell>
          <cell r="J27">
            <v>0</v>
          </cell>
          <cell r="K27">
            <v>0</v>
          </cell>
        </row>
        <row r="28">
          <cell r="H28">
            <v>5335</v>
          </cell>
          <cell r="I28">
            <v>-2251.2600000000002</v>
          </cell>
          <cell r="J28">
            <v>0</v>
          </cell>
          <cell r="K28">
            <v>0</v>
          </cell>
        </row>
        <row r="29">
          <cell r="H29">
            <v>5350</v>
          </cell>
          <cell r="I29">
            <v>0</v>
          </cell>
          <cell r="J29">
            <v>0</v>
          </cell>
          <cell r="K29">
            <v>0</v>
          </cell>
        </row>
        <row r="30">
          <cell r="H30">
            <v>5360</v>
          </cell>
          <cell r="I30">
            <v>-237.33</v>
          </cell>
          <cell r="J30">
            <v>0</v>
          </cell>
          <cell r="K30">
            <v>0</v>
          </cell>
        </row>
        <row r="31">
          <cell r="H31">
            <v>5453</v>
          </cell>
          <cell r="I31">
            <v>-913</v>
          </cell>
          <cell r="J31">
            <v>0</v>
          </cell>
          <cell r="K31">
            <v>0</v>
          </cell>
        </row>
        <row r="32">
          <cell r="H32">
            <v>5454</v>
          </cell>
          <cell r="I32">
            <v>-547.79999999999995</v>
          </cell>
          <cell r="J32">
            <v>0</v>
          </cell>
          <cell r="K32">
            <v>0</v>
          </cell>
        </row>
        <row r="33">
          <cell r="H33">
            <v>5461</v>
          </cell>
          <cell r="I33">
            <v>-29.5</v>
          </cell>
          <cell r="J33">
            <v>0</v>
          </cell>
          <cell r="K33">
            <v>0</v>
          </cell>
        </row>
        <row r="34">
          <cell r="H34">
            <v>5462</v>
          </cell>
          <cell r="I34">
            <v>-27.5</v>
          </cell>
          <cell r="J34">
            <v>0</v>
          </cell>
          <cell r="K34">
            <v>0</v>
          </cell>
        </row>
        <row r="35">
          <cell r="H35">
            <v>5506</v>
          </cell>
          <cell r="I35">
            <v>-30192.240000000002</v>
          </cell>
          <cell r="J35">
            <v>0</v>
          </cell>
          <cell r="K35">
            <v>0</v>
          </cell>
        </row>
        <row r="36">
          <cell r="H36">
            <v>5509</v>
          </cell>
          <cell r="I36">
            <v>-11316.74</v>
          </cell>
          <cell r="J36">
            <v>0</v>
          </cell>
          <cell r="K36">
            <v>0</v>
          </cell>
        </row>
        <row r="37">
          <cell r="H37">
            <v>5515</v>
          </cell>
          <cell r="I37">
            <v>-20859.84</v>
          </cell>
          <cell r="J37">
            <v>0</v>
          </cell>
          <cell r="K37">
            <v>0</v>
          </cell>
        </row>
        <row r="38">
          <cell r="H38">
            <v>5525</v>
          </cell>
          <cell r="I38">
            <v>-456.96</v>
          </cell>
          <cell r="J38">
            <v>0</v>
          </cell>
          <cell r="K38">
            <v>-12458.71</v>
          </cell>
        </row>
        <row r="39">
          <cell r="H39">
            <v>5530</v>
          </cell>
          <cell r="I39">
            <v>-57.27</v>
          </cell>
          <cell r="J39">
            <v>0</v>
          </cell>
          <cell r="K39">
            <v>-418.40699999999998</v>
          </cell>
        </row>
        <row r="40">
          <cell r="H40">
            <v>5535</v>
          </cell>
          <cell r="I40">
            <v>-160.88</v>
          </cell>
          <cell r="J40">
            <v>0</v>
          </cell>
          <cell r="K40">
            <v>-50.253999999999998</v>
          </cell>
        </row>
        <row r="41">
          <cell r="H41">
            <v>5550</v>
          </cell>
          <cell r="I41">
            <v>0</v>
          </cell>
          <cell r="J41">
            <v>0</v>
          </cell>
          <cell r="K41">
            <v>0</v>
          </cell>
        </row>
        <row r="42">
          <cell r="H42">
            <v>5560</v>
          </cell>
          <cell r="I42">
            <v>-95.03</v>
          </cell>
          <cell r="J42">
            <v>0</v>
          </cell>
          <cell r="K42">
            <v>0</v>
          </cell>
        </row>
        <row r="43">
          <cell r="H43">
            <v>5706</v>
          </cell>
          <cell r="I43">
            <v>-2025.25</v>
          </cell>
          <cell r="J43">
            <v>0</v>
          </cell>
          <cell r="K43">
            <v>0</v>
          </cell>
        </row>
        <row r="44">
          <cell r="H44">
            <v>5709</v>
          </cell>
          <cell r="I44">
            <v>-277</v>
          </cell>
          <cell r="J44">
            <v>0</v>
          </cell>
          <cell r="K44">
            <v>0</v>
          </cell>
        </row>
        <row r="45">
          <cell r="H45">
            <v>5715</v>
          </cell>
          <cell r="I45">
            <v>-18.25</v>
          </cell>
          <cell r="J45">
            <v>0</v>
          </cell>
          <cell r="K45">
            <v>0</v>
          </cell>
        </row>
        <row r="46">
          <cell r="H46">
            <v>5725</v>
          </cell>
          <cell r="I46">
            <v>-3.75</v>
          </cell>
          <cell r="J46">
            <v>0</v>
          </cell>
          <cell r="K46">
            <v>0</v>
          </cell>
        </row>
        <row r="47">
          <cell r="H47">
            <v>5730</v>
          </cell>
          <cell r="I47">
            <v>-24.75</v>
          </cell>
          <cell r="J47">
            <v>0</v>
          </cell>
          <cell r="K47">
            <v>0</v>
          </cell>
        </row>
        <row r="48">
          <cell r="H48">
            <v>5735</v>
          </cell>
          <cell r="I48">
            <v>-9</v>
          </cell>
          <cell r="J48">
            <v>0</v>
          </cell>
          <cell r="K48">
            <v>0</v>
          </cell>
        </row>
        <row r="49">
          <cell r="H49">
            <v>5750</v>
          </cell>
          <cell r="I49">
            <v>0</v>
          </cell>
          <cell r="J49">
            <v>0</v>
          </cell>
          <cell r="K49">
            <v>0</v>
          </cell>
        </row>
        <row r="50">
          <cell r="H50">
            <v>5760</v>
          </cell>
          <cell r="I50">
            <v>-3</v>
          </cell>
          <cell r="J50">
            <v>0</v>
          </cell>
          <cell r="K50">
            <v>0</v>
          </cell>
        </row>
        <row r="51">
          <cell r="H51">
            <v>5901</v>
          </cell>
          <cell r="I51">
            <v>-5835.2</v>
          </cell>
          <cell r="J51">
            <v>0</v>
          </cell>
          <cell r="K51">
            <v>0</v>
          </cell>
        </row>
        <row r="52">
          <cell r="H52">
            <v>5902</v>
          </cell>
          <cell r="I52">
            <v>-165</v>
          </cell>
          <cell r="J52">
            <v>0</v>
          </cell>
          <cell r="K52">
            <v>0</v>
          </cell>
        </row>
        <row r="53">
          <cell r="H53">
            <v>5904</v>
          </cell>
          <cell r="I53">
            <v>-1170</v>
          </cell>
          <cell r="J53">
            <v>0</v>
          </cell>
          <cell r="K53">
            <v>0</v>
          </cell>
        </row>
        <row r="54">
          <cell r="H54">
            <v>5905</v>
          </cell>
          <cell r="I54">
            <v>-17314.12</v>
          </cell>
          <cell r="J54">
            <v>0</v>
          </cell>
          <cell r="K54">
            <v>0</v>
          </cell>
        </row>
        <row r="55">
          <cell r="H55">
            <v>5907</v>
          </cell>
          <cell r="I55">
            <v>-320</v>
          </cell>
          <cell r="J55">
            <v>0</v>
          </cell>
          <cell r="K55">
            <v>0</v>
          </cell>
        </row>
        <row r="56">
          <cell r="H56">
            <v>5909</v>
          </cell>
          <cell r="I56">
            <v>-3600</v>
          </cell>
          <cell r="J56">
            <v>0</v>
          </cell>
          <cell r="K56">
            <v>0</v>
          </cell>
        </row>
        <row r="57">
          <cell r="H57">
            <v>5910</v>
          </cell>
          <cell r="I57">
            <v>-15</v>
          </cell>
          <cell r="J57">
            <v>0</v>
          </cell>
          <cell r="K57">
            <v>0</v>
          </cell>
        </row>
        <row r="58">
          <cell r="H58">
            <v>5911</v>
          </cell>
          <cell r="I58">
            <v>-3480</v>
          </cell>
          <cell r="J58">
            <v>0</v>
          </cell>
          <cell r="K58">
            <v>0</v>
          </cell>
        </row>
        <row r="59">
          <cell r="H59">
            <v>5950</v>
          </cell>
          <cell r="I59">
            <v>-11614.91</v>
          </cell>
          <cell r="J59">
            <v>0</v>
          </cell>
          <cell r="K59">
            <v>0</v>
          </cell>
        </row>
        <row r="60">
          <cell r="H60">
            <v>50550</v>
          </cell>
          <cell r="I60">
            <v>-55841.57</v>
          </cell>
          <cell r="J60">
            <v>0</v>
          </cell>
          <cell r="K60">
            <v>0</v>
          </cell>
        </row>
        <row r="61">
          <cell r="H61">
            <v>53065</v>
          </cell>
          <cell r="I61">
            <v>-2.0699999999999998</v>
          </cell>
          <cell r="J61">
            <v>0</v>
          </cell>
          <cell r="K61">
            <v>0</v>
          </cell>
        </row>
        <row r="62">
          <cell r="H62">
            <v>55006</v>
          </cell>
          <cell r="I62">
            <v>-456119.22</v>
          </cell>
          <cell r="J62">
            <v>0</v>
          </cell>
          <cell r="K62">
            <v>0</v>
          </cell>
        </row>
        <row r="63">
          <cell r="H63">
            <v>55009</v>
          </cell>
          <cell r="I63">
            <v>-204647.15</v>
          </cell>
          <cell r="J63">
            <v>0</v>
          </cell>
          <cell r="K63">
            <v>0</v>
          </cell>
        </row>
        <row r="64">
          <cell r="H64">
            <v>55015</v>
          </cell>
          <cell r="I64">
            <v>-135104.32000000001</v>
          </cell>
          <cell r="J64">
            <v>0</v>
          </cell>
          <cell r="K64">
            <v>0</v>
          </cell>
        </row>
        <row r="65">
          <cell r="H65">
            <v>55016</v>
          </cell>
          <cell r="I65">
            <v>-26482.91</v>
          </cell>
          <cell r="J65">
            <v>0</v>
          </cell>
          <cell r="K65">
            <v>0</v>
          </cell>
        </row>
        <row r="66">
          <cell r="H66">
            <v>55017</v>
          </cell>
          <cell r="I66">
            <v>-9712.1299999999992</v>
          </cell>
          <cell r="J66">
            <v>0</v>
          </cell>
          <cell r="K66">
            <v>0</v>
          </cell>
        </row>
        <row r="67">
          <cell r="H67">
            <v>55025</v>
          </cell>
          <cell r="I67">
            <v>-4941.47</v>
          </cell>
          <cell r="J67">
            <v>0</v>
          </cell>
          <cell r="K67">
            <v>0</v>
          </cell>
        </row>
        <row r="68">
          <cell r="H68">
            <v>55030</v>
          </cell>
          <cell r="I68">
            <v>-1875.8</v>
          </cell>
          <cell r="J68">
            <v>0</v>
          </cell>
          <cell r="K68">
            <v>0</v>
          </cell>
        </row>
        <row r="69">
          <cell r="H69">
            <v>55035</v>
          </cell>
          <cell r="I69">
            <v>-3055.79</v>
          </cell>
          <cell r="J69">
            <v>0</v>
          </cell>
          <cell r="K69">
            <v>0</v>
          </cell>
        </row>
        <row r="70">
          <cell r="H70">
            <v>55050</v>
          </cell>
          <cell r="I70">
            <v>0</v>
          </cell>
          <cell r="J70">
            <v>0</v>
          </cell>
          <cell r="K70">
            <v>0</v>
          </cell>
        </row>
        <row r="71">
          <cell r="H71">
            <v>55060</v>
          </cell>
          <cell r="I71">
            <v>-1901.21</v>
          </cell>
          <cell r="J71">
            <v>0</v>
          </cell>
          <cell r="K71">
            <v>0</v>
          </cell>
        </row>
        <row r="72">
          <cell r="H72">
            <v>55099</v>
          </cell>
          <cell r="I72">
            <v>-146583.17000000001</v>
          </cell>
          <cell r="J72">
            <v>-0.11899999999999999</v>
          </cell>
          <cell r="K72">
            <v>0</v>
          </cell>
        </row>
        <row r="73">
          <cell r="H73">
            <v>55206</v>
          </cell>
          <cell r="I73">
            <v>-108357.4</v>
          </cell>
          <cell r="J73">
            <v>-7222339</v>
          </cell>
          <cell r="K73">
            <v>0</v>
          </cell>
        </row>
        <row r="74">
          <cell r="H74">
            <v>55209</v>
          </cell>
          <cell r="I74">
            <v>-67745.33</v>
          </cell>
          <cell r="J74">
            <v>-2932677</v>
          </cell>
          <cell r="K74">
            <v>0</v>
          </cell>
        </row>
        <row r="75">
          <cell r="H75">
            <v>55215</v>
          </cell>
          <cell r="I75">
            <v>-82057.399999999994</v>
          </cell>
          <cell r="J75">
            <v>-3610829</v>
          </cell>
          <cell r="K75">
            <v>0</v>
          </cell>
        </row>
        <row r="76">
          <cell r="H76">
            <v>55216</v>
          </cell>
          <cell r="I76">
            <v>-19551.68</v>
          </cell>
          <cell r="J76">
            <v>-1069805</v>
          </cell>
          <cell r="K76">
            <v>0</v>
          </cell>
        </row>
        <row r="77">
          <cell r="H77">
            <v>55225</v>
          </cell>
          <cell r="I77">
            <v>-3298.71</v>
          </cell>
          <cell r="J77">
            <v>-153583</v>
          </cell>
          <cell r="K77">
            <v>0</v>
          </cell>
        </row>
        <row r="78">
          <cell r="H78">
            <v>55230</v>
          </cell>
          <cell r="I78">
            <v>-192.67</v>
          </cell>
          <cell r="J78">
            <v>-18200</v>
          </cell>
          <cell r="K78">
            <v>0</v>
          </cell>
        </row>
        <row r="79">
          <cell r="H79">
            <v>55235</v>
          </cell>
          <cell r="I79">
            <v>-1529.76</v>
          </cell>
          <cell r="J79">
            <v>-41682.087</v>
          </cell>
          <cell r="K79">
            <v>0</v>
          </cell>
        </row>
        <row r="80">
          <cell r="H80">
            <v>55257</v>
          </cell>
          <cell r="I80">
            <v>2664.02</v>
          </cell>
          <cell r="J80">
            <v>0</v>
          </cell>
          <cell r="K80">
            <v>0</v>
          </cell>
        </row>
        <row r="81">
          <cell r="H81">
            <v>55260</v>
          </cell>
          <cell r="I81">
            <v>-568.88</v>
          </cell>
          <cell r="J81">
            <v>-24628</v>
          </cell>
          <cell r="K81">
            <v>0</v>
          </cell>
        </row>
        <row r="82">
          <cell r="H82">
            <v>55506</v>
          </cell>
          <cell r="I82">
            <v>-11555.66</v>
          </cell>
          <cell r="J82">
            <v>0</v>
          </cell>
          <cell r="K82">
            <v>0</v>
          </cell>
        </row>
        <row r="83">
          <cell r="H83">
            <v>55509</v>
          </cell>
          <cell r="I83">
            <v>-3812.74</v>
          </cell>
          <cell r="J83">
            <v>0</v>
          </cell>
          <cell r="K83">
            <v>0</v>
          </cell>
        </row>
        <row r="84">
          <cell r="H84">
            <v>55515</v>
          </cell>
          <cell r="I84">
            <v>-8086.3</v>
          </cell>
          <cell r="J84">
            <v>0</v>
          </cell>
          <cell r="K84">
            <v>0</v>
          </cell>
        </row>
        <row r="85">
          <cell r="H85">
            <v>55525</v>
          </cell>
          <cell r="I85">
            <v>-177.17</v>
          </cell>
          <cell r="J85">
            <v>0</v>
          </cell>
          <cell r="K85">
            <v>0</v>
          </cell>
        </row>
        <row r="86">
          <cell r="H86">
            <v>55530</v>
          </cell>
          <cell r="I86">
            <v>-22.28</v>
          </cell>
          <cell r="J86">
            <v>0</v>
          </cell>
          <cell r="K86">
            <v>0</v>
          </cell>
        </row>
        <row r="87">
          <cell r="H87">
            <v>55535</v>
          </cell>
          <cell r="I87">
            <v>-54.18</v>
          </cell>
          <cell r="J87">
            <v>0</v>
          </cell>
          <cell r="K87">
            <v>0</v>
          </cell>
        </row>
        <row r="88">
          <cell r="H88">
            <v>55550</v>
          </cell>
          <cell r="I88">
            <v>0</v>
          </cell>
          <cell r="J88">
            <v>0</v>
          </cell>
          <cell r="K88">
            <v>0</v>
          </cell>
        </row>
        <row r="89">
          <cell r="H89">
            <v>55560</v>
          </cell>
          <cell r="I89">
            <v>-32.020000000000003</v>
          </cell>
          <cell r="J89">
            <v>0</v>
          </cell>
          <cell r="K89">
            <v>0</v>
          </cell>
        </row>
        <row r="90">
          <cell r="H90">
            <v>55606</v>
          </cell>
          <cell r="I90">
            <v>-36385.86</v>
          </cell>
          <cell r="J90">
            <v>0</v>
          </cell>
          <cell r="K90">
            <v>0</v>
          </cell>
        </row>
        <row r="91">
          <cell r="H91">
            <v>55609</v>
          </cell>
          <cell r="I91">
            <v>-13831.52</v>
          </cell>
          <cell r="J91">
            <v>0</v>
          </cell>
          <cell r="K91">
            <v>0</v>
          </cell>
        </row>
        <row r="92">
          <cell r="H92">
            <v>55615</v>
          </cell>
          <cell r="I92">
            <v>-25115.32</v>
          </cell>
          <cell r="J92">
            <v>0</v>
          </cell>
          <cell r="K92">
            <v>0</v>
          </cell>
        </row>
        <row r="93">
          <cell r="H93">
            <v>55625</v>
          </cell>
          <cell r="I93">
            <v>-384.53</v>
          </cell>
          <cell r="J93">
            <v>0</v>
          </cell>
          <cell r="K93">
            <v>0</v>
          </cell>
        </row>
        <row r="94">
          <cell r="H94">
            <v>55630</v>
          </cell>
          <cell r="I94">
            <v>-68.81</v>
          </cell>
          <cell r="J94">
            <v>0</v>
          </cell>
          <cell r="K94">
            <v>0</v>
          </cell>
        </row>
        <row r="95">
          <cell r="H95">
            <v>55635</v>
          </cell>
          <cell r="I95">
            <v>-196.57</v>
          </cell>
          <cell r="J95">
            <v>0</v>
          </cell>
          <cell r="K95">
            <v>0</v>
          </cell>
        </row>
        <row r="96">
          <cell r="H96">
            <v>55650</v>
          </cell>
          <cell r="I96">
            <v>0</v>
          </cell>
          <cell r="J96">
            <v>0</v>
          </cell>
          <cell r="K96">
            <v>0</v>
          </cell>
        </row>
        <row r="97">
          <cell r="H97">
            <v>55660</v>
          </cell>
          <cell r="I97">
            <v>-116.14</v>
          </cell>
          <cell r="J97">
            <v>0</v>
          </cell>
          <cell r="K97">
            <v>0</v>
          </cell>
        </row>
        <row r="98">
          <cell r="H98">
            <v>591004</v>
          </cell>
          <cell r="I98">
            <v>-30</v>
          </cell>
        </row>
        <row r="109">
          <cell r="H109" t="str">
            <v>Total</v>
          </cell>
          <cell r="I109">
            <v>-1855372.4999999995</v>
          </cell>
          <cell r="J109">
            <v>-15073744.486</v>
          </cell>
          <cell r="K109">
            <v>-12927.370999999999</v>
          </cell>
        </row>
        <row r="126">
          <cell r="H126">
            <v>7000</v>
          </cell>
          <cell r="I126">
            <v>899681.57</v>
          </cell>
          <cell r="J126">
            <v>16944155.93</v>
          </cell>
          <cell r="K126">
            <v>0</v>
          </cell>
        </row>
        <row r="127">
          <cell r="H127">
            <v>7001</v>
          </cell>
          <cell r="I127">
            <v>105023.21</v>
          </cell>
          <cell r="J127">
            <v>0</v>
          </cell>
          <cell r="K127">
            <v>0</v>
          </cell>
        </row>
        <row r="128">
          <cell r="H128">
            <v>7005</v>
          </cell>
          <cell r="I128">
            <v>63138.96</v>
          </cell>
          <cell r="J128">
            <v>0</v>
          </cell>
          <cell r="K128">
            <v>0</v>
          </cell>
        </row>
        <row r="129">
          <cell r="H129">
            <v>7006</v>
          </cell>
          <cell r="I129">
            <v>76098.75</v>
          </cell>
          <cell r="J129">
            <v>0</v>
          </cell>
          <cell r="K129">
            <v>0</v>
          </cell>
        </row>
        <row r="130">
          <cell r="H130">
            <v>7012</v>
          </cell>
          <cell r="I130">
            <v>23740.35</v>
          </cell>
          <cell r="J130">
            <v>0</v>
          </cell>
          <cell r="K130">
            <v>0</v>
          </cell>
        </row>
        <row r="131">
          <cell r="H131">
            <v>7095</v>
          </cell>
          <cell r="I131">
            <v>146583.17000000001</v>
          </cell>
          <cell r="J131">
            <v>0</v>
          </cell>
          <cell r="K131">
            <v>0</v>
          </cell>
        </row>
        <row r="134">
          <cell r="I134">
            <v>1314266.01</v>
          </cell>
          <cell r="J134">
            <v>16944155.93</v>
          </cell>
          <cell r="K134">
            <v>0</v>
          </cell>
        </row>
      </sheetData>
      <sheetData sheetId="7">
        <row r="10">
          <cell r="H10">
            <v>5098</v>
          </cell>
          <cell r="I10">
            <v>113.6</v>
          </cell>
          <cell r="J10">
            <v>0</v>
          </cell>
          <cell r="K10">
            <v>0</v>
          </cell>
        </row>
        <row r="11">
          <cell r="H11">
            <v>5099</v>
          </cell>
          <cell r="I11">
            <v>2671.43</v>
          </cell>
          <cell r="J11">
            <v>0</v>
          </cell>
          <cell r="K11">
            <v>0</v>
          </cell>
        </row>
        <row r="12">
          <cell r="H12">
            <v>5106</v>
          </cell>
          <cell r="I12">
            <v>-53834.65</v>
          </cell>
          <cell r="J12">
            <v>0</v>
          </cell>
          <cell r="K12">
            <v>0</v>
          </cell>
        </row>
        <row r="13">
          <cell r="H13">
            <v>5109</v>
          </cell>
          <cell r="I13">
            <v>-22114.28</v>
          </cell>
          <cell r="J13">
            <v>0</v>
          </cell>
          <cell r="K13">
            <v>0</v>
          </cell>
        </row>
        <row r="14">
          <cell r="H14">
            <v>5115</v>
          </cell>
          <cell r="I14">
            <v>-29876.98</v>
          </cell>
          <cell r="J14">
            <v>0.46400000000000002</v>
          </cell>
          <cell r="K14">
            <v>0</v>
          </cell>
        </row>
        <row r="15">
          <cell r="H15">
            <v>5116</v>
          </cell>
          <cell r="I15">
            <v>-8060.52</v>
          </cell>
          <cell r="J15">
            <v>-0.26900000000000002</v>
          </cell>
          <cell r="K15">
            <v>0</v>
          </cell>
        </row>
        <row r="16">
          <cell r="H16">
            <v>5125</v>
          </cell>
          <cell r="I16">
            <v>-1240.72</v>
          </cell>
          <cell r="J16">
            <v>0.109</v>
          </cell>
          <cell r="K16">
            <v>0</v>
          </cell>
        </row>
        <row r="17">
          <cell r="H17">
            <v>5130</v>
          </cell>
          <cell r="I17">
            <v>-137.79</v>
          </cell>
          <cell r="J17">
            <v>-0.80400000000000005</v>
          </cell>
          <cell r="K17">
            <v>0</v>
          </cell>
        </row>
        <row r="18">
          <cell r="H18">
            <v>5135</v>
          </cell>
          <cell r="I18">
            <v>-320.92</v>
          </cell>
          <cell r="J18">
            <v>0</v>
          </cell>
          <cell r="K18">
            <v>0</v>
          </cell>
        </row>
        <row r="19">
          <cell r="H19">
            <v>5150</v>
          </cell>
          <cell r="I19">
            <v>0</v>
          </cell>
          <cell r="J19">
            <v>0</v>
          </cell>
          <cell r="K19">
            <v>0</v>
          </cell>
        </row>
        <row r="20">
          <cell r="H20">
            <v>5160</v>
          </cell>
          <cell r="I20">
            <v>-157.09</v>
          </cell>
          <cell r="J20">
            <v>0</v>
          </cell>
          <cell r="K20">
            <v>0</v>
          </cell>
        </row>
        <row r="21">
          <cell r="H21">
            <v>5250</v>
          </cell>
          <cell r="I21">
            <v>-1.61</v>
          </cell>
          <cell r="J21">
            <v>0</v>
          </cell>
          <cell r="K21">
            <v>0</v>
          </cell>
        </row>
        <row r="22">
          <cell r="H22">
            <v>5300</v>
          </cell>
          <cell r="I22">
            <v>0</v>
          </cell>
          <cell r="J22">
            <v>0</v>
          </cell>
          <cell r="K22">
            <v>0</v>
          </cell>
        </row>
        <row r="23">
          <cell r="H23">
            <v>5306</v>
          </cell>
          <cell r="I23">
            <v>-169559.46</v>
          </cell>
          <cell r="J23">
            <v>0</v>
          </cell>
          <cell r="K23">
            <v>0</v>
          </cell>
        </row>
        <row r="24">
          <cell r="H24">
            <v>5309</v>
          </cell>
          <cell r="I24">
            <v>-22176.87</v>
          </cell>
          <cell r="J24">
            <v>0</v>
          </cell>
          <cell r="K24">
            <v>0</v>
          </cell>
        </row>
        <row r="25">
          <cell r="H25">
            <v>5315</v>
          </cell>
          <cell r="I25">
            <v>11888</v>
          </cell>
          <cell r="J25">
            <v>0</v>
          </cell>
          <cell r="K25">
            <v>0</v>
          </cell>
        </row>
        <row r="26">
          <cell r="H26">
            <v>5325</v>
          </cell>
          <cell r="I26">
            <v>-5342.69</v>
          </cell>
          <cell r="J26">
            <v>0</v>
          </cell>
          <cell r="K26">
            <v>0</v>
          </cell>
        </row>
        <row r="27">
          <cell r="H27">
            <v>5330</v>
          </cell>
          <cell r="I27">
            <v>-506.2</v>
          </cell>
          <cell r="J27">
            <v>0</v>
          </cell>
          <cell r="K27">
            <v>0</v>
          </cell>
        </row>
        <row r="28">
          <cell r="H28">
            <v>5335</v>
          </cell>
          <cell r="I28">
            <v>-2052.85</v>
          </cell>
          <cell r="J28">
            <v>0</v>
          </cell>
          <cell r="K28">
            <v>0</v>
          </cell>
        </row>
        <row r="29">
          <cell r="H29">
            <v>5350</v>
          </cell>
          <cell r="I29">
            <v>0</v>
          </cell>
          <cell r="J29">
            <v>0</v>
          </cell>
          <cell r="K29">
            <v>0</v>
          </cell>
        </row>
        <row r="30">
          <cell r="H30">
            <v>5360</v>
          </cell>
          <cell r="I30">
            <v>-182.01</v>
          </cell>
          <cell r="J30">
            <v>0</v>
          </cell>
          <cell r="K30">
            <v>0</v>
          </cell>
        </row>
        <row r="31">
          <cell r="H31">
            <v>5453</v>
          </cell>
          <cell r="I31">
            <v>-775.5</v>
          </cell>
          <cell r="J31">
            <v>0</v>
          </cell>
          <cell r="K31">
            <v>0</v>
          </cell>
        </row>
        <row r="32">
          <cell r="H32">
            <v>5454</v>
          </cell>
          <cell r="I32">
            <v>-456</v>
          </cell>
          <cell r="J32">
            <v>0</v>
          </cell>
          <cell r="K32">
            <v>0</v>
          </cell>
        </row>
        <row r="33">
          <cell r="H33">
            <v>5461</v>
          </cell>
          <cell r="I33">
            <v>-9.25</v>
          </cell>
          <cell r="J33">
            <v>0</v>
          </cell>
          <cell r="K33">
            <v>0</v>
          </cell>
        </row>
        <row r="34">
          <cell r="H34">
            <v>5462</v>
          </cell>
          <cell r="I34">
            <v>-15.5</v>
          </cell>
          <cell r="J34">
            <v>0</v>
          </cell>
          <cell r="K34">
            <v>0</v>
          </cell>
        </row>
        <row r="35">
          <cell r="H35">
            <v>5506</v>
          </cell>
          <cell r="I35">
            <v>-29631.8</v>
          </cell>
          <cell r="J35">
            <v>0</v>
          </cell>
          <cell r="K35">
            <v>0</v>
          </cell>
        </row>
        <row r="36">
          <cell r="H36">
            <v>5509</v>
          </cell>
          <cell r="I36">
            <v>-11129.03</v>
          </cell>
          <cell r="J36">
            <v>0</v>
          </cell>
          <cell r="K36">
            <v>0</v>
          </cell>
        </row>
        <row r="37">
          <cell r="H37">
            <v>5515</v>
          </cell>
          <cell r="I37">
            <v>-21889.439999999999</v>
          </cell>
          <cell r="J37">
            <v>0</v>
          </cell>
          <cell r="K37">
            <v>-16670.125</v>
          </cell>
        </row>
        <row r="38">
          <cell r="H38">
            <v>5525</v>
          </cell>
          <cell r="I38">
            <v>-824</v>
          </cell>
          <cell r="J38">
            <v>0</v>
          </cell>
          <cell r="K38">
            <v>-566.12400000000002</v>
          </cell>
        </row>
        <row r="39">
          <cell r="H39">
            <v>5530</v>
          </cell>
          <cell r="I39">
            <v>-56.85</v>
          </cell>
          <cell r="J39">
            <v>0</v>
          </cell>
          <cell r="K39">
            <v>-70.352000000000004</v>
          </cell>
        </row>
        <row r="40">
          <cell r="H40">
            <v>5535</v>
          </cell>
          <cell r="I40">
            <v>-166.18</v>
          </cell>
          <cell r="J40">
            <v>0</v>
          </cell>
          <cell r="K40">
            <v>0</v>
          </cell>
        </row>
        <row r="41">
          <cell r="H41">
            <v>5550</v>
          </cell>
          <cell r="I41">
            <v>0</v>
          </cell>
          <cell r="J41">
            <v>0</v>
          </cell>
          <cell r="K41">
            <v>0</v>
          </cell>
        </row>
        <row r="42">
          <cell r="H42">
            <v>5560</v>
          </cell>
          <cell r="I42">
            <v>-82.47</v>
          </cell>
          <cell r="J42">
            <v>0</v>
          </cell>
          <cell r="K42">
            <v>0</v>
          </cell>
        </row>
        <row r="43">
          <cell r="H43">
            <v>5706</v>
          </cell>
          <cell r="I43">
            <v>-1967.75</v>
          </cell>
          <cell r="J43">
            <v>0</v>
          </cell>
          <cell r="K43">
            <v>0</v>
          </cell>
        </row>
        <row r="44">
          <cell r="H44">
            <v>5709</v>
          </cell>
          <cell r="I44">
            <v>-275.25</v>
          </cell>
          <cell r="J44">
            <v>0</v>
          </cell>
          <cell r="K44">
            <v>0</v>
          </cell>
        </row>
        <row r="45">
          <cell r="H45">
            <v>5715</v>
          </cell>
          <cell r="I45">
            <v>-20.25</v>
          </cell>
          <cell r="J45">
            <v>0</v>
          </cell>
          <cell r="K45">
            <v>0</v>
          </cell>
        </row>
        <row r="46">
          <cell r="H46">
            <v>5725</v>
          </cell>
          <cell r="I46">
            <v>-3.75</v>
          </cell>
          <cell r="J46">
            <v>0</v>
          </cell>
          <cell r="K46">
            <v>0</v>
          </cell>
        </row>
        <row r="47">
          <cell r="H47">
            <v>5730</v>
          </cell>
          <cell r="I47">
            <v>-27</v>
          </cell>
          <cell r="J47">
            <v>0</v>
          </cell>
          <cell r="K47">
            <v>0</v>
          </cell>
        </row>
        <row r="48">
          <cell r="H48">
            <v>5735</v>
          </cell>
          <cell r="I48">
            <v>-9</v>
          </cell>
          <cell r="J48">
            <v>0</v>
          </cell>
          <cell r="K48">
            <v>0</v>
          </cell>
        </row>
        <row r="49">
          <cell r="H49">
            <v>5750</v>
          </cell>
          <cell r="I49">
            <v>0</v>
          </cell>
          <cell r="J49">
            <v>0</v>
          </cell>
          <cell r="K49">
            <v>0</v>
          </cell>
        </row>
        <row r="50">
          <cell r="H50">
            <v>5760</v>
          </cell>
          <cell r="I50">
            <v>-2</v>
          </cell>
          <cell r="J50">
            <v>0</v>
          </cell>
          <cell r="K50">
            <v>0</v>
          </cell>
        </row>
        <row r="51">
          <cell r="H51">
            <v>5901</v>
          </cell>
          <cell r="I51">
            <v>-5714.14</v>
          </cell>
          <cell r="J51">
            <v>0</v>
          </cell>
          <cell r="K51">
            <v>0</v>
          </cell>
        </row>
        <row r="52">
          <cell r="H52">
            <v>5904</v>
          </cell>
          <cell r="I52">
            <v>-715</v>
          </cell>
          <cell r="J52">
            <v>0</v>
          </cell>
          <cell r="K52">
            <v>0</v>
          </cell>
        </row>
        <row r="53">
          <cell r="H53">
            <v>5905</v>
          </cell>
          <cell r="I53">
            <v>-12156.85</v>
          </cell>
          <cell r="J53">
            <v>0</v>
          </cell>
          <cell r="K53">
            <v>0</v>
          </cell>
        </row>
        <row r="54">
          <cell r="H54">
            <v>5907</v>
          </cell>
          <cell r="I54">
            <v>-1090</v>
          </cell>
          <cell r="J54">
            <v>0</v>
          </cell>
          <cell r="K54">
            <v>0</v>
          </cell>
        </row>
        <row r="55">
          <cell r="H55">
            <v>5909</v>
          </cell>
          <cell r="I55">
            <v>-4380</v>
          </cell>
          <cell r="J55">
            <v>0</v>
          </cell>
          <cell r="K55">
            <v>0</v>
          </cell>
        </row>
        <row r="56">
          <cell r="H56">
            <v>5911</v>
          </cell>
          <cell r="I56">
            <v>-3030</v>
          </cell>
          <cell r="J56">
            <v>0</v>
          </cell>
          <cell r="K56">
            <v>0</v>
          </cell>
        </row>
        <row r="57">
          <cell r="H57">
            <v>50550</v>
          </cell>
          <cell r="I57">
            <v>-53919.25</v>
          </cell>
          <cell r="J57">
            <v>0</v>
          </cell>
          <cell r="K57">
            <v>0</v>
          </cell>
        </row>
        <row r="58">
          <cell r="H58">
            <v>55006</v>
          </cell>
          <cell r="I58">
            <v>-433120.65</v>
          </cell>
          <cell r="J58">
            <v>0</v>
          </cell>
          <cell r="K58">
            <v>0</v>
          </cell>
        </row>
        <row r="59">
          <cell r="H59">
            <v>55009</v>
          </cell>
          <cell r="I59">
            <v>-201463.31</v>
          </cell>
          <cell r="J59">
            <v>0</v>
          </cell>
          <cell r="K59">
            <v>0</v>
          </cell>
        </row>
        <row r="60">
          <cell r="H60">
            <v>55015</v>
          </cell>
          <cell r="I60">
            <v>-82229.149999999994</v>
          </cell>
          <cell r="J60">
            <v>0</v>
          </cell>
          <cell r="K60">
            <v>0</v>
          </cell>
        </row>
        <row r="61">
          <cell r="H61">
            <v>55016</v>
          </cell>
          <cell r="I61">
            <v>-29628.59</v>
          </cell>
          <cell r="J61">
            <v>0</v>
          </cell>
          <cell r="K61">
            <v>0</v>
          </cell>
        </row>
        <row r="62">
          <cell r="H62">
            <v>55017</v>
          </cell>
          <cell r="I62">
            <v>-106890.8</v>
          </cell>
          <cell r="J62">
            <v>0</v>
          </cell>
          <cell r="K62">
            <v>0</v>
          </cell>
        </row>
        <row r="63">
          <cell r="H63">
            <v>55025</v>
          </cell>
          <cell r="I63">
            <v>-12490.57</v>
          </cell>
          <cell r="J63">
            <v>0</v>
          </cell>
          <cell r="K63">
            <v>0</v>
          </cell>
        </row>
        <row r="64">
          <cell r="H64">
            <v>55030</v>
          </cell>
          <cell r="I64">
            <v>-1915.66</v>
          </cell>
          <cell r="J64">
            <v>0</v>
          </cell>
          <cell r="K64">
            <v>0</v>
          </cell>
        </row>
        <row r="65">
          <cell r="H65">
            <v>55035</v>
          </cell>
          <cell r="I65">
            <v>-3020.15</v>
          </cell>
          <cell r="J65">
            <v>0</v>
          </cell>
          <cell r="K65">
            <v>0</v>
          </cell>
        </row>
        <row r="66">
          <cell r="H66">
            <v>55050</v>
          </cell>
          <cell r="I66">
            <v>0</v>
          </cell>
          <cell r="J66">
            <v>0</v>
          </cell>
          <cell r="K66">
            <v>0</v>
          </cell>
        </row>
        <row r="67">
          <cell r="H67">
            <v>55060</v>
          </cell>
          <cell r="I67">
            <v>-1552.64</v>
          </cell>
          <cell r="J67">
            <v>0</v>
          </cell>
          <cell r="K67">
            <v>0</v>
          </cell>
        </row>
        <row r="68">
          <cell r="H68">
            <v>55099</v>
          </cell>
          <cell r="I68">
            <v>-180860.64</v>
          </cell>
          <cell r="J68">
            <v>-0.22</v>
          </cell>
          <cell r="K68">
            <v>0</v>
          </cell>
        </row>
        <row r="69">
          <cell r="H69">
            <v>55206</v>
          </cell>
          <cell r="I69">
            <v>-134085.04</v>
          </cell>
          <cell r="J69">
            <v>-7654159</v>
          </cell>
          <cell r="K69">
            <v>0</v>
          </cell>
        </row>
        <row r="70">
          <cell r="H70">
            <v>55209</v>
          </cell>
          <cell r="I70">
            <v>-85427.05</v>
          </cell>
          <cell r="J70">
            <v>-3133233</v>
          </cell>
          <cell r="K70">
            <v>0</v>
          </cell>
        </row>
        <row r="71">
          <cell r="H71">
            <v>55215</v>
          </cell>
          <cell r="I71">
            <v>-110787.99</v>
          </cell>
          <cell r="J71">
            <v>-4247653</v>
          </cell>
          <cell r="K71">
            <v>0</v>
          </cell>
        </row>
        <row r="72">
          <cell r="H72">
            <v>55216</v>
          </cell>
          <cell r="I72">
            <v>-26909.65</v>
          </cell>
          <cell r="J72">
            <v>-1144808</v>
          </cell>
          <cell r="K72">
            <v>0</v>
          </cell>
        </row>
        <row r="73">
          <cell r="H73">
            <v>55225</v>
          </cell>
          <cell r="I73">
            <v>-4630.6400000000003</v>
          </cell>
          <cell r="J73">
            <v>-176268</v>
          </cell>
          <cell r="K73">
            <v>0</v>
          </cell>
        </row>
        <row r="74">
          <cell r="H74">
            <v>55230</v>
          </cell>
          <cell r="I74">
            <v>-167.93</v>
          </cell>
          <cell r="J74">
            <v>-19677</v>
          </cell>
          <cell r="K74">
            <v>0</v>
          </cell>
        </row>
        <row r="75">
          <cell r="H75">
            <v>55235</v>
          </cell>
          <cell r="I75">
            <v>-1582.14</v>
          </cell>
          <cell r="J75">
            <v>-45906.464</v>
          </cell>
          <cell r="K75">
            <v>0</v>
          </cell>
        </row>
        <row r="76">
          <cell r="H76">
            <v>55260</v>
          </cell>
          <cell r="I76">
            <v>-531.04999999999995</v>
          </cell>
          <cell r="J76">
            <v>-22574</v>
          </cell>
          <cell r="K76">
            <v>0</v>
          </cell>
        </row>
        <row r="77">
          <cell r="H77">
            <v>55506</v>
          </cell>
          <cell r="I77">
            <v>-11484.01</v>
          </cell>
          <cell r="J77">
            <v>0</v>
          </cell>
          <cell r="K77">
            <v>0</v>
          </cell>
        </row>
        <row r="78">
          <cell r="H78">
            <v>55509</v>
          </cell>
          <cell r="I78">
            <v>-4320.37</v>
          </cell>
          <cell r="J78">
            <v>0</v>
          </cell>
          <cell r="K78">
            <v>0</v>
          </cell>
        </row>
        <row r="79">
          <cell r="H79">
            <v>55515</v>
          </cell>
          <cell r="I79">
            <v>-8639.67</v>
          </cell>
          <cell r="J79">
            <v>0</v>
          </cell>
          <cell r="K79">
            <v>0</v>
          </cell>
        </row>
        <row r="80">
          <cell r="H80">
            <v>55525</v>
          </cell>
          <cell r="I80">
            <v>-14587.06</v>
          </cell>
          <cell r="J80">
            <v>0</v>
          </cell>
          <cell r="K80">
            <v>0</v>
          </cell>
        </row>
        <row r="81">
          <cell r="H81">
            <v>55530</v>
          </cell>
          <cell r="I81">
            <v>-21.29</v>
          </cell>
          <cell r="J81">
            <v>0</v>
          </cell>
          <cell r="K81">
            <v>0</v>
          </cell>
        </row>
        <row r="82">
          <cell r="H82">
            <v>55535</v>
          </cell>
          <cell r="I82">
            <v>-59.66</v>
          </cell>
          <cell r="J82">
            <v>0</v>
          </cell>
          <cell r="K82">
            <v>0</v>
          </cell>
        </row>
        <row r="83">
          <cell r="H83">
            <v>55550</v>
          </cell>
          <cell r="I83">
            <v>0</v>
          </cell>
          <cell r="J83">
            <v>0</v>
          </cell>
          <cell r="K83">
            <v>0</v>
          </cell>
        </row>
        <row r="84">
          <cell r="H84">
            <v>55560</v>
          </cell>
          <cell r="I84">
            <v>-31.55</v>
          </cell>
          <cell r="J84">
            <v>0</v>
          </cell>
          <cell r="K84">
            <v>0</v>
          </cell>
        </row>
        <row r="85">
          <cell r="H85">
            <v>55606</v>
          </cell>
          <cell r="I85">
            <v>-33266.65</v>
          </cell>
          <cell r="J85">
            <v>0</v>
          </cell>
          <cell r="K85">
            <v>0</v>
          </cell>
        </row>
        <row r="86">
          <cell r="H86">
            <v>55609</v>
          </cell>
          <cell r="I86">
            <v>-12663.94</v>
          </cell>
          <cell r="J86">
            <v>0</v>
          </cell>
          <cell r="K86">
            <v>0</v>
          </cell>
        </row>
        <row r="87">
          <cell r="H87">
            <v>55615</v>
          </cell>
          <cell r="I87">
            <v>-24156.74</v>
          </cell>
          <cell r="J87">
            <v>0</v>
          </cell>
          <cell r="K87">
            <v>0</v>
          </cell>
        </row>
        <row r="88">
          <cell r="H88">
            <v>55625</v>
          </cell>
          <cell r="I88">
            <v>-907.77</v>
          </cell>
          <cell r="J88">
            <v>0</v>
          </cell>
          <cell r="K88">
            <v>0</v>
          </cell>
        </row>
        <row r="89">
          <cell r="H89">
            <v>55630</v>
          </cell>
          <cell r="I89">
            <v>-61.65</v>
          </cell>
          <cell r="J89">
            <v>0</v>
          </cell>
          <cell r="K89">
            <v>0</v>
          </cell>
        </row>
        <row r="90">
          <cell r="H90">
            <v>55635</v>
          </cell>
          <cell r="I90">
            <v>-186.6</v>
          </cell>
          <cell r="J90">
            <v>0</v>
          </cell>
          <cell r="K90">
            <v>0</v>
          </cell>
        </row>
        <row r="91">
          <cell r="H91">
            <v>55650</v>
          </cell>
          <cell r="I91">
            <v>0</v>
          </cell>
          <cell r="J91">
            <v>0</v>
          </cell>
          <cell r="K91">
            <v>0</v>
          </cell>
        </row>
        <row r="92">
          <cell r="H92">
            <v>55660</v>
          </cell>
          <cell r="I92">
            <v>-92.03</v>
          </cell>
          <cell r="J92">
            <v>0</v>
          </cell>
          <cell r="K92">
            <v>0</v>
          </cell>
        </row>
        <row r="93">
          <cell r="H93">
            <v>590401</v>
          </cell>
          <cell r="I93">
            <v>-185</v>
          </cell>
          <cell r="J93">
            <v>0</v>
          </cell>
          <cell r="K93">
            <v>0</v>
          </cell>
        </row>
        <row r="94">
          <cell r="H94">
            <v>591008</v>
          </cell>
          <cell r="I94">
            <v>-15</v>
          </cell>
          <cell r="J94">
            <v>0</v>
          </cell>
          <cell r="K94">
            <v>0</v>
          </cell>
        </row>
        <row r="95">
          <cell r="H95">
            <v>591009</v>
          </cell>
          <cell r="I95">
            <v>-60</v>
          </cell>
          <cell r="J95">
            <v>0</v>
          </cell>
          <cell r="K95">
            <v>0</v>
          </cell>
        </row>
        <row r="96">
          <cell r="H96">
            <v>591101</v>
          </cell>
          <cell r="I96">
            <v>0</v>
          </cell>
          <cell r="J96">
            <v>0</v>
          </cell>
          <cell r="K96">
            <v>0</v>
          </cell>
        </row>
        <row r="97">
          <cell r="H97">
            <v>0</v>
          </cell>
          <cell r="I97">
            <v>0</v>
          </cell>
        </row>
        <row r="98">
          <cell r="H98">
            <v>0</v>
          </cell>
          <cell r="I98">
            <v>0</v>
          </cell>
        </row>
        <row r="99">
          <cell r="H99">
            <v>0</v>
          </cell>
          <cell r="I99">
            <v>0</v>
          </cell>
        </row>
        <row r="100">
          <cell r="H100">
            <v>0</v>
          </cell>
          <cell r="I100">
            <v>0</v>
          </cell>
        </row>
        <row r="107">
          <cell r="H107" t="str">
            <v>Total</v>
          </cell>
          <cell r="I107">
            <v>-1977270.5099999995</v>
          </cell>
          <cell r="J107">
            <v>-16444279.183999998</v>
          </cell>
          <cell r="K107">
            <v>-17306.600999999999</v>
          </cell>
        </row>
        <row r="119">
          <cell r="H119">
            <v>7000</v>
          </cell>
          <cell r="I119">
            <v>760674.64</v>
          </cell>
          <cell r="J119">
            <v>12148883.74</v>
          </cell>
          <cell r="K119">
            <v>0</v>
          </cell>
        </row>
        <row r="120">
          <cell r="H120">
            <v>7001</v>
          </cell>
          <cell r="I120">
            <v>115742.95</v>
          </cell>
          <cell r="J120">
            <v>0</v>
          </cell>
          <cell r="K120">
            <v>0</v>
          </cell>
        </row>
        <row r="121">
          <cell r="H121">
            <v>7005</v>
          </cell>
          <cell r="I121">
            <v>63779.77</v>
          </cell>
          <cell r="J121">
            <v>0</v>
          </cell>
          <cell r="K121">
            <v>0</v>
          </cell>
        </row>
        <row r="122">
          <cell r="H122">
            <v>7006</v>
          </cell>
          <cell r="I122">
            <v>71335.38</v>
          </cell>
          <cell r="J122">
            <v>0</v>
          </cell>
          <cell r="K122">
            <v>0</v>
          </cell>
        </row>
        <row r="123">
          <cell r="H123">
            <v>7012</v>
          </cell>
          <cell r="I123">
            <v>39143.61</v>
          </cell>
          <cell r="J123">
            <v>0</v>
          </cell>
          <cell r="K123">
            <v>0</v>
          </cell>
        </row>
        <row r="124">
          <cell r="H124">
            <v>7095</v>
          </cell>
          <cell r="I124">
            <v>180860.64</v>
          </cell>
          <cell r="J124">
            <v>0</v>
          </cell>
          <cell r="K124">
            <v>0</v>
          </cell>
        </row>
        <row r="125">
          <cell r="H125">
            <v>7100</v>
          </cell>
          <cell r="I125">
            <v>165556.13</v>
          </cell>
          <cell r="J125">
            <v>5018409.7</v>
          </cell>
          <cell r="K125">
            <v>0</v>
          </cell>
        </row>
        <row r="127">
          <cell r="I127">
            <v>1397093.12</v>
          </cell>
          <cell r="J127">
            <v>17167293.440000001</v>
          </cell>
          <cell r="K127">
            <v>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CO ALLOCATIONS-EXP"/>
      <sheetName val="Interco Alloc - Revenue"/>
      <sheetName val="GEC - ORDER"/>
      <sheetName val="GEC - CC"/>
      <sheetName val="INTERCO Forecast Prev Year"/>
      <sheetName val="Allocations 2009"/>
      <sheetName val="Interco Alloc Analysis"/>
      <sheetName val="Summary by CC"/>
      <sheetName val="Cornwall Operating "/>
      <sheetName val="CNPI Operating"/>
      <sheetName val="FON Operating"/>
      <sheetName val="capital budget 2009"/>
      <sheetName val="Breakdown of labour"/>
      <sheetName val="Clearing CC Analysis"/>
      <sheetName val="orders export"/>
      <sheetName val="Export Cost Centers"/>
      <sheetName val="GEC Export"/>
      <sheetName val="CC allocations export"/>
      <sheetName val="capital export"/>
      <sheetName val="2007 YTD import version 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1">
          <cell r="A1" t="str">
            <v>05/07/2008                                                                                        CNP Summary of Capital Expenditures - Budget Approval Report                                                                                               1</v>
          </cell>
        </row>
        <row r="3">
          <cell r="A3" t="str">
            <v>Run Date:</v>
          </cell>
          <cell r="C3">
            <v>39575</v>
          </cell>
          <cell r="P3" t="str">
            <v>CNP Regulated Company</v>
          </cell>
          <cell r="AG3" t="str">
            <v>Page no.:</v>
          </cell>
        </row>
        <row r="4">
          <cell r="A4">
            <v>1</v>
          </cell>
        </row>
        <row r="5">
          <cell r="N5" t="str">
            <v>Summary of Capital Expenditures</v>
          </cell>
        </row>
        <row r="6">
          <cell r="O6" t="str">
            <v>Budget Approval Form Processing</v>
          </cell>
        </row>
        <row r="7">
          <cell r="M7" t="str">
            <v>For period month end: December 2009</v>
          </cell>
        </row>
        <row r="9">
          <cell r="J9" t="str">
            <v>Planned Capital Expenditures (</v>
          </cell>
          <cell r="S9">
            <v>2009</v>
          </cell>
          <cell r="U9" t="str">
            <v>)</v>
          </cell>
        </row>
        <row r="10">
          <cell r="B10" t="str">
            <v>Order</v>
          </cell>
          <cell r="D10" t="str">
            <v>Order Description</v>
          </cell>
          <cell r="H10" t="str">
            <v>Labour</v>
          </cell>
          <cell r="K10" t="str">
            <v>Materials</v>
          </cell>
          <cell r="Q10" t="str">
            <v>Contracted Svcs.</v>
          </cell>
          <cell r="W10" t="str">
            <v>Total Cost</v>
          </cell>
          <cell r="Y10" t="str">
            <v>Year</v>
          </cell>
          <cell r="Z10">
            <v>2006</v>
          </cell>
          <cell r="AA10" t="str">
            <v>Plan</v>
          </cell>
          <cell r="AC10" t="str">
            <v>Year</v>
          </cell>
          <cell r="AE10">
            <v>2006</v>
          </cell>
          <cell r="AF10" t="str">
            <v>Forecast</v>
          </cell>
        </row>
        <row r="13">
          <cell r="A13" t="str">
            <v>Transmission</v>
          </cell>
        </row>
        <row r="14">
          <cell r="A14">
            <v>100121</v>
          </cell>
          <cell r="B14">
            <v>100121</v>
          </cell>
          <cell r="D14" t="str">
            <v>FE - Niagara Falls Station #11 Projects</v>
          </cell>
          <cell r="G14">
            <v>17402.400000000001</v>
          </cell>
          <cell r="I14">
            <v>20000</v>
          </cell>
          <cell r="L14">
            <v>20000</v>
          </cell>
          <cell r="T14">
            <v>57402.400000000001</v>
          </cell>
          <cell r="X14">
            <v>124677.6</v>
          </cell>
          <cell r="AB14">
            <v>124682.4</v>
          </cell>
        </row>
        <row r="15">
          <cell r="A15">
            <v>100136</v>
          </cell>
          <cell r="B15">
            <v>100136</v>
          </cell>
          <cell r="D15" t="str">
            <v>FE-Stevensville Tran Station 17 Projects</v>
          </cell>
          <cell r="G15">
            <v>31917.599999999999</v>
          </cell>
          <cell r="I15">
            <v>60000</v>
          </cell>
          <cell r="L15">
            <v>0</v>
          </cell>
          <cell r="T15">
            <v>91917.6</v>
          </cell>
          <cell r="X15">
            <v>58037.599999999999</v>
          </cell>
          <cell r="AB15">
            <v>58042.400000000001</v>
          </cell>
        </row>
        <row r="16">
          <cell r="A16">
            <v>100481</v>
          </cell>
          <cell r="B16">
            <v>100481</v>
          </cell>
          <cell r="D16" t="str">
            <v>FE-Trans Station 18 Projects (Gilmore Rd</v>
          </cell>
          <cell r="G16">
            <v>30240</v>
          </cell>
          <cell r="I16">
            <v>60000</v>
          </cell>
          <cell r="L16">
            <v>10000</v>
          </cell>
          <cell r="T16">
            <v>100240</v>
          </cell>
          <cell r="X16">
            <v>0</v>
          </cell>
          <cell r="AB16">
            <v>0</v>
          </cell>
        </row>
        <row r="17">
          <cell r="A17">
            <v>100640</v>
          </cell>
          <cell r="B17">
            <v>100640</v>
          </cell>
          <cell r="D17" t="str">
            <v>FE-Line 2 Projects-Transmission</v>
          </cell>
          <cell r="G17">
            <v>37987.199999999997</v>
          </cell>
          <cell r="I17">
            <v>50000</v>
          </cell>
          <cell r="L17">
            <v>50000</v>
          </cell>
          <cell r="T17">
            <v>137987.20000000001</v>
          </cell>
          <cell r="X17">
            <v>105799.76</v>
          </cell>
          <cell r="AB17">
            <v>106060.64</v>
          </cell>
        </row>
        <row r="18">
          <cell r="A18">
            <v>100642</v>
          </cell>
          <cell r="B18">
            <v>100642</v>
          </cell>
          <cell r="D18" t="str">
            <v>FE-Line 6 Projects-Transmission</v>
          </cell>
          <cell r="G18">
            <v>16852.560000000001</v>
          </cell>
          <cell r="I18">
            <v>0</v>
          </cell>
          <cell r="L18">
            <v>25000</v>
          </cell>
          <cell r="T18">
            <v>41852.559999999998</v>
          </cell>
          <cell r="X18">
            <v>40572.6</v>
          </cell>
          <cell r="AB18">
            <v>40572.6</v>
          </cell>
        </row>
        <row r="19">
          <cell r="A19">
            <v>100740</v>
          </cell>
          <cell r="B19">
            <v>100740</v>
          </cell>
          <cell r="D19" t="str">
            <v>FE-Line 5, 7, &amp; 8 Retire Sections-Transm</v>
          </cell>
          <cell r="G19">
            <v>16852.560000000001</v>
          </cell>
          <cell r="I19">
            <v>0</v>
          </cell>
          <cell r="L19">
            <v>25000</v>
          </cell>
          <cell r="T19">
            <v>41852.559999999998</v>
          </cell>
          <cell r="X19">
            <v>40572.6</v>
          </cell>
          <cell r="AB19">
            <v>40833.360000000001</v>
          </cell>
        </row>
        <row r="20">
          <cell r="A20">
            <v>100820</v>
          </cell>
          <cell r="B20">
            <v>100820</v>
          </cell>
          <cell r="D20" t="str">
            <v>FE-Misc Transmission Projects</v>
          </cell>
          <cell r="G20">
            <v>0</v>
          </cell>
          <cell r="I20">
            <v>10000</v>
          </cell>
          <cell r="L20">
            <v>10000</v>
          </cell>
          <cell r="T20">
            <v>20000</v>
          </cell>
          <cell r="X20">
            <v>0</v>
          </cell>
          <cell r="AB20">
            <v>0</v>
          </cell>
        </row>
        <row r="21">
          <cell r="A21">
            <v>100999</v>
          </cell>
          <cell r="B21">
            <v>100999</v>
          </cell>
          <cell r="D21" t="str">
            <v>FE - Fortran Transmission Project</v>
          </cell>
          <cell r="G21">
            <v>0</v>
          </cell>
          <cell r="I21">
            <v>6000000</v>
          </cell>
          <cell r="L21">
            <v>200000</v>
          </cell>
          <cell r="T21">
            <v>6200000</v>
          </cell>
          <cell r="X21">
            <v>4383396.5999999996</v>
          </cell>
          <cell r="AB21">
            <v>4383396.5999999996</v>
          </cell>
        </row>
        <row r="22">
          <cell r="A22">
            <v>0</v>
          </cell>
          <cell r="K22" t="str">
            <v>----------</v>
          </cell>
          <cell r="R22" t="str">
            <v>----------</v>
          </cell>
          <cell r="V22" t="str">
            <v>----------</v>
          </cell>
          <cell r="Y22" t="str">
            <v>----------</v>
          </cell>
          <cell r="AD22" t="str">
            <v>----------</v>
          </cell>
        </row>
        <row r="23">
          <cell r="A23">
            <v>0</v>
          </cell>
          <cell r="D23" t="str">
            <v>Total for</v>
          </cell>
          <cell r="E23" t="str">
            <v>Transmission</v>
          </cell>
          <cell r="G23">
            <v>151252.32</v>
          </cell>
          <cell r="I23">
            <v>6200000</v>
          </cell>
          <cell r="L23">
            <v>340000</v>
          </cell>
          <cell r="T23">
            <v>6691252.3200000003</v>
          </cell>
          <cell r="X23">
            <v>4753056.76</v>
          </cell>
          <cell r="AB23">
            <v>4753588</v>
          </cell>
        </row>
        <row r="24">
          <cell r="A24">
            <v>0</v>
          </cell>
        </row>
        <row r="25">
          <cell r="A25">
            <v>0</v>
          </cell>
        </row>
        <row r="26">
          <cell r="A26">
            <v>100122</v>
          </cell>
          <cell r="B26">
            <v>100122</v>
          </cell>
          <cell r="D26" t="str">
            <v>FE-Delta to Wye Conversion</v>
          </cell>
          <cell r="G26">
            <v>287551.2</v>
          </cell>
          <cell r="I26">
            <v>125000</v>
          </cell>
          <cell r="L26">
            <v>125000</v>
          </cell>
          <cell r="T26">
            <v>537551.19999999995</v>
          </cell>
          <cell r="X26">
            <v>468219.48</v>
          </cell>
          <cell r="AB26">
            <v>465958.68</v>
          </cell>
        </row>
        <row r="27">
          <cell r="A27">
            <v>100123</v>
          </cell>
          <cell r="B27">
            <v>100123</v>
          </cell>
          <cell r="D27" t="str">
            <v>FE-Install New Transformers</v>
          </cell>
          <cell r="G27">
            <v>0</v>
          </cell>
          <cell r="I27">
            <v>170000</v>
          </cell>
          <cell r="L27">
            <v>0</v>
          </cell>
          <cell r="T27">
            <v>170000</v>
          </cell>
          <cell r="X27">
            <v>170000</v>
          </cell>
          <cell r="AB27">
            <v>170000</v>
          </cell>
        </row>
        <row r="28">
          <cell r="A28">
            <v>100124</v>
          </cell>
          <cell r="B28">
            <v>100124</v>
          </cell>
          <cell r="D28" t="str">
            <v>FE-Distribution Upgrades</v>
          </cell>
          <cell r="G28">
            <v>335055.59999999998</v>
          </cell>
          <cell r="I28">
            <v>180000</v>
          </cell>
          <cell r="L28">
            <v>120000</v>
          </cell>
          <cell r="T28">
            <v>635055.6</v>
          </cell>
          <cell r="X28">
            <v>481815.6</v>
          </cell>
          <cell r="AB28">
            <v>482493.78</v>
          </cell>
        </row>
        <row r="29">
          <cell r="A29">
            <v>100125</v>
          </cell>
          <cell r="B29">
            <v>100125</v>
          </cell>
          <cell r="D29" t="str">
            <v>FE-New Service Lines</v>
          </cell>
          <cell r="G29">
            <v>398422.8</v>
          </cell>
          <cell r="I29">
            <v>120000</v>
          </cell>
          <cell r="L29">
            <v>0</v>
          </cell>
          <cell r="T29">
            <v>518422.8</v>
          </cell>
          <cell r="X29">
            <v>569726.76</v>
          </cell>
          <cell r="AB29">
            <v>569063.04</v>
          </cell>
        </row>
        <row r="30">
          <cell r="A30">
            <v>100127</v>
          </cell>
          <cell r="B30">
            <v>100127</v>
          </cell>
          <cell r="D30" t="str">
            <v>FE-Station 12 Projects (Concession &amp; QEW</v>
          </cell>
          <cell r="G30">
            <v>79920</v>
          </cell>
          <cell r="I30">
            <v>95000</v>
          </cell>
          <cell r="L30">
            <v>20000</v>
          </cell>
          <cell r="T30">
            <v>194920</v>
          </cell>
          <cell r="X30">
            <v>182080</v>
          </cell>
          <cell r="AB30">
            <v>182077.6</v>
          </cell>
        </row>
        <row r="31">
          <cell r="A31">
            <v>100128</v>
          </cell>
          <cell r="B31">
            <v>100128</v>
          </cell>
          <cell r="D31" t="str">
            <v>FE-New Meters</v>
          </cell>
          <cell r="G31">
            <v>21539.16</v>
          </cell>
          <cell r="I31">
            <v>84000</v>
          </cell>
          <cell r="L31">
            <v>0</v>
          </cell>
          <cell r="T31">
            <v>105539.16</v>
          </cell>
          <cell r="X31">
            <v>120511.67999999999</v>
          </cell>
          <cell r="AB31">
            <v>120160.2</v>
          </cell>
        </row>
        <row r="32">
          <cell r="A32">
            <v>100137</v>
          </cell>
          <cell r="B32">
            <v>100137</v>
          </cell>
          <cell r="D32" t="str">
            <v>FE-Dist Station 15 Projects (Gilmore Rd)</v>
          </cell>
          <cell r="G32">
            <v>0</v>
          </cell>
          <cell r="I32">
            <v>25000</v>
          </cell>
          <cell r="L32">
            <v>10000</v>
          </cell>
          <cell r="T32">
            <v>35000</v>
          </cell>
          <cell r="X32">
            <v>28400</v>
          </cell>
          <cell r="AB32">
            <v>28402.400000000001</v>
          </cell>
        </row>
        <row r="33">
          <cell r="A33">
            <v>100182</v>
          </cell>
          <cell r="B33">
            <v>100182</v>
          </cell>
          <cell r="D33" t="str">
            <v>FE-Tools &amp; Equipment Distribution</v>
          </cell>
          <cell r="G33">
            <v>0</v>
          </cell>
          <cell r="I33">
            <v>30000</v>
          </cell>
          <cell r="L33">
            <v>0</v>
          </cell>
          <cell r="T33">
            <v>30000</v>
          </cell>
          <cell r="X33">
            <v>30000</v>
          </cell>
          <cell r="AB33">
            <v>30000</v>
          </cell>
        </row>
        <row r="34">
          <cell r="A34">
            <v>100240</v>
          </cell>
          <cell r="B34">
            <v>100240</v>
          </cell>
          <cell r="D34" t="str">
            <v>FE-Transportation Equipment for Inc.</v>
          </cell>
          <cell r="G34">
            <v>0</v>
          </cell>
          <cell r="I34">
            <v>320000</v>
          </cell>
          <cell r="L34">
            <v>0</v>
          </cell>
          <cell r="T34">
            <v>320000</v>
          </cell>
          <cell r="X34">
            <v>310000</v>
          </cell>
          <cell r="AB34">
            <v>310000</v>
          </cell>
        </row>
        <row r="35">
          <cell r="A35">
            <v>100482</v>
          </cell>
          <cell r="B35">
            <v>100482</v>
          </cell>
          <cell r="D35" t="str">
            <v>FE-Engineering Projects</v>
          </cell>
          <cell r="G35">
            <v>4253.3999999999996</v>
          </cell>
          <cell r="I35">
            <v>75000</v>
          </cell>
          <cell r="L35">
            <v>30000</v>
          </cell>
          <cell r="T35">
            <v>109253.4</v>
          </cell>
          <cell r="X35">
            <v>42750</v>
          </cell>
          <cell r="AB35">
            <v>42750</v>
          </cell>
        </row>
        <row r="36">
          <cell r="A36">
            <v>100483</v>
          </cell>
          <cell r="B36">
            <v>100483</v>
          </cell>
          <cell r="D36" t="str">
            <v>FE-Install of Reclos.- Ratio Transform</v>
          </cell>
          <cell r="G36">
            <v>0</v>
          </cell>
          <cell r="I36">
            <v>0</v>
          </cell>
          <cell r="L36">
            <v>0</v>
          </cell>
          <cell r="T36">
            <v>0</v>
          </cell>
          <cell r="X36">
            <v>60000</v>
          </cell>
          <cell r="AB36">
            <v>60000</v>
          </cell>
        </row>
        <row r="37">
          <cell r="A37">
            <v>100484</v>
          </cell>
          <cell r="B37">
            <v>100484</v>
          </cell>
          <cell r="D37" t="str">
            <v>FE-Distribution Rebuilds Storms</v>
          </cell>
          <cell r="G37">
            <v>27822.6</v>
          </cell>
          <cell r="I37">
            <v>15000</v>
          </cell>
          <cell r="L37">
            <v>20000</v>
          </cell>
          <cell r="T37">
            <v>62822.6</v>
          </cell>
          <cell r="X37">
            <v>50069.4</v>
          </cell>
          <cell r="AB37">
            <v>50069.4</v>
          </cell>
        </row>
        <row r="38">
          <cell r="A38">
            <v>100485</v>
          </cell>
          <cell r="B38">
            <v>100485</v>
          </cell>
          <cell r="D38" t="str">
            <v>FE-Communication Projects</v>
          </cell>
          <cell r="G38">
            <v>0</v>
          </cell>
          <cell r="I38">
            <v>4000</v>
          </cell>
          <cell r="L38">
            <v>0</v>
          </cell>
          <cell r="T38">
            <v>4000</v>
          </cell>
          <cell r="X38">
            <v>4000</v>
          </cell>
          <cell r="AB38">
            <v>4000</v>
          </cell>
        </row>
        <row r="39">
          <cell r="A39">
            <v>100641</v>
          </cell>
          <cell r="B39">
            <v>100641</v>
          </cell>
          <cell r="D39" t="str">
            <v>FE-Dist Station 19 Projects (Ridgeway)</v>
          </cell>
          <cell r="G39">
            <v>0</v>
          </cell>
          <cell r="I39">
            <v>10000</v>
          </cell>
          <cell r="L39">
            <v>0</v>
          </cell>
          <cell r="T39">
            <v>10000</v>
          </cell>
          <cell r="X39">
            <v>0</v>
          </cell>
          <cell r="AB39">
            <v>0</v>
          </cell>
        </row>
        <row r="40">
          <cell r="A40">
            <v>100702</v>
          </cell>
          <cell r="B40">
            <v>100702</v>
          </cell>
          <cell r="D40" t="str">
            <v>FE-GENERAL CAPITAL CHARGES</v>
          </cell>
          <cell r="G40">
            <v>18111.599999999999</v>
          </cell>
          <cell r="I40">
            <v>0</v>
          </cell>
          <cell r="L40">
            <v>0</v>
          </cell>
          <cell r="T40">
            <v>18111.599999999999</v>
          </cell>
          <cell r="X40">
            <v>525055.80000000005</v>
          </cell>
          <cell r="AB40">
            <v>504055.8</v>
          </cell>
        </row>
        <row r="41">
          <cell r="A41">
            <v>100737</v>
          </cell>
          <cell r="B41">
            <v>100737</v>
          </cell>
          <cell r="D41" t="str">
            <v>FE-Dist Station 13 Relief Proj Ridgeway</v>
          </cell>
          <cell r="G41">
            <v>0</v>
          </cell>
          <cell r="I41">
            <v>0</v>
          </cell>
          <cell r="L41">
            <v>50000</v>
          </cell>
          <cell r="T41">
            <v>50000</v>
          </cell>
          <cell r="X41">
            <v>0</v>
          </cell>
          <cell r="AB41">
            <v>0</v>
          </cell>
        </row>
        <row r="42">
          <cell r="A42">
            <v>100738</v>
          </cell>
          <cell r="B42">
            <v>100738</v>
          </cell>
          <cell r="D42" t="str">
            <v>FE-Upgrade VHF Radio System-Dist</v>
          </cell>
          <cell r="G42">
            <v>0</v>
          </cell>
          <cell r="I42">
            <v>10000</v>
          </cell>
          <cell r="L42">
            <v>15000</v>
          </cell>
          <cell r="T42">
            <v>25000</v>
          </cell>
          <cell r="X42">
            <v>0</v>
          </cell>
          <cell r="AB42">
            <v>0</v>
          </cell>
        </row>
        <row r="43">
          <cell r="A43">
            <v>100739</v>
          </cell>
          <cell r="B43">
            <v>100739</v>
          </cell>
          <cell r="D43" t="str">
            <v>FE - Upgrade Scada System  DISTRIBUTION</v>
          </cell>
          <cell r="G43">
            <v>21600</v>
          </cell>
          <cell r="I43">
            <v>10000</v>
          </cell>
          <cell r="L43">
            <v>0</v>
          </cell>
          <cell r="T43">
            <v>31600</v>
          </cell>
          <cell r="X43">
            <v>23600</v>
          </cell>
          <cell r="AB43">
            <v>23600</v>
          </cell>
        </row>
        <row r="44">
          <cell r="A44">
            <v>101065</v>
          </cell>
          <cell r="B44">
            <v>101065</v>
          </cell>
          <cell r="D44" t="str">
            <v>FE- CNPI Land Easements</v>
          </cell>
          <cell r="G44">
            <v>0</v>
          </cell>
          <cell r="I44">
            <v>10000</v>
          </cell>
          <cell r="L44">
            <v>0</v>
          </cell>
          <cell r="T44">
            <v>10000</v>
          </cell>
          <cell r="X44">
            <v>10000</v>
          </cell>
          <cell r="AB44">
            <v>10000</v>
          </cell>
        </row>
        <row r="45">
          <cell r="A45">
            <v>101108</v>
          </cell>
          <cell r="B45">
            <v>101108</v>
          </cell>
          <cell r="D45" t="str">
            <v>FE-Dist'n Standards Development</v>
          </cell>
          <cell r="G45">
            <v>0</v>
          </cell>
          <cell r="I45">
            <v>0</v>
          </cell>
          <cell r="L45">
            <v>0</v>
          </cell>
          <cell r="T45">
            <v>0</v>
          </cell>
          <cell r="X45">
            <v>3966</v>
          </cell>
          <cell r="AB45">
            <v>3966</v>
          </cell>
        </row>
        <row r="46">
          <cell r="A46">
            <v>101140</v>
          </cell>
          <cell r="B46">
            <v>101140</v>
          </cell>
          <cell r="D46" t="str">
            <v>FE- Distribution Analysis Tools</v>
          </cell>
          <cell r="G46">
            <v>0</v>
          </cell>
          <cell r="I46">
            <v>20000</v>
          </cell>
          <cell r="L46">
            <v>80000</v>
          </cell>
          <cell r="T46">
            <v>100000</v>
          </cell>
          <cell r="X46">
            <v>80000</v>
          </cell>
          <cell r="AB46">
            <v>80000</v>
          </cell>
        </row>
        <row r="47">
          <cell r="A47">
            <v>101141</v>
          </cell>
          <cell r="B47">
            <v>101141</v>
          </cell>
          <cell r="D47" t="str">
            <v>FE-Garrison Rd Upgrade</v>
          </cell>
          <cell r="G47">
            <v>0</v>
          </cell>
          <cell r="I47">
            <v>0</v>
          </cell>
          <cell r="L47">
            <v>0</v>
          </cell>
          <cell r="T47">
            <v>0</v>
          </cell>
          <cell r="X47">
            <v>400000</v>
          </cell>
          <cell r="AB47">
            <v>400000</v>
          </cell>
        </row>
        <row r="48">
          <cell r="A48">
            <v>101142</v>
          </cell>
          <cell r="B48">
            <v>101142</v>
          </cell>
          <cell r="D48" t="str">
            <v>FE-Queen St Underground</v>
          </cell>
          <cell r="G48">
            <v>0</v>
          </cell>
          <cell r="I48">
            <v>0</v>
          </cell>
          <cell r="L48">
            <v>0</v>
          </cell>
          <cell r="T48">
            <v>0</v>
          </cell>
          <cell r="X48">
            <v>300000</v>
          </cell>
          <cell r="AB48">
            <v>300000</v>
          </cell>
        </row>
        <row r="49">
          <cell r="A49">
            <v>101146</v>
          </cell>
          <cell r="B49">
            <v>101146</v>
          </cell>
          <cell r="D49" t="str">
            <v>FE-Purchase Smart Meters</v>
          </cell>
          <cell r="G49">
            <v>27065.88</v>
          </cell>
          <cell r="I49">
            <v>1550000</v>
          </cell>
          <cell r="L49">
            <v>1550000</v>
          </cell>
          <cell r="T49">
            <v>3127065.88</v>
          </cell>
          <cell r="X49">
            <v>0</v>
          </cell>
          <cell r="AB49">
            <v>0</v>
          </cell>
        </row>
        <row r="50">
          <cell r="A50">
            <v>0</v>
          </cell>
          <cell r="K50" t="str">
            <v>----------</v>
          </cell>
          <cell r="R50" t="str">
            <v>----------</v>
          </cell>
          <cell r="V50" t="str">
            <v>----------</v>
          </cell>
          <cell r="Y50" t="str">
            <v>----------</v>
          </cell>
          <cell r="AD50" t="str">
            <v>----------</v>
          </cell>
        </row>
        <row r="51">
          <cell r="A51">
            <v>0</v>
          </cell>
          <cell r="D51" t="str">
            <v>Total for</v>
          </cell>
          <cell r="E51" t="str">
            <v>Distribution</v>
          </cell>
          <cell r="G51">
            <v>1221342.24</v>
          </cell>
          <cell r="I51">
            <v>2853000</v>
          </cell>
          <cell r="L51">
            <v>2020000</v>
          </cell>
          <cell r="T51">
            <v>6094342.2400000002</v>
          </cell>
          <cell r="X51">
            <v>3860194.72</v>
          </cell>
          <cell r="AB51">
            <v>3836596.9</v>
          </cell>
        </row>
        <row r="52">
          <cell r="A52">
            <v>0</v>
          </cell>
        </row>
        <row r="53">
          <cell r="A53">
            <v>0</v>
          </cell>
        </row>
        <row r="54">
          <cell r="A54">
            <v>100300</v>
          </cell>
          <cell r="B54">
            <v>100300</v>
          </cell>
          <cell r="D54" t="str">
            <v>FE-SAP SYSTEM-Capital Improvements</v>
          </cell>
          <cell r="G54">
            <v>75900</v>
          </cell>
          <cell r="I54">
            <v>50000.04</v>
          </cell>
          <cell r="L54">
            <v>0</v>
          </cell>
          <cell r="T54">
            <v>125900.04</v>
          </cell>
          <cell r="X54">
            <v>130600.04</v>
          </cell>
          <cell r="AB54">
            <v>130600.04</v>
          </cell>
        </row>
        <row r="55">
          <cell r="A55">
            <v>100321</v>
          </cell>
          <cell r="B55">
            <v>100321</v>
          </cell>
          <cell r="D55" t="str">
            <v>FE-New PC's in 0020</v>
          </cell>
          <cell r="G55">
            <v>2301.84</v>
          </cell>
          <cell r="I55">
            <v>30000</v>
          </cell>
          <cell r="L55">
            <v>0</v>
          </cell>
          <cell r="T55">
            <v>32301.84</v>
          </cell>
          <cell r="X55">
            <v>31656</v>
          </cell>
          <cell r="AB55">
            <v>31656</v>
          </cell>
        </row>
        <row r="56">
          <cell r="A56">
            <v>100322</v>
          </cell>
          <cell r="B56">
            <v>100322</v>
          </cell>
          <cell r="D56" t="str">
            <v>FE-New Servers in 0020</v>
          </cell>
          <cell r="G56">
            <v>1380</v>
          </cell>
          <cell r="I56">
            <v>190000</v>
          </cell>
          <cell r="L56">
            <v>0</v>
          </cell>
          <cell r="T56">
            <v>191380</v>
          </cell>
          <cell r="X56">
            <v>73380</v>
          </cell>
          <cell r="AB56">
            <v>73380</v>
          </cell>
        </row>
        <row r="57">
          <cell r="A57">
            <v>100342</v>
          </cell>
          <cell r="B57">
            <v>100342</v>
          </cell>
          <cell r="D57" t="str">
            <v>FE-Other Software</v>
          </cell>
          <cell r="G57">
            <v>4509.84</v>
          </cell>
          <cell r="I57">
            <v>49499.96</v>
          </cell>
          <cell r="L57">
            <v>0</v>
          </cell>
          <cell r="T57">
            <v>54009.8</v>
          </cell>
          <cell r="X57">
            <v>74505.84</v>
          </cell>
          <cell r="AB57">
            <v>74505.84</v>
          </cell>
        </row>
        <row r="58">
          <cell r="A58">
            <v>100540</v>
          </cell>
          <cell r="B58">
            <v>100540</v>
          </cell>
          <cell r="D58" t="str">
            <v>FE-Misc Equipment Purchases - IT</v>
          </cell>
          <cell r="G58">
            <v>0</v>
          </cell>
          <cell r="I58">
            <v>15000</v>
          </cell>
          <cell r="L58">
            <v>0</v>
          </cell>
          <cell r="T58">
            <v>15000</v>
          </cell>
          <cell r="X58">
            <v>0</v>
          </cell>
          <cell r="AB58">
            <v>0</v>
          </cell>
        </row>
        <row r="59">
          <cell r="A59">
            <v>100560</v>
          </cell>
          <cell r="B59">
            <v>100560</v>
          </cell>
          <cell r="D59" t="str">
            <v>FE-IT Capital Projects (Co. 20)</v>
          </cell>
          <cell r="G59">
            <v>7358.16</v>
          </cell>
          <cell r="I59">
            <v>0</v>
          </cell>
          <cell r="L59">
            <v>0</v>
          </cell>
          <cell r="T59">
            <v>7358.16</v>
          </cell>
          <cell r="X59">
            <v>7358.16</v>
          </cell>
          <cell r="AB59">
            <v>7358.16</v>
          </cell>
        </row>
        <row r="60">
          <cell r="A60">
            <v>100644</v>
          </cell>
          <cell r="B60">
            <v>100644</v>
          </cell>
          <cell r="D60" t="str">
            <v>FE-Hardware - Periperals &amp; Acc (INC</v>
          </cell>
          <cell r="G60">
            <v>921.84</v>
          </cell>
          <cell r="I60">
            <v>101000</v>
          </cell>
          <cell r="L60">
            <v>0</v>
          </cell>
          <cell r="T60">
            <v>101921.84</v>
          </cell>
          <cell r="X60">
            <v>40828</v>
          </cell>
          <cell r="AB60">
            <v>40828</v>
          </cell>
        </row>
        <row r="61">
          <cell r="A61">
            <v>101069</v>
          </cell>
          <cell r="B61">
            <v>101069</v>
          </cell>
          <cell r="D61" t="str">
            <v>FE-Disaster Recovery Site</v>
          </cell>
          <cell r="G61">
            <v>1749.84</v>
          </cell>
          <cell r="I61">
            <v>0</v>
          </cell>
          <cell r="L61">
            <v>0</v>
          </cell>
          <cell r="T61">
            <v>1749.84</v>
          </cell>
          <cell r="X61">
            <v>5369.84</v>
          </cell>
          <cell r="AB61">
            <v>5369.84</v>
          </cell>
        </row>
        <row r="62">
          <cell r="A62">
            <v>101092</v>
          </cell>
          <cell r="B62">
            <v>101092</v>
          </cell>
          <cell r="D62" t="str">
            <v>FE - Scada IT Capital Improvements</v>
          </cell>
          <cell r="G62">
            <v>369.84</v>
          </cell>
          <cell r="I62">
            <v>0</v>
          </cell>
          <cell r="L62">
            <v>0</v>
          </cell>
          <cell r="T62">
            <v>369.84</v>
          </cell>
          <cell r="X62">
            <v>21838.16</v>
          </cell>
          <cell r="AB62">
            <v>21838.16</v>
          </cell>
        </row>
        <row r="63">
          <cell r="A63">
            <v>101138</v>
          </cell>
          <cell r="B63">
            <v>101138</v>
          </cell>
          <cell r="D63" t="str">
            <v>FE-2008 New Phone System</v>
          </cell>
          <cell r="G63">
            <v>0</v>
          </cell>
          <cell r="I63">
            <v>0</v>
          </cell>
          <cell r="L63">
            <v>0</v>
          </cell>
          <cell r="T63">
            <v>0</v>
          </cell>
          <cell r="X63">
            <v>231838.16</v>
          </cell>
          <cell r="AB63">
            <v>71838.16</v>
          </cell>
        </row>
        <row r="64">
          <cell r="A64">
            <v>101139</v>
          </cell>
          <cell r="B64">
            <v>101139</v>
          </cell>
          <cell r="D64" t="str">
            <v>FE-2008/2009 SAP Upgrade</v>
          </cell>
          <cell r="G64">
            <v>0</v>
          </cell>
          <cell r="I64">
            <v>0</v>
          </cell>
          <cell r="L64">
            <v>0</v>
          </cell>
          <cell r="T64">
            <v>0</v>
          </cell>
          <cell r="X64">
            <v>1153218.1599999999</v>
          </cell>
          <cell r="AB64">
            <v>3218.16</v>
          </cell>
        </row>
        <row r="65">
          <cell r="A65">
            <v>0</v>
          </cell>
          <cell r="K65" t="str">
            <v>----------</v>
          </cell>
          <cell r="R65" t="str">
            <v>----------</v>
          </cell>
          <cell r="V65" t="str">
            <v>----------</v>
          </cell>
          <cell r="Y65" t="str">
            <v>----------</v>
          </cell>
          <cell r="AD65" t="str">
            <v>----------</v>
          </cell>
        </row>
        <row r="66">
          <cell r="A66">
            <v>0</v>
          </cell>
          <cell r="D66" t="str">
            <v>Total for</v>
          </cell>
          <cell r="E66" t="str">
            <v>Information Technology</v>
          </cell>
          <cell r="G66">
            <v>94491.36</v>
          </cell>
          <cell r="I66">
            <v>435500</v>
          </cell>
          <cell r="L66">
            <v>0</v>
          </cell>
          <cell r="T66">
            <v>529991.36</v>
          </cell>
          <cell r="X66">
            <v>1770592.36</v>
          </cell>
          <cell r="AB66">
            <v>460592.36</v>
          </cell>
        </row>
        <row r="67">
          <cell r="A67">
            <v>0</v>
          </cell>
        </row>
        <row r="68">
          <cell r="A68">
            <v>0</v>
          </cell>
        </row>
        <row r="69">
          <cell r="A69">
            <v>100723</v>
          </cell>
          <cell r="B69">
            <v>100723</v>
          </cell>
          <cell r="D69" t="str">
            <v>PC-Elm Street Station Projects</v>
          </cell>
          <cell r="G69">
            <v>0</v>
          </cell>
          <cell r="I69">
            <v>0</v>
          </cell>
          <cell r="L69">
            <v>0</v>
          </cell>
          <cell r="T69">
            <v>0</v>
          </cell>
          <cell r="X69">
            <v>0</v>
          </cell>
          <cell r="AB69">
            <v>0</v>
          </cell>
        </row>
        <row r="70">
          <cell r="A70">
            <v>100724</v>
          </cell>
          <cell r="B70">
            <v>100724</v>
          </cell>
          <cell r="D70" t="str">
            <v>PC-Catharine Street Station Projects</v>
          </cell>
          <cell r="G70">
            <v>0</v>
          </cell>
          <cell r="I70">
            <v>30000</v>
          </cell>
          <cell r="L70">
            <v>0</v>
          </cell>
          <cell r="T70">
            <v>30000</v>
          </cell>
          <cell r="X70">
            <v>6242.4</v>
          </cell>
          <cell r="AB70">
            <v>6242.4</v>
          </cell>
        </row>
        <row r="71">
          <cell r="A71">
            <v>100725</v>
          </cell>
          <cell r="B71">
            <v>100725</v>
          </cell>
          <cell r="D71" t="str">
            <v>PC Killaly Street Dist Station Projects</v>
          </cell>
          <cell r="G71">
            <v>7200</v>
          </cell>
          <cell r="I71">
            <v>0</v>
          </cell>
          <cell r="L71">
            <v>0</v>
          </cell>
          <cell r="T71">
            <v>7200</v>
          </cell>
          <cell r="X71">
            <v>38762.400000000001</v>
          </cell>
          <cell r="AB71">
            <v>38762.400000000001</v>
          </cell>
        </row>
        <row r="72">
          <cell r="A72">
            <v>100730</v>
          </cell>
          <cell r="B72">
            <v>100730</v>
          </cell>
          <cell r="D72" t="str">
            <v>PC-Distribution Upgrades &amp; Expansions</v>
          </cell>
          <cell r="G72">
            <v>250990.8</v>
          </cell>
          <cell r="I72">
            <v>99999.96</v>
          </cell>
          <cell r="L72">
            <v>79999.98</v>
          </cell>
          <cell r="T72">
            <v>430990.74</v>
          </cell>
          <cell r="X72">
            <v>397143.12</v>
          </cell>
          <cell r="AB72">
            <v>397908.36</v>
          </cell>
        </row>
        <row r="73">
          <cell r="A73">
            <v>100731</v>
          </cell>
          <cell r="B73">
            <v>100731</v>
          </cell>
          <cell r="D73" t="str">
            <v>PC-Distribution Rebuilds-Storm Related</v>
          </cell>
          <cell r="G73">
            <v>15467.4</v>
          </cell>
          <cell r="I73">
            <v>12000</v>
          </cell>
          <cell r="L73">
            <v>20000</v>
          </cell>
          <cell r="T73">
            <v>47467.4</v>
          </cell>
          <cell r="X73">
            <v>23990.52</v>
          </cell>
          <cell r="AB73">
            <v>23990.52</v>
          </cell>
        </row>
        <row r="74">
          <cell r="A74">
            <v>100732</v>
          </cell>
          <cell r="B74">
            <v>100732</v>
          </cell>
          <cell r="D74" t="str">
            <v>PC-New Service Lines</v>
          </cell>
          <cell r="G74">
            <v>129089.4</v>
          </cell>
          <cell r="I74">
            <v>79999.92</v>
          </cell>
          <cell r="L74">
            <v>0</v>
          </cell>
          <cell r="T74">
            <v>209089.32</v>
          </cell>
          <cell r="X74">
            <v>213926.16</v>
          </cell>
          <cell r="AB74">
            <v>213702.12</v>
          </cell>
        </row>
        <row r="75">
          <cell r="A75">
            <v>100735</v>
          </cell>
          <cell r="B75">
            <v>100735</v>
          </cell>
          <cell r="D75" t="str">
            <v>PC-Purchase New Dist Transf &amp; Regulators</v>
          </cell>
          <cell r="G75">
            <v>0</v>
          </cell>
          <cell r="I75">
            <v>72000</v>
          </cell>
          <cell r="L75">
            <v>0</v>
          </cell>
          <cell r="T75">
            <v>72000</v>
          </cell>
          <cell r="X75">
            <v>72000</v>
          </cell>
          <cell r="AB75">
            <v>72000</v>
          </cell>
        </row>
        <row r="76">
          <cell r="A76">
            <v>100840</v>
          </cell>
          <cell r="B76">
            <v>100840</v>
          </cell>
          <cell r="D76" t="str">
            <v>PC-New Meters</v>
          </cell>
          <cell r="G76">
            <v>19849.68</v>
          </cell>
          <cell r="I76">
            <v>70000</v>
          </cell>
          <cell r="L76">
            <v>0</v>
          </cell>
          <cell r="T76">
            <v>89849.68</v>
          </cell>
          <cell r="X76">
            <v>103300.12</v>
          </cell>
          <cell r="AB76">
            <v>102882.52</v>
          </cell>
        </row>
        <row r="77">
          <cell r="A77">
            <v>100903</v>
          </cell>
          <cell r="B77">
            <v>100903</v>
          </cell>
          <cell r="D77" t="str">
            <v>PC- Scada Projects</v>
          </cell>
          <cell r="G77">
            <v>23011.200000000001</v>
          </cell>
          <cell r="I77">
            <v>120000</v>
          </cell>
          <cell r="L77">
            <v>0</v>
          </cell>
          <cell r="T77">
            <v>143011.20000000001</v>
          </cell>
          <cell r="X77">
            <v>8242.4</v>
          </cell>
          <cell r="AB77">
            <v>8242.4</v>
          </cell>
        </row>
        <row r="78">
          <cell r="A78">
            <v>101082</v>
          </cell>
          <cell r="B78">
            <v>101082</v>
          </cell>
          <cell r="D78" t="str">
            <v>PC-GENERAL CAPITAL CHARGES</v>
          </cell>
          <cell r="G78">
            <v>14259</v>
          </cell>
          <cell r="I78">
            <v>0</v>
          </cell>
          <cell r="L78">
            <v>0</v>
          </cell>
          <cell r="T78">
            <v>14259</v>
          </cell>
          <cell r="X78">
            <v>292358.03999999998</v>
          </cell>
          <cell r="AB78">
            <v>271358.03999999998</v>
          </cell>
        </row>
        <row r="79">
          <cell r="A79">
            <v>101115</v>
          </cell>
          <cell r="B79">
            <v>101115</v>
          </cell>
          <cell r="D79" t="str">
            <v>PC-Poletran Replacement Project</v>
          </cell>
          <cell r="G79">
            <v>29052.6</v>
          </cell>
          <cell r="I79">
            <v>30000</v>
          </cell>
          <cell r="L79">
            <v>0</v>
          </cell>
          <cell r="T79">
            <v>59052.6</v>
          </cell>
          <cell r="X79">
            <v>48795.6</v>
          </cell>
          <cell r="AB79">
            <v>49317.24</v>
          </cell>
        </row>
        <row r="80">
          <cell r="A80">
            <v>101116</v>
          </cell>
          <cell r="B80">
            <v>101116</v>
          </cell>
          <cell r="D80" t="str">
            <v>PC- Feeder  Upgrade Project</v>
          </cell>
          <cell r="G80">
            <v>0</v>
          </cell>
          <cell r="I80">
            <v>10000</v>
          </cell>
          <cell r="L80">
            <v>50000</v>
          </cell>
          <cell r="T80">
            <v>60000</v>
          </cell>
          <cell r="X80">
            <v>0</v>
          </cell>
          <cell r="AB80">
            <v>0</v>
          </cell>
        </row>
        <row r="81">
          <cell r="A81">
            <v>101128</v>
          </cell>
          <cell r="B81">
            <v>101128</v>
          </cell>
          <cell r="D81" t="str">
            <v>PC Sherkston Shores Station</v>
          </cell>
          <cell r="G81">
            <v>69602.399999999994</v>
          </cell>
          <cell r="I81">
            <v>200000</v>
          </cell>
          <cell r="L81">
            <v>200000</v>
          </cell>
          <cell r="T81">
            <v>469602.4</v>
          </cell>
          <cell r="X81">
            <v>103837.6</v>
          </cell>
          <cell r="AB81">
            <v>103837.6</v>
          </cell>
        </row>
        <row r="82">
          <cell r="A82">
            <v>101131</v>
          </cell>
          <cell r="B82">
            <v>101131</v>
          </cell>
          <cell r="D82" t="str">
            <v>PC - Land Easements</v>
          </cell>
          <cell r="G82">
            <v>0</v>
          </cell>
          <cell r="I82">
            <v>5000</v>
          </cell>
          <cell r="L82">
            <v>0</v>
          </cell>
          <cell r="T82">
            <v>5000</v>
          </cell>
          <cell r="X82">
            <v>5000</v>
          </cell>
          <cell r="AB82">
            <v>5000</v>
          </cell>
        </row>
        <row r="83">
          <cell r="A83">
            <v>101147</v>
          </cell>
          <cell r="B83">
            <v>101147</v>
          </cell>
          <cell r="D83" t="str">
            <v>PC-Purchase Smart Meters</v>
          </cell>
          <cell r="G83">
            <v>15465.24</v>
          </cell>
          <cell r="I83">
            <v>900000</v>
          </cell>
          <cell r="L83">
            <v>900000</v>
          </cell>
          <cell r="T83">
            <v>1815465.24</v>
          </cell>
          <cell r="X83">
            <v>0</v>
          </cell>
          <cell r="AB83">
            <v>0</v>
          </cell>
        </row>
        <row r="84">
          <cell r="A84">
            <v>0</v>
          </cell>
          <cell r="K84" t="str">
            <v>----------</v>
          </cell>
          <cell r="R84" t="str">
            <v>----------</v>
          </cell>
          <cell r="V84" t="str">
            <v>----------</v>
          </cell>
          <cell r="Y84" t="str">
            <v>----------</v>
          </cell>
          <cell r="AD84" t="str">
            <v>----------</v>
          </cell>
        </row>
        <row r="85">
          <cell r="A85">
            <v>0</v>
          </cell>
          <cell r="D85" t="str">
            <v>Total for</v>
          </cell>
          <cell r="E85" t="str">
            <v>Port Colborne Hydro</v>
          </cell>
          <cell r="G85">
            <v>573987.72</v>
          </cell>
          <cell r="I85">
            <v>1628999.88</v>
          </cell>
          <cell r="L85">
            <v>1249999.98</v>
          </cell>
          <cell r="T85">
            <v>3452987.58</v>
          </cell>
          <cell r="X85">
            <v>1313598.3600000001</v>
          </cell>
          <cell r="AB85">
            <v>1293243.6000000001</v>
          </cell>
        </row>
        <row r="86">
          <cell r="A86">
            <v>0</v>
          </cell>
        </row>
        <row r="87">
          <cell r="A87">
            <v>0</v>
          </cell>
        </row>
        <row r="88">
          <cell r="A88">
            <v>100920</v>
          </cell>
          <cell r="B88">
            <v>100920</v>
          </cell>
          <cell r="D88" t="str">
            <v>EOP - King Street Building Improvements</v>
          </cell>
          <cell r="G88">
            <v>0</v>
          </cell>
          <cell r="I88">
            <v>0</v>
          </cell>
          <cell r="L88">
            <v>0</v>
          </cell>
          <cell r="T88">
            <v>0</v>
          </cell>
          <cell r="X88">
            <v>0</v>
          </cell>
          <cell r="AB88">
            <v>0</v>
          </cell>
        </row>
        <row r="89">
          <cell r="A89">
            <v>100921</v>
          </cell>
          <cell r="B89">
            <v>100921</v>
          </cell>
          <cell r="D89" t="str">
            <v>EOP-Substations</v>
          </cell>
          <cell r="G89">
            <v>24065.88</v>
          </cell>
          <cell r="I89">
            <v>30080</v>
          </cell>
          <cell r="L89">
            <v>20000</v>
          </cell>
          <cell r="T89">
            <v>74145.88</v>
          </cell>
          <cell r="X89">
            <v>69900.36</v>
          </cell>
          <cell r="AB89">
            <v>69900.36</v>
          </cell>
        </row>
        <row r="90">
          <cell r="A90">
            <v>100922</v>
          </cell>
          <cell r="B90">
            <v>100922</v>
          </cell>
          <cell r="D90" t="str">
            <v>EOP-Sub Transmission Lines</v>
          </cell>
          <cell r="G90">
            <v>126930</v>
          </cell>
          <cell r="I90">
            <v>125880</v>
          </cell>
          <cell r="L90">
            <v>0</v>
          </cell>
          <cell r="T90">
            <v>252810</v>
          </cell>
          <cell r="X90">
            <v>269902.92</v>
          </cell>
          <cell r="AB90">
            <v>269902.92</v>
          </cell>
        </row>
        <row r="91">
          <cell r="A91">
            <v>100923</v>
          </cell>
          <cell r="B91">
            <v>100923</v>
          </cell>
          <cell r="D91" t="str">
            <v>EOP-Overhead Distribution Lines</v>
          </cell>
          <cell r="G91">
            <v>107781.72</v>
          </cell>
          <cell r="I91">
            <v>86400</v>
          </cell>
          <cell r="L91">
            <v>10000</v>
          </cell>
          <cell r="T91">
            <v>204181.72</v>
          </cell>
          <cell r="X91">
            <v>171789.6</v>
          </cell>
          <cell r="AB91">
            <v>171789.6</v>
          </cell>
        </row>
        <row r="92">
          <cell r="A92">
            <v>100924</v>
          </cell>
          <cell r="B92">
            <v>100924</v>
          </cell>
          <cell r="D92" t="str">
            <v>EOP-Underground Distribution Lines</v>
          </cell>
          <cell r="G92">
            <v>22499.759999999998</v>
          </cell>
          <cell r="I92">
            <v>27950</v>
          </cell>
          <cell r="L92">
            <v>0</v>
          </cell>
          <cell r="T92">
            <v>50449.760000000002</v>
          </cell>
          <cell r="X92">
            <v>15966.6</v>
          </cell>
          <cell r="AB92">
            <v>15966.6</v>
          </cell>
        </row>
        <row r="93">
          <cell r="A93">
            <v>100925</v>
          </cell>
          <cell r="B93">
            <v>100925</v>
          </cell>
          <cell r="D93" t="str">
            <v>EOP-Transformer</v>
          </cell>
          <cell r="G93">
            <v>2727.24</v>
          </cell>
          <cell r="I93">
            <v>80000</v>
          </cell>
          <cell r="L93">
            <v>0</v>
          </cell>
          <cell r="T93">
            <v>82727.240000000005</v>
          </cell>
          <cell r="X93">
            <v>47000</v>
          </cell>
          <cell r="AB93">
            <v>47000</v>
          </cell>
        </row>
        <row r="94">
          <cell r="A94">
            <v>100926</v>
          </cell>
          <cell r="B94">
            <v>100926</v>
          </cell>
          <cell r="D94" t="str">
            <v>EOP-New Meters</v>
          </cell>
          <cell r="G94">
            <v>3394.08</v>
          </cell>
          <cell r="I94">
            <v>7500</v>
          </cell>
          <cell r="L94">
            <v>0</v>
          </cell>
          <cell r="T94">
            <v>10894.08</v>
          </cell>
          <cell r="X94">
            <v>48506.400000000001</v>
          </cell>
          <cell r="AB94">
            <v>48506.400000000001</v>
          </cell>
        </row>
        <row r="95">
          <cell r="A95">
            <v>100927</v>
          </cell>
          <cell r="B95">
            <v>100927</v>
          </cell>
          <cell r="D95" t="str">
            <v>EOP-New Office Furniture &amp; Equipment</v>
          </cell>
          <cell r="G95">
            <v>0</v>
          </cell>
          <cell r="I95">
            <v>2500</v>
          </cell>
          <cell r="L95">
            <v>0</v>
          </cell>
          <cell r="T95">
            <v>2500</v>
          </cell>
          <cell r="X95">
            <v>2500</v>
          </cell>
          <cell r="AB95">
            <v>2500</v>
          </cell>
        </row>
        <row r="96">
          <cell r="A96">
            <v>100928</v>
          </cell>
          <cell r="B96">
            <v>100928</v>
          </cell>
          <cell r="D96" t="str">
            <v>EOP-New Tools &amp; Equipment</v>
          </cell>
          <cell r="G96">
            <v>0</v>
          </cell>
          <cell r="I96">
            <v>4000</v>
          </cell>
          <cell r="L96">
            <v>0</v>
          </cell>
          <cell r="T96">
            <v>4000</v>
          </cell>
          <cell r="X96">
            <v>4000</v>
          </cell>
          <cell r="AB96">
            <v>4000</v>
          </cell>
        </row>
        <row r="97">
          <cell r="A97">
            <v>101019</v>
          </cell>
          <cell r="B97">
            <v>101019</v>
          </cell>
          <cell r="D97" t="str">
            <v>EOP-Easements</v>
          </cell>
          <cell r="G97">
            <v>2627.16</v>
          </cell>
          <cell r="I97">
            <v>0</v>
          </cell>
          <cell r="L97">
            <v>0</v>
          </cell>
          <cell r="T97">
            <v>2627.16</v>
          </cell>
          <cell r="X97">
            <v>0</v>
          </cell>
          <cell r="AB97">
            <v>0</v>
          </cell>
        </row>
        <row r="98">
          <cell r="A98">
            <v>101020</v>
          </cell>
          <cell r="B98">
            <v>101020</v>
          </cell>
          <cell r="D98" t="str">
            <v>EOP-New Transportation Equipment</v>
          </cell>
          <cell r="G98">
            <v>0</v>
          </cell>
          <cell r="I98">
            <v>0</v>
          </cell>
          <cell r="L98">
            <v>0</v>
          </cell>
          <cell r="T98">
            <v>0</v>
          </cell>
          <cell r="X98">
            <v>210000</v>
          </cell>
          <cell r="AB98">
            <v>210000</v>
          </cell>
        </row>
        <row r="99">
          <cell r="A99">
            <v>101077</v>
          </cell>
          <cell r="B99">
            <v>101077</v>
          </cell>
          <cell r="D99" t="str">
            <v>EOP-GENERAL CAPITAL CHARGES</v>
          </cell>
          <cell r="G99">
            <v>59964</v>
          </cell>
          <cell r="I99">
            <v>0</v>
          </cell>
          <cell r="L99">
            <v>0</v>
          </cell>
          <cell r="T99">
            <v>59964</v>
          </cell>
          <cell r="X99">
            <v>207669.48</v>
          </cell>
          <cell r="AB99">
            <v>207669.48</v>
          </cell>
        </row>
        <row r="100">
          <cell r="A100">
            <v>101134</v>
          </cell>
          <cell r="B100">
            <v>101134</v>
          </cell>
          <cell r="D100" t="str">
            <v>EOP Service Centre Hwy32 (thermal plant)</v>
          </cell>
          <cell r="G100">
            <v>0</v>
          </cell>
          <cell r="I100">
            <v>0</v>
          </cell>
          <cell r="L100">
            <v>30000</v>
          </cell>
          <cell r="T100">
            <v>30000</v>
          </cell>
          <cell r="X100">
            <v>5000</v>
          </cell>
          <cell r="AB100">
            <v>5000</v>
          </cell>
        </row>
        <row r="101">
          <cell r="A101">
            <v>101148</v>
          </cell>
          <cell r="B101">
            <v>101148</v>
          </cell>
          <cell r="D101" t="str">
            <v>EOP-Purchase Smart Meters</v>
          </cell>
          <cell r="G101">
            <v>5800.32</v>
          </cell>
          <cell r="I101">
            <v>335000</v>
          </cell>
          <cell r="L101">
            <v>335000</v>
          </cell>
          <cell r="T101">
            <v>675800.32</v>
          </cell>
          <cell r="X101">
            <v>0</v>
          </cell>
          <cell r="AB101">
            <v>0</v>
          </cell>
        </row>
        <row r="102">
          <cell r="A102">
            <v>0</v>
          </cell>
          <cell r="K102" t="str">
            <v>----------</v>
          </cell>
          <cell r="R102" t="str">
            <v>----------</v>
          </cell>
          <cell r="V102" t="str">
            <v>----------</v>
          </cell>
          <cell r="Y102" t="str">
            <v>----------</v>
          </cell>
          <cell r="AD102" t="str">
            <v>----------</v>
          </cell>
        </row>
        <row r="103">
          <cell r="A103">
            <v>0</v>
          </cell>
          <cell r="D103" t="str">
            <v>Total for</v>
          </cell>
          <cell r="E103" t="str">
            <v>EOP Dist 0020</v>
          </cell>
          <cell r="G103">
            <v>355790.16</v>
          </cell>
          <cell r="I103">
            <v>699310</v>
          </cell>
          <cell r="L103">
            <v>395000</v>
          </cell>
          <cell r="T103">
            <v>1450100.16</v>
          </cell>
          <cell r="X103">
            <v>1052235.3600000001</v>
          </cell>
          <cell r="AB103">
            <v>1052235.3600000001</v>
          </cell>
        </row>
        <row r="104">
          <cell r="A104">
            <v>0</v>
          </cell>
          <cell r="K104" t="str">
            <v>----------</v>
          </cell>
          <cell r="R104" t="str">
            <v>----------</v>
          </cell>
          <cell r="V104" t="str">
            <v>----------</v>
          </cell>
          <cell r="Y104" t="str">
            <v>----------</v>
          </cell>
          <cell r="AD104" t="str">
            <v>----------</v>
          </cell>
        </row>
        <row r="105">
          <cell r="A105">
            <v>0</v>
          </cell>
          <cell r="D105" t="str">
            <v>Total Cap. Expnd. in Company</v>
          </cell>
          <cell r="F105">
            <v>20</v>
          </cell>
          <cell r="G105">
            <v>2396863.7999999998</v>
          </cell>
          <cell r="I105">
            <v>11816809.880000001</v>
          </cell>
          <cell r="L105">
            <v>4004999.98</v>
          </cell>
          <cell r="T105">
            <v>18218673.66</v>
          </cell>
          <cell r="X105">
            <v>12749677.560000001</v>
          </cell>
          <cell r="AB105">
            <v>11396256.220000001</v>
          </cell>
        </row>
        <row r="106">
          <cell r="A106">
            <v>0</v>
          </cell>
        </row>
        <row r="107">
          <cell r="A107">
            <v>0</v>
          </cell>
        </row>
        <row r="108">
          <cell r="A108">
            <v>0</v>
          </cell>
          <cell r="C108">
            <v>39576</v>
          </cell>
          <cell r="P108" t="str">
            <v>FortisOntario</v>
          </cell>
          <cell r="AG108" t="str">
            <v>Page no.:</v>
          </cell>
        </row>
        <row r="109">
          <cell r="A109">
            <v>0</v>
          </cell>
        </row>
        <row r="110">
          <cell r="A110">
            <v>0</v>
          </cell>
          <cell r="N110" t="str">
            <v>Summary of Capital Expenditures</v>
          </cell>
        </row>
        <row r="111">
          <cell r="A111">
            <v>0</v>
          </cell>
          <cell r="O111" t="str">
            <v>Budget Approval Form Processing</v>
          </cell>
        </row>
        <row r="112">
          <cell r="A112">
            <v>0</v>
          </cell>
          <cell r="M112" t="str">
            <v>For period month end: December 2009</v>
          </cell>
        </row>
        <row r="113">
          <cell r="A113">
            <v>0</v>
          </cell>
        </row>
        <row r="114">
          <cell r="A114">
            <v>0</v>
          </cell>
          <cell r="J114" t="str">
            <v>Planned Capital Expenditures (</v>
          </cell>
          <cell r="S114">
            <v>2009</v>
          </cell>
          <cell r="U114" t="str">
            <v>)</v>
          </cell>
        </row>
        <row r="115">
          <cell r="A115" t="str">
            <v>Order</v>
          </cell>
          <cell r="B115" t="str">
            <v>Order</v>
          </cell>
          <cell r="D115" t="str">
            <v>Order Description</v>
          </cell>
          <cell r="H115" t="str">
            <v>Labour</v>
          </cell>
          <cell r="K115" t="str">
            <v>Materials</v>
          </cell>
          <cell r="Q115" t="str">
            <v>Contracted Svcs.</v>
          </cell>
          <cell r="W115" t="str">
            <v>Total Cost</v>
          </cell>
          <cell r="Y115" t="str">
            <v>Year</v>
          </cell>
          <cell r="Z115">
            <v>2008</v>
          </cell>
          <cell r="AA115" t="str">
            <v>Plan</v>
          </cell>
          <cell r="AC115" t="str">
            <v>Year</v>
          </cell>
          <cell r="AE115">
            <v>2008</v>
          </cell>
          <cell r="AF115" t="str">
            <v>Forecast</v>
          </cell>
        </row>
        <row r="116">
          <cell r="A116">
            <v>0</v>
          </cell>
        </row>
        <row r="117">
          <cell r="A117">
            <v>0</v>
          </cell>
        </row>
        <row r="118">
          <cell r="A118">
            <v>0</v>
          </cell>
        </row>
        <row r="119">
          <cell r="A119">
            <v>101119</v>
          </cell>
          <cell r="B119">
            <v>101119</v>
          </cell>
          <cell r="D119" t="str">
            <v>FO- SAN Upgrade</v>
          </cell>
          <cell r="G119">
            <v>9201.84</v>
          </cell>
          <cell r="I119">
            <v>45000</v>
          </cell>
          <cell r="L119">
            <v>0</v>
          </cell>
          <cell r="T119">
            <v>54201.84</v>
          </cell>
          <cell r="X119">
            <v>3681.84</v>
          </cell>
          <cell r="AB119">
            <v>3681.84</v>
          </cell>
        </row>
        <row r="120">
          <cell r="A120">
            <v>0</v>
          </cell>
          <cell r="K120" t="str">
            <v>----------</v>
          </cell>
          <cell r="R120" t="str">
            <v>----------</v>
          </cell>
          <cell r="V120" t="str">
            <v>----------</v>
          </cell>
          <cell r="Y120" t="str">
            <v>----------</v>
          </cell>
          <cell r="AD120" t="str">
            <v>----------</v>
          </cell>
        </row>
        <row r="121">
          <cell r="A121">
            <v>0</v>
          </cell>
          <cell r="D121" t="str">
            <v>Total for</v>
          </cell>
          <cell r="E121" t="str">
            <v>Corporate Services</v>
          </cell>
          <cell r="G121">
            <v>9201.84</v>
          </cell>
          <cell r="I121">
            <v>45000</v>
          </cell>
          <cell r="L121">
            <v>0</v>
          </cell>
          <cell r="T121">
            <v>54201.84</v>
          </cell>
          <cell r="X121">
            <v>3681.84</v>
          </cell>
          <cell r="AB121">
            <v>3681.84</v>
          </cell>
        </row>
        <row r="122">
          <cell r="A122">
            <v>0</v>
          </cell>
        </row>
        <row r="123">
          <cell r="A123">
            <v>0</v>
          </cell>
        </row>
        <row r="124">
          <cell r="A124">
            <v>100324</v>
          </cell>
          <cell r="B124">
            <v>100324</v>
          </cell>
          <cell r="D124" t="str">
            <v>FO-Building Improvements-Service Center</v>
          </cell>
          <cell r="G124">
            <v>0</v>
          </cell>
          <cell r="I124">
            <v>0</v>
          </cell>
          <cell r="L124">
            <v>165000</v>
          </cell>
          <cell r="T124">
            <v>165000</v>
          </cell>
          <cell r="X124">
            <v>469509.72</v>
          </cell>
          <cell r="AB124">
            <v>467103.96</v>
          </cell>
        </row>
        <row r="125">
          <cell r="A125">
            <v>0</v>
          </cell>
          <cell r="K125" t="str">
            <v>----------</v>
          </cell>
          <cell r="R125" t="str">
            <v>----------</v>
          </cell>
          <cell r="V125" t="str">
            <v>----------</v>
          </cell>
          <cell r="Y125" t="str">
            <v>----------</v>
          </cell>
          <cell r="AD125" t="str">
            <v>----------</v>
          </cell>
        </row>
        <row r="126">
          <cell r="A126">
            <v>0</v>
          </cell>
          <cell r="D126" t="str">
            <v>Total for</v>
          </cell>
          <cell r="E126" t="str">
            <v>General Corporate</v>
          </cell>
          <cell r="G126">
            <v>0</v>
          </cell>
          <cell r="I126">
            <v>0</v>
          </cell>
          <cell r="L126">
            <v>165000</v>
          </cell>
          <cell r="T126">
            <v>165000</v>
          </cell>
          <cell r="X126">
            <v>469509.72</v>
          </cell>
          <cell r="AB126">
            <v>467103.96</v>
          </cell>
        </row>
        <row r="127">
          <cell r="A127">
            <v>0</v>
          </cell>
        </row>
        <row r="128">
          <cell r="A128">
            <v>0</v>
          </cell>
        </row>
        <row r="129">
          <cell r="A129">
            <v>101060</v>
          </cell>
          <cell r="B129">
            <v>101060</v>
          </cell>
          <cell r="D129" t="str">
            <v>FO-EOP New Streetlights</v>
          </cell>
          <cell r="G129">
            <v>0</v>
          </cell>
          <cell r="I129">
            <v>0</v>
          </cell>
          <cell r="L129">
            <v>0</v>
          </cell>
          <cell r="T129">
            <v>0</v>
          </cell>
          <cell r="X129">
            <v>8450.4</v>
          </cell>
          <cell r="AB129">
            <v>8450.4</v>
          </cell>
        </row>
        <row r="130">
          <cell r="A130">
            <v>0</v>
          </cell>
          <cell r="K130" t="str">
            <v>----------</v>
          </cell>
          <cell r="R130" t="str">
            <v>----------</v>
          </cell>
          <cell r="V130" t="str">
            <v>----------</v>
          </cell>
          <cell r="Y130" t="str">
            <v>----------</v>
          </cell>
          <cell r="AD130" t="str">
            <v>----------</v>
          </cell>
        </row>
        <row r="131">
          <cell r="A131">
            <v>0</v>
          </cell>
          <cell r="D131" t="str">
            <v>Total for</v>
          </cell>
          <cell r="E131" t="str">
            <v>Billed Services</v>
          </cell>
          <cell r="G131">
            <v>0</v>
          </cell>
          <cell r="I131">
            <v>0</v>
          </cell>
          <cell r="L131">
            <v>0</v>
          </cell>
          <cell r="T131">
            <v>0</v>
          </cell>
          <cell r="X131">
            <v>8450.4</v>
          </cell>
          <cell r="AB131">
            <v>8450.4</v>
          </cell>
        </row>
        <row r="132">
          <cell r="A132">
            <v>0</v>
          </cell>
        </row>
        <row r="133">
          <cell r="A133">
            <v>0</v>
          </cell>
        </row>
        <row r="134">
          <cell r="A134">
            <v>100992</v>
          </cell>
          <cell r="B134">
            <v>100992</v>
          </cell>
          <cell r="D134" t="str">
            <v>CDH- Control System Imnprovement</v>
          </cell>
          <cell r="G134">
            <v>0</v>
          </cell>
          <cell r="I134">
            <v>0</v>
          </cell>
          <cell r="L134">
            <v>360000</v>
          </cell>
          <cell r="T134">
            <v>360000</v>
          </cell>
          <cell r="X134">
            <v>0</v>
          </cell>
          <cell r="AB134">
            <v>0</v>
          </cell>
        </row>
        <row r="135">
          <cell r="A135">
            <v>101005</v>
          </cell>
          <cell r="B135">
            <v>101005</v>
          </cell>
          <cell r="D135" t="str">
            <v>CDH-Building Improvements</v>
          </cell>
          <cell r="G135">
            <v>0</v>
          </cell>
          <cell r="I135">
            <v>0</v>
          </cell>
          <cell r="L135">
            <v>0</v>
          </cell>
          <cell r="T135">
            <v>0</v>
          </cell>
          <cell r="X135">
            <v>4000</v>
          </cell>
          <cell r="AB135">
            <v>4000</v>
          </cell>
        </row>
        <row r="136">
          <cell r="A136">
            <v>101006</v>
          </cell>
          <cell r="B136">
            <v>101006</v>
          </cell>
          <cell r="D136" t="str">
            <v>CDH-Dist Line Additions</v>
          </cell>
          <cell r="G136">
            <v>0</v>
          </cell>
          <cell r="I136">
            <v>9000</v>
          </cell>
          <cell r="L136">
            <v>0</v>
          </cell>
          <cell r="T136">
            <v>9000</v>
          </cell>
          <cell r="X136">
            <v>10000</v>
          </cell>
          <cell r="AB136">
            <v>10000</v>
          </cell>
        </row>
        <row r="137">
          <cell r="A137">
            <v>101061</v>
          </cell>
          <cell r="B137">
            <v>101061</v>
          </cell>
          <cell r="D137" t="str">
            <v>CDH-Generator Improvements</v>
          </cell>
          <cell r="G137">
            <v>2051.64</v>
          </cell>
          <cell r="I137">
            <v>0</v>
          </cell>
          <cell r="L137">
            <v>0</v>
          </cell>
          <cell r="T137">
            <v>2051.64</v>
          </cell>
          <cell r="X137">
            <v>82300</v>
          </cell>
          <cell r="AB137">
            <v>82300</v>
          </cell>
        </row>
        <row r="138">
          <cell r="A138">
            <v>0</v>
          </cell>
          <cell r="K138" t="str">
            <v>----------</v>
          </cell>
          <cell r="R138" t="str">
            <v>----------</v>
          </cell>
          <cell r="V138" t="str">
            <v>----------</v>
          </cell>
          <cell r="Y138" t="str">
            <v>----------</v>
          </cell>
          <cell r="AD138" t="str">
            <v>----------</v>
          </cell>
        </row>
        <row r="139">
          <cell r="A139">
            <v>0</v>
          </cell>
          <cell r="D139" t="str">
            <v>Total for</v>
          </cell>
          <cell r="E139" t="str">
            <v>Cornwall District Heating</v>
          </cell>
          <cell r="G139">
            <v>2051.64</v>
          </cell>
          <cell r="I139">
            <v>9000</v>
          </cell>
          <cell r="L139">
            <v>360000</v>
          </cell>
          <cell r="T139">
            <v>371051.64</v>
          </cell>
          <cell r="X139">
            <v>96300</v>
          </cell>
          <cell r="AB139">
            <v>96300</v>
          </cell>
        </row>
        <row r="140">
          <cell r="A140">
            <v>0</v>
          </cell>
          <cell r="K140" t="str">
            <v>----------</v>
          </cell>
          <cell r="R140" t="str">
            <v>----------</v>
          </cell>
          <cell r="V140" t="str">
            <v>----------</v>
          </cell>
          <cell r="Y140" t="str">
            <v>----------</v>
          </cell>
          <cell r="AD140" t="str">
            <v>----------</v>
          </cell>
        </row>
        <row r="141">
          <cell r="A141">
            <v>0</v>
          </cell>
          <cell r="D141" t="str">
            <v>Total Cap. Expnd. in Company</v>
          </cell>
          <cell r="F141">
            <v>30</v>
          </cell>
          <cell r="G141">
            <v>11253.48</v>
          </cell>
          <cell r="I141">
            <v>54000</v>
          </cell>
          <cell r="L141">
            <v>525000</v>
          </cell>
          <cell r="T141">
            <v>590253.48</v>
          </cell>
          <cell r="X141">
            <v>577941.96</v>
          </cell>
          <cell r="AB141">
            <v>575536.19999999995</v>
          </cell>
        </row>
        <row r="142">
          <cell r="A142">
            <v>0</v>
          </cell>
        </row>
        <row r="143">
          <cell r="A143">
            <v>0</v>
          </cell>
        </row>
        <row r="144">
          <cell r="A144">
            <v>0</v>
          </cell>
          <cell r="C144">
            <v>39576</v>
          </cell>
          <cell r="P144" t="str">
            <v>Cornwall</v>
          </cell>
          <cell r="AG144" t="str">
            <v>Page no.:</v>
          </cell>
        </row>
        <row r="145">
          <cell r="A145">
            <v>0</v>
          </cell>
        </row>
        <row r="146">
          <cell r="A146">
            <v>0</v>
          </cell>
          <cell r="N146" t="str">
            <v>Summary of Capital Expenditures</v>
          </cell>
        </row>
        <row r="147">
          <cell r="A147">
            <v>0</v>
          </cell>
          <cell r="O147" t="str">
            <v>Budget Approval Form Processing</v>
          </cell>
        </row>
        <row r="148">
          <cell r="A148">
            <v>0</v>
          </cell>
          <cell r="M148" t="str">
            <v>For period month end: December 2009</v>
          </cell>
        </row>
        <row r="149">
          <cell r="A149">
            <v>0</v>
          </cell>
        </row>
        <row r="150">
          <cell r="A150">
            <v>0</v>
          </cell>
          <cell r="J150" t="str">
            <v>Planned Capital Expenditures (</v>
          </cell>
          <cell r="S150">
            <v>2009</v>
          </cell>
          <cell r="U150" t="str">
            <v>)</v>
          </cell>
        </row>
        <row r="151">
          <cell r="A151" t="str">
            <v>Order</v>
          </cell>
          <cell r="B151" t="str">
            <v>Order</v>
          </cell>
          <cell r="D151" t="str">
            <v>Order Description</v>
          </cell>
          <cell r="H151" t="str">
            <v>Labour</v>
          </cell>
          <cell r="K151" t="str">
            <v>Materials</v>
          </cell>
          <cell r="Q151" t="str">
            <v>Contracted Svcs.</v>
          </cell>
          <cell r="W151" t="str">
            <v>Total Cost</v>
          </cell>
          <cell r="Y151" t="str">
            <v>Year</v>
          </cell>
          <cell r="Z151">
            <v>2008</v>
          </cell>
          <cell r="AA151" t="str">
            <v>Plan</v>
          </cell>
          <cell r="AC151" t="str">
            <v>Year</v>
          </cell>
          <cell r="AE151">
            <v>2008</v>
          </cell>
          <cell r="AF151" t="str">
            <v>Forecast</v>
          </cell>
        </row>
        <row r="152">
          <cell r="A152">
            <v>0</v>
          </cell>
        </row>
        <row r="153">
          <cell r="A153">
            <v>0</v>
          </cell>
        </row>
        <row r="154">
          <cell r="A154">
            <v>0</v>
          </cell>
        </row>
        <row r="155">
          <cell r="A155">
            <v>100961</v>
          </cell>
          <cell r="B155">
            <v>100961</v>
          </cell>
          <cell r="D155" t="str">
            <v>Cornwall-Building Improvements</v>
          </cell>
          <cell r="G155">
            <v>2460</v>
          </cell>
          <cell r="I155">
            <v>0</v>
          </cell>
          <cell r="L155">
            <v>64000</v>
          </cell>
          <cell r="T155">
            <v>66460</v>
          </cell>
          <cell r="X155">
            <v>155100</v>
          </cell>
          <cell r="AB155">
            <v>155100</v>
          </cell>
        </row>
        <row r="156">
          <cell r="A156">
            <v>100963</v>
          </cell>
          <cell r="B156">
            <v>100963</v>
          </cell>
          <cell r="D156" t="str">
            <v>Cornwall-Transmission Lines</v>
          </cell>
          <cell r="G156">
            <v>15820.2</v>
          </cell>
          <cell r="I156">
            <v>10300</v>
          </cell>
          <cell r="L156">
            <v>0</v>
          </cell>
          <cell r="T156">
            <v>26120.2</v>
          </cell>
          <cell r="X156">
            <v>34609.199999999997</v>
          </cell>
          <cell r="AB156">
            <v>34609.199999999997</v>
          </cell>
        </row>
        <row r="157">
          <cell r="A157">
            <v>100964</v>
          </cell>
          <cell r="B157">
            <v>100964</v>
          </cell>
          <cell r="D157" t="str">
            <v>Cornwall - New OH Services City</v>
          </cell>
          <cell r="G157">
            <v>69256.320000000007</v>
          </cell>
          <cell r="I157">
            <v>61450</v>
          </cell>
          <cell r="L157">
            <v>20000</v>
          </cell>
          <cell r="T157">
            <v>150706.32</v>
          </cell>
          <cell r="X157">
            <v>136513.56</v>
          </cell>
          <cell r="AB157">
            <v>136513.56</v>
          </cell>
        </row>
        <row r="158">
          <cell r="A158">
            <v>100965</v>
          </cell>
          <cell r="B158">
            <v>100965</v>
          </cell>
          <cell r="D158" t="str">
            <v>Cornwall - New UG Services City</v>
          </cell>
          <cell r="G158">
            <v>82417.919999999998</v>
          </cell>
          <cell r="I158">
            <v>113330</v>
          </cell>
          <cell r="L158">
            <v>0</v>
          </cell>
          <cell r="T158">
            <v>195747.92</v>
          </cell>
          <cell r="X158">
            <v>401221.8</v>
          </cell>
          <cell r="AB158">
            <v>401221.8</v>
          </cell>
        </row>
        <row r="159">
          <cell r="A159">
            <v>100966</v>
          </cell>
          <cell r="B159">
            <v>100966</v>
          </cell>
          <cell r="D159" t="str">
            <v>Cornwall-Transformer</v>
          </cell>
          <cell r="G159">
            <v>23384.400000000001</v>
          </cell>
          <cell r="I159">
            <v>286620</v>
          </cell>
          <cell r="L159">
            <v>0</v>
          </cell>
          <cell r="T159">
            <v>310004.40000000002</v>
          </cell>
          <cell r="X159">
            <v>314100.32</v>
          </cell>
          <cell r="AB159">
            <v>314100.32</v>
          </cell>
        </row>
        <row r="160">
          <cell r="A160">
            <v>100967</v>
          </cell>
          <cell r="B160">
            <v>100967</v>
          </cell>
          <cell r="D160" t="str">
            <v>Cornwall-New Meters</v>
          </cell>
          <cell r="G160">
            <v>29413.439999999999</v>
          </cell>
          <cell r="I160">
            <v>76180</v>
          </cell>
          <cell r="L160">
            <v>0</v>
          </cell>
          <cell r="T160">
            <v>105593.44</v>
          </cell>
          <cell r="X160">
            <v>157107.24</v>
          </cell>
          <cell r="AB160">
            <v>157107.24</v>
          </cell>
        </row>
        <row r="161">
          <cell r="A161">
            <v>100968</v>
          </cell>
          <cell r="B161">
            <v>100968</v>
          </cell>
          <cell r="D161" t="str">
            <v>Cornwall-New Office Equipment</v>
          </cell>
          <cell r="G161">
            <v>0</v>
          </cell>
          <cell r="I161">
            <v>35000</v>
          </cell>
          <cell r="L161">
            <v>0</v>
          </cell>
          <cell r="T161">
            <v>35000</v>
          </cell>
          <cell r="X161">
            <v>28000</v>
          </cell>
          <cell r="AB161">
            <v>28000</v>
          </cell>
        </row>
        <row r="162">
          <cell r="A162">
            <v>100969</v>
          </cell>
          <cell r="B162">
            <v>100969</v>
          </cell>
          <cell r="D162" t="str">
            <v>Cornwall-New Tools &amp; Equipment</v>
          </cell>
          <cell r="G162">
            <v>0</v>
          </cell>
          <cell r="I162">
            <v>40000</v>
          </cell>
          <cell r="L162">
            <v>0</v>
          </cell>
          <cell r="T162">
            <v>40000</v>
          </cell>
          <cell r="X162">
            <v>44520</v>
          </cell>
          <cell r="AB162">
            <v>44520</v>
          </cell>
        </row>
        <row r="163">
          <cell r="A163">
            <v>100970</v>
          </cell>
          <cell r="B163">
            <v>100970</v>
          </cell>
          <cell r="D163" t="str">
            <v>Cornwall - New OH Services S Stormont</v>
          </cell>
          <cell r="G163">
            <v>0</v>
          </cell>
          <cell r="I163">
            <v>0</v>
          </cell>
          <cell r="L163">
            <v>0</v>
          </cell>
          <cell r="T163">
            <v>0</v>
          </cell>
          <cell r="X163">
            <v>2400</v>
          </cell>
          <cell r="AB163">
            <v>2400</v>
          </cell>
        </row>
        <row r="164">
          <cell r="A164">
            <v>100971</v>
          </cell>
          <cell r="B164">
            <v>100971</v>
          </cell>
          <cell r="D164" t="str">
            <v>Cornwall-Distribution Upgrades City</v>
          </cell>
          <cell r="G164">
            <v>234430.2</v>
          </cell>
          <cell r="I164">
            <v>237600</v>
          </cell>
          <cell r="L164">
            <v>17040</v>
          </cell>
          <cell r="T164">
            <v>489070.2</v>
          </cell>
          <cell r="X164">
            <v>462270.6</v>
          </cell>
          <cell r="AB164">
            <v>462270.6</v>
          </cell>
        </row>
        <row r="165">
          <cell r="A165">
            <v>100972</v>
          </cell>
          <cell r="B165">
            <v>100972</v>
          </cell>
          <cell r="D165" t="str">
            <v>Cornwall-Distr. Upgrades S Stormont</v>
          </cell>
          <cell r="G165">
            <v>4412.16</v>
          </cell>
          <cell r="I165">
            <v>3590</v>
          </cell>
          <cell r="L165">
            <v>0</v>
          </cell>
          <cell r="T165">
            <v>8002.16</v>
          </cell>
          <cell r="X165">
            <v>8371.2000000000007</v>
          </cell>
          <cell r="AB165">
            <v>8371.2000000000007</v>
          </cell>
        </row>
        <row r="166">
          <cell r="A166">
            <v>100973</v>
          </cell>
          <cell r="B166">
            <v>100973</v>
          </cell>
          <cell r="D166" t="str">
            <v>Cornwall-Distr. Upgrades S Glengary</v>
          </cell>
          <cell r="G166">
            <v>99675.72</v>
          </cell>
          <cell r="I166">
            <v>137820</v>
          </cell>
          <cell r="L166">
            <v>10000</v>
          </cell>
          <cell r="T166">
            <v>247495.72</v>
          </cell>
          <cell r="X166">
            <v>237262.2</v>
          </cell>
          <cell r="AB166">
            <v>237262.2</v>
          </cell>
        </row>
        <row r="167">
          <cell r="A167">
            <v>100974</v>
          </cell>
          <cell r="B167">
            <v>100974</v>
          </cell>
          <cell r="D167" t="str">
            <v>Cornwall-Distr. Upgrades Cornwall Island</v>
          </cell>
          <cell r="G167">
            <v>14774.4</v>
          </cell>
          <cell r="I167">
            <v>10230</v>
          </cell>
          <cell r="L167">
            <v>0</v>
          </cell>
          <cell r="T167">
            <v>25004.400000000001</v>
          </cell>
          <cell r="X167">
            <v>26203.919999999998</v>
          </cell>
          <cell r="AB167">
            <v>26203.919999999998</v>
          </cell>
        </row>
        <row r="168">
          <cell r="A168">
            <v>100975</v>
          </cell>
          <cell r="B168">
            <v>100975</v>
          </cell>
          <cell r="D168" t="str">
            <v>Cornwall - New OH Services S Glengarry</v>
          </cell>
          <cell r="G168">
            <v>38009.4</v>
          </cell>
          <cell r="I168">
            <v>40000</v>
          </cell>
          <cell r="L168">
            <v>4000</v>
          </cell>
          <cell r="T168">
            <v>82009.399999999994</v>
          </cell>
          <cell r="X168">
            <v>142504.32000000001</v>
          </cell>
          <cell r="AB168">
            <v>142504.32000000001</v>
          </cell>
        </row>
        <row r="169">
          <cell r="A169">
            <v>100976</v>
          </cell>
          <cell r="B169">
            <v>100976</v>
          </cell>
          <cell r="D169" t="str">
            <v>Cornwall - New OH Services Cornwall Isla</v>
          </cell>
          <cell r="G169">
            <v>0</v>
          </cell>
          <cell r="I169">
            <v>0</v>
          </cell>
          <cell r="L169">
            <v>0</v>
          </cell>
          <cell r="T169">
            <v>0</v>
          </cell>
          <cell r="X169">
            <v>784.56</v>
          </cell>
          <cell r="AB169">
            <v>784.56</v>
          </cell>
        </row>
        <row r="170">
          <cell r="A170">
            <v>100978</v>
          </cell>
          <cell r="B170">
            <v>100978</v>
          </cell>
          <cell r="D170" t="str">
            <v>Cornwall-New Streetlights S Glengarry</v>
          </cell>
          <cell r="G170">
            <v>0</v>
          </cell>
          <cell r="I170">
            <v>1000</v>
          </cell>
          <cell r="L170">
            <v>0</v>
          </cell>
          <cell r="T170">
            <v>1000</v>
          </cell>
          <cell r="X170">
            <v>600</v>
          </cell>
          <cell r="AB170">
            <v>600</v>
          </cell>
        </row>
        <row r="171">
          <cell r="A171">
            <v>100981</v>
          </cell>
          <cell r="B171">
            <v>100981</v>
          </cell>
          <cell r="D171" t="str">
            <v>Cornwall-Substation Rosemount</v>
          </cell>
          <cell r="G171">
            <v>19180.080000000002</v>
          </cell>
          <cell r="I171">
            <v>52000</v>
          </cell>
          <cell r="L171">
            <v>69000</v>
          </cell>
          <cell r="T171">
            <v>140180.07999999999</v>
          </cell>
          <cell r="X171">
            <v>69518.759999999995</v>
          </cell>
          <cell r="AB171">
            <v>69518.759999999995</v>
          </cell>
        </row>
        <row r="172">
          <cell r="A172">
            <v>100982</v>
          </cell>
          <cell r="B172">
            <v>100982</v>
          </cell>
          <cell r="D172" t="str">
            <v>Cornwall-Substation Courtaulds</v>
          </cell>
          <cell r="G172">
            <v>22792.2</v>
          </cell>
          <cell r="I172">
            <v>37410</v>
          </cell>
          <cell r="L172">
            <v>20000</v>
          </cell>
          <cell r="T172">
            <v>80202.2</v>
          </cell>
          <cell r="X172">
            <v>61678.2</v>
          </cell>
          <cell r="AB172">
            <v>61678.2</v>
          </cell>
        </row>
        <row r="173">
          <cell r="A173">
            <v>101003</v>
          </cell>
          <cell r="B173">
            <v>101003</v>
          </cell>
          <cell r="D173" t="str">
            <v>Cornwall-Transportation Equipment</v>
          </cell>
          <cell r="G173">
            <v>0</v>
          </cell>
          <cell r="I173">
            <v>469000</v>
          </cell>
          <cell r="L173">
            <v>0</v>
          </cell>
          <cell r="T173">
            <v>469000</v>
          </cell>
          <cell r="X173">
            <v>261360</v>
          </cell>
          <cell r="AB173">
            <v>261360</v>
          </cell>
        </row>
        <row r="174">
          <cell r="A174">
            <v>101021</v>
          </cell>
          <cell r="B174">
            <v>101021</v>
          </cell>
          <cell r="D174" t="str">
            <v>CE-Easements</v>
          </cell>
          <cell r="G174">
            <v>9450</v>
          </cell>
          <cell r="I174">
            <v>0</v>
          </cell>
          <cell r="L174">
            <v>0</v>
          </cell>
          <cell r="T174">
            <v>9450</v>
          </cell>
          <cell r="X174">
            <v>0</v>
          </cell>
          <cell r="AB174">
            <v>0</v>
          </cell>
        </row>
        <row r="175">
          <cell r="A175">
            <v>101052</v>
          </cell>
          <cell r="B175">
            <v>101052</v>
          </cell>
          <cell r="D175" t="str">
            <v>Cornwall - UG Distribution Upgrades City</v>
          </cell>
          <cell r="G175">
            <v>109797.72</v>
          </cell>
          <cell r="I175">
            <v>128100</v>
          </cell>
          <cell r="L175">
            <v>0</v>
          </cell>
          <cell r="T175">
            <v>237897.72</v>
          </cell>
          <cell r="X175">
            <v>268862.32</v>
          </cell>
          <cell r="AB175">
            <v>268862.32</v>
          </cell>
        </row>
        <row r="176">
          <cell r="A176">
            <v>101076</v>
          </cell>
          <cell r="B176">
            <v>101076</v>
          </cell>
          <cell r="D176" t="str">
            <v>CE- General Capital</v>
          </cell>
          <cell r="G176">
            <v>262877.40000000002</v>
          </cell>
          <cell r="I176">
            <v>34100</v>
          </cell>
          <cell r="L176">
            <v>0</v>
          </cell>
          <cell r="T176">
            <v>296977.40000000002</v>
          </cell>
          <cell r="X176">
            <v>726919.44</v>
          </cell>
          <cell r="AB176">
            <v>726919.44</v>
          </cell>
        </row>
        <row r="177">
          <cell r="A177">
            <v>101078</v>
          </cell>
          <cell r="B177">
            <v>101078</v>
          </cell>
          <cell r="D177" t="str">
            <v>CE -Reloc &amp; upgrade Bound Rd Trans 25 MV</v>
          </cell>
          <cell r="G177">
            <v>15300</v>
          </cell>
          <cell r="I177">
            <v>0</v>
          </cell>
          <cell r="L177">
            <v>0</v>
          </cell>
          <cell r="T177">
            <v>15300</v>
          </cell>
          <cell r="X177">
            <v>10200</v>
          </cell>
          <cell r="AB177">
            <v>10200</v>
          </cell>
        </row>
        <row r="178">
          <cell r="A178">
            <v>101118</v>
          </cell>
          <cell r="B178">
            <v>101118</v>
          </cell>
          <cell r="D178" t="str">
            <v>CE - Communications Project</v>
          </cell>
          <cell r="G178">
            <v>0</v>
          </cell>
          <cell r="I178">
            <v>18520</v>
          </cell>
          <cell r="L178">
            <v>0</v>
          </cell>
          <cell r="T178">
            <v>18520</v>
          </cell>
          <cell r="X178">
            <v>45180.959999999999</v>
          </cell>
          <cell r="AB178">
            <v>45180.959999999999</v>
          </cell>
        </row>
        <row r="179">
          <cell r="A179">
            <v>0</v>
          </cell>
          <cell r="K179" t="str">
            <v>----------</v>
          </cell>
          <cell r="R179" t="str">
            <v>----------</v>
          </cell>
          <cell r="V179" t="str">
            <v>----------</v>
          </cell>
          <cell r="Y179" t="str">
            <v>----------</v>
          </cell>
          <cell r="AD179" t="str">
            <v>----------</v>
          </cell>
        </row>
        <row r="180">
          <cell r="A180">
            <v>0</v>
          </cell>
          <cell r="D180" t="str">
            <v>Total for</v>
          </cell>
          <cell r="E180" t="str">
            <v>Cornwall Distribution</v>
          </cell>
          <cell r="G180">
            <v>1053451.56</v>
          </cell>
          <cell r="I180">
            <v>1792250</v>
          </cell>
          <cell r="L180">
            <v>204040</v>
          </cell>
          <cell r="T180">
            <v>3049741.56</v>
          </cell>
          <cell r="X180">
            <v>3595288.6</v>
          </cell>
          <cell r="AB180">
            <v>3595288.6</v>
          </cell>
        </row>
        <row r="181">
          <cell r="A181">
            <v>0</v>
          </cell>
        </row>
        <row r="182">
          <cell r="A182">
            <v>0</v>
          </cell>
        </row>
        <row r="183">
          <cell r="A183">
            <v>101051</v>
          </cell>
          <cell r="B183">
            <v>101051</v>
          </cell>
          <cell r="D183" t="str">
            <v>CE-Misc Capital IT Purchases</v>
          </cell>
          <cell r="G183">
            <v>1086.72</v>
          </cell>
          <cell r="I183">
            <v>41704</v>
          </cell>
          <cell r="L183">
            <v>0</v>
          </cell>
          <cell r="T183">
            <v>42790.720000000001</v>
          </cell>
          <cell r="X183">
            <v>32444</v>
          </cell>
          <cell r="AB183">
            <v>32444</v>
          </cell>
        </row>
        <row r="184">
          <cell r="A184">
            <v>101091</v>
          </cell>
          <cell r="B184">
            <v>101091</v>
          </cell>
          <cell r="D184" t="str">
            <v>CE - Scada IT Capital Improvements</v>
          </cell>
          <cell r="G184">
            <v>257.27999999999997</v>
          </cell>
          <cell r="I184">
            <v>0</v>
          </cell>
          <cell r="L184">
            <v>0</v>
          </cell>
          <cell r="T184">
            <v>257.27999999999997</v>
          </cell>
          <cell r="X184">
            <v>7561.28</v>
          </cell>
          <cell r="AB184">
            <v>7561.28</v>
          </cell>
        </row>
        <row r="185">
          <cell r="A185">
            <v>101093</v>
          </cell>
          <cell r="B185">
            <v>101093</v>
          </cell>
          <cell r="D185" t="str">
            <v>CE -New servers in 0070</v>
          </cell>
          <cell r="G185">
            <v>894.72</v>
          </cell>
          <cell r="I185">
            <v>20000</v>
          </cell>
          <cell r="L185">
            <v>0</v>
          </cell>
          <cell r="T185">
            <v>20894.72</v>
          </cell>
          <cell r="X185">
            <v>16097.28</v>
          </cell>
          <cell r="AB185">
            <v>16097.28</v>
          </cell>
        </row>
        <row r="186">
          <cell r="A186">
            <v>101094</v>
          </cell>
          <cell r="B186">
            <v>101094</v>
          </cell>
          <cell r="D186" t="str">
            <v>CE -New PC's in 0070</v>
          </cell>
          <cell r="G186">
            <v>641.28</v>
          </cell>
          <cell r="I186">
            <v>21996</v>
          </cell>
          <cell r="L186">
            <v>0</v>
          </cell>
          <cell r="T186">
            <v>22637.279999999999</v>
          </cell>
          <cell r="X186">
            <v>23409.279999999999</v>
          </cell>
          <cell r="AB186">
            <v>23409.279999999999</v>
          </cell>
        </row>
        <row r="187">
          <cell r="A187">
            <v>101096</v>
          </cell>
          <cell r="B187">
            <v>101096</v>
          </cell>
          <cell r="D187" t="str">
            <v>CE -Hardware &amp; Peripherals in 0070</v>
          </cell>
          <cell r="G187">
            <v>126.72</v>
          </cell>
          <cell r="I187">
            <v>5000.04</v>
          </cell>
          <cell r="L187">
            <v>0</v>
          </cell>
          <cell r="T187">
            <v>5126.76</v>
          </cell>
          <cell r="X187">
            <v>13413.28</v>
          </cell>
          <cell r="AB187">
            <v>13413.28</v>
          </cell>
        </row>
        <row r="188">
          <cell r="A188">
            <v>101130</v>
          </cell>
          <cell r="B188">
            <v>101130</v>
          </cell>
          <cell r="D188" t="str">
            <v>CE-IT SAP Capital Improvements</v>
          </cell>
          <cell r="G188">
            <v>28800</v>
          </cell>
          <cell r="I188">
            <v>0</v>
          </cell>
          <cell r="L188">
            <v>0</v>
          </cell>
          <cell r="T188">
            <v>28800</v>
          </cell>
          <cell r="X188">
            <v>28800</v>
          </cell>
          <cell r="AB188">
            <v>28800</v>
          </cell>
        </row>
        <row r="189">
          <cell r="A189">
            <v>0</v>
          </cell>
          <cell r="K189" t="str">
            <v>----------</v>
          </cell>
          <cell r="R189" t="str">
            <v>----------</v>
          </cell>
          <cell r="V189" t="str">
            <v>----------</v>
          </cell>
          <cell r="Y189" t="str">
            <v>----------</v>
          </cell>
          <cell r="AD189" t="str">
            <v>----------</v>
          </cell>
        </row>
        <row r="190">
          <cell r="A190">
            <v>0</v>
          </cell>
          <cell r="D190" t="str">
            <v>Total for</v>
          </cell>
          <cell r="E190" t="str">
            <v>Cornwall Information Technolo</v>
          </cell>
          <cell r="G190">
            <v>31806.720000000001</v>
          </cell>
          <cell r="I190">
            <v>88700.04</v>
          </cell>
          <cell r="L190">
            <v>0</v>
          </cell>
          <cell r="T190">
            <v>120506.76</v>
          </cell>
          <cell r="X190">
            <v>121725.12</v>
          </cell>
          <cell r="AB190">
            <v>121725.12</v>
          </cell>
        </row>
        <row r="191">
          <cell r="A191">
            <v>0</v>
          </cell>
          <cell r="K191" t="str">
            <v>----------</v>
          </cell>
          <cell r="R191" t="str">
            <v>----------</v>
          </cell>
          <cell r="V191" t="str">
            <v>----------</v>
          </cell>
          <cell r="Y191" t="str">
            <v>----------</v>
          </cell>
          <cell r="AD191" t="str">
            <v>----------</v>
          </cell>
        </row>
        <row r="192">
          <cell r="A192">
            <v>0</v>
          </cell>
          <cell r="D192" t="str">
            <v>Total Cap. Expnd. in Company</v>
          </cell>
          <cell r="F192">
            <v>70</v>
          </cell>
          <cell r="G192">
            <v>1085258.28</v>
          </cell>
          <cell r="I192">
            <v>1880950.04</v>
          </cell>
          <cell r="L192">
            <v>204040</v>
          </cell>
          <cell r="T192">
            <v>3170248.32</v>
          </cell>
          <cell r="X192">
            <v>3717013.72</v>
          </cell>
          <cell r="AB192">
            <v>3717013.72</v>
          </cell>
        </row>
        <row r="193">
          <cell r="A193">
            <v>0</v>
          </cell>
        </row>
        <row r="194">
          <cell r="A194">
            <v>0</v>
          </cell>
        </row>
        <row r="195">
          <cell r="A195">
            <v>0</v>
          </cell>
        </row>
        <row r="196">
          <cell r="A196">
            <v>0</v>
          </cell>
        </row>
        <row r="197">
          <cell r="A197">
            <v>0</v>
          </cell>
        </row>
        <row r="198">
          <cell r="A198">
            <v>0</v>
          </cell>
        </row>
        <row r="199">
          <cell r="A199">
            <v>0</v>
          </cell>
        </row>
        <row r="200">
          <cell r="A200">
            <v>0</v>
          </cell>
        </row>
        <row r="201">
          <cell r="A201">
            <v>0</v>
          </cell>
        </row>
        <row r="202">
          <cell r="A202">
            <v>0</v>
          </cell>
        </row>
        <row r="203">
          <cell r="A203">
            <v>0</v>
          </cell>
        </row>
        <row r="204">
          <cell r="A204">
            <v>0</v>
          </cell>
        </row>
        <row r="205">
          <cell r="A205">
            <v>0</v>
          </cell>
        </row>
        <row r="206">
          <cell r="A206">
            <v>0</v>
          </cell>
        </row>
        <row r="207">
          <cell r="A207">
            <v>0</v>
          </cell>
        </row>
        <row r="208">
          <cell r="A208">
            <v>0</v>
          </cell>
        </row>
        <row r="209">
          <cell r="A209">
            <v>0</v>
          </cell>
        </row>
        <row r="210">
          <cell r="A210">
            <v>0</v>
          </cell>
        </row>
        <row r="211">
          <cell r="A211">
            <v>0</v>
          </cell>
        </row>
        <row r="212">
          <cell r="A212">
            <v>0</v>
          </cell>
        </row>
        <row r="213">
          <cell r="A213">
            <v>0</v>
          </cell>
        </row>
        <row r="214">
          <cell r="A214">
            <v>0</v>
          </cell>
        </row>
        <row r="215">
          <cell r="A215">
            <v>0</v>
          </cell>
        </row>
        <row r="216">
          <cell r="A216">
            <v>0</v>
          </cell>
        </row>
        <row r="217">
          <cell r="A217">
            <v>0</v>
          </cell>
        </row>
        <row r="218">
          <cell r="A218">
            <v>0</v>
          </cell>
        </row>
        <row r="219">
          <cell r="A219">
            <v>0</v>
          </cell>
        </row>
        <row r="220">
          <cell r="A220">
            <v>0</v>
          </cell>
        </row>
        <row r="221">
          <cell r="A221">
            <v>0</v>
          </cell>
        </row>
        <row r="222">
          <cell r="A222">
            <v>0</v>
          </cell>
        </row>
        <row r="223">
          <cell r="A223">
            <v>0</v>
          </cell>
        </row>
        <row r="224">
          <cell r="A224">
            <v>0</v>
          </cell>
        </row>
        <row r="225">
          <cell r="A225">
            <v>0</v>
          </cell>
        </row>
        <row r="226">
          <cell r="A226">
            <v>0</v>
          </cell>
        </row>
        <row r="227">
          <cell r="A227">
            <v>0</v>
          </cell>
        </row>
        <row r="228">
          <cell r="A228">
            <v>0</v>
          </cell>
        </row>
        <row r="229">
          <cell r="A229">
            <v>0</v>
          </cell>
        </row>
        <row r="230">
          <cell r="A230">
            <v>0</v>
          </cell>
        </row>
        <row r="231">
          <cell r="A231">
            <v>0</v>
          </cell>
        </row>
        <row r="232">
          <cell r="A232">
            <v>0</v>
          </cell>
        </row>
        <row r="233">
          <cell r="A233">
            <v>0</v>
          </cell>
        </row>
        <row r="234">
          <cell r="A234">
            <v>0</v>
          </cell>
        </row>
        <row r="235">
          <cell r="A235">
            <v>0</v>
          </cell>
        </row>
        <row r="236">
          <cell r="A236">
            <v>0</v>
          </cell>
        </row>
        <row r="237">
          <cell r="A237">
            <v>0</v>
          </cell>
        </row>
        <row r="238">
          <cell r="A238">
            <v>0</v>
          </cell>
        </row>
        <row r="239">
          <cell r="A239">
            <v>0</v>
          </cell>
        </row>
        <row r="240">
          <cell r="A240">
            <v>0</v>
          </cell>
        </row>
        <row r="241">
          <cell r="A241">
            <v>0</v>
          </cell>
        </row>
        <row r="242">
          <cell r="A242">
            <v>0</v>
          </cell>
        </row>
        <row r="243">
          <cell r="A243">
            <v>0</v>
          </cell>
        </row>
        <row r="244">
          <cell r="A244">
            <v>0</v>
          </cell>
        </row>
        <row r="245">
          <cell r="A245">
            <v>0</v>
          </cell>
        </row>
        <row r="246">
          <cell r="A246">
            <v>101051</v>
          </cell>
          <cell r="B246">
            <v>101051</v>
          </cell>
          <cell r="D246" t="str">
            <v>CE-Misc Capital IT Purchases</v>
          </cell>
          <cell r="G246">
            <v>1086.72</v>
          </cell>
          <cell r="I246">
            <v>41704</v>
          </cell>
          <cell r="L246">
            <v>0</v>
          </cell>
          <cell r="T246">
            <v>42790.720000000001</v>
          </cell>
          <cell r="X246">
            <v>639.96</v>
          </cell>
          <cell r="AB246">
            <v>639.96</v>
          </cell>
        </row>
        <row r="247">
          <cell r="A247">
            <v>101091</v>
          </cell>
          <cell r="B247">
            <v>101091</v>
          </cell>
          <cell r="D247" t="str">
            <v>CE - Scada IT Capital Improvements</v>
          </cell>
          <cell r="G247">
            <v>257.27999999999997</v>
          </cell>
          <cell r="I247">
            <v>0</v>
          </cell>
          <cell r="L247">
            <v>0</v>
          </cell>
          <cell r="T247">
            <v>257.27999999999997</v>
          </cell>
          <cell r="X247">
            <v>11932.04</v>
          </cell>
          <cell r="AB247">
            <v>11885.24</v>
          </cell>
        </row>
        <row r="248">
          <cell r="A248">
            <v>101093</v>
          </cell>
          <cell r="B248">
            <v>101093</v>
          </cell>
          <cell r="D248" t="str">
            <v>CE -New servers in 0070</v>
          </cell>
          <cell r="G248">
            <v>894.72</v>
          </cell>
          <cell r="I248">
            <v>20000</v>
          </cell>
          <cell r="L248">
            <v>0</v>
          </cell>
          <cell r="T248">
            <v>20894.72</v>
          </cell>
          <cell r="X248">
            <v>45120.04</v>
          </cell>
          <cell r="AB248">
            <v>45120.04</v>
          </cell>
        </row>
        <row r="249">
          <cell r="A249">
            <v>101094</v>
          </cell>
          <cell r="B249">
            <v>101094</v>
          </cell>
          <cell r="D249" t="str">
            <v>CE -New PC's in 0070</v>
          </cell>
          <cell r="G249">
            <v>641.28</v>
          </cell>
          <cell r="I249">
            <v>21996</v>
          </cell>
          <cell r="L249">
            <v>0</v>
          </cell>
          <cell r="T249">
            <v>22637.279999999999</v>
          </cell>
          <cell r="X249">
            <v>39640.04</v>
          </cell>
          <cell r="AB249">
            <v>39640.04</v>
          </cell>
        </row>
        <row r="250">
          <cell r="A250">
            <v>101096</v>
          </cell>
          <cell r="B250">
            <v>101096</v>
          </cell>
          <cell r="D250" t="str">
            <v>CE -Hardware &amp; Peripherals in 0070</v>
          </cell>
          <cell r="G250">
            <v>126.72</v>
          </cell>
          <cell r="I250">
            <v>5000.04</v>
          </cell>
          <cell r="L250">
            <v>0</v>
          </cell>
          <cell r="T250">
            <v>5126.76</v>
          </cell>
          <cell r="X250">
            <v>19639.96</v>
          </cell>
          <cell r="AB250">
            <v>19639.96</v>
          </cell>
        </row>
        <row r="251">
          <cell r="A251">
            <v>101130</v>
          </cell>
          <cell r="B251">
            <v>101130</v>
          </cell>
          <cell r="D251" t="str">
            <v>CE-IT SAP Capital Improvements</v>
          </cell>
          <cell r="G251">
            <v>28800</v>
          </cell>
          <cell r="I251">
            <v>0</v>
          </cell>
          <cell r="L251">
            <v>0</v>
          </cell>
          <cell r="T251">
            <v>28800</v>
          </cell>
          <cell r="X251">
            <v>0</v>
          </cell>
          <cell r="AB251">
            <v>0</v>
          </cell>
        </row>
        <row r="252">
          <cell r="A252">
            <v>0</v>
          </cell>
          <cell r="K252" t="str">
            <v>----------</v>
          </cell>
          <cell r="R252" t="str">
            <v>----------</v>
          </cell>
          <cell r="V252" t="str">
            <v>----------</v>
          </cell>
          <cell r="Y252" t="str">
            <v>----------</v>
          </cell>
          <cell r="AD252" t="str">
            <v>----------</v>
          </cell>
        </row>
        <row r="253">
          <cell r="A253">
            <v>0</v>
          </cell>
          <cell r="D253" t="str">
            <v>Total for</v>
          </cell>
          <cell r="E253" t="str">
            <v>Cornwall Information Technolo</v>
          </cell>
          <cell r="G253">
            <v>31806.720000000001</v>
          </cell>
          <cell r="I253">
            <v>88700.04</v>
          </cell>
          <cell r="L253">
            <v>0</v>
          </cell>
          <cell r="T253">
            <v>120506.76</v>
          </cell>
          <cell r="X253">
            <v>116972.04</v>
          </cell>
          <cell r="AB253">
            <v>116925.24</v>
          </cell>
        </row>
        <row r="254">
          <cell r="A254">
            <v>0</v>
          </cell>
          <cell r="K254" t="str">
            <v>----------</v>
          </cell>
          <cell r="R254" t="str">
            <v>----------</v>
          </cell>
          <cell r="V254" t="str">
            <v>----------</v>
          </cell>
          <cell r="Y254" t="str">
            <v>----------</v>
          </cell>
          <cell r="AD254" t="str">
            <v>----------</v>
          </cell>
        </row>
        <row r="255">
          <cell r="A255">
            <v>0</v>
          </cell>
          <cell r="D255" t="str">
            <v>Total Cap. Expnd. in Company</v>
          </cell>
          <cell r="F255">
            <v>70</v>
          </cell>
          <cell r="G255">
            <v>1085258.28</v>
          </cell>
          <cell r="I255">
            <v>1880950.04</v>
          </cell>
          <cell r="L255">
            <v>204040</v>
          </cell>
          <cell r="T255">
            <v>3170248.32</v>
          </cell>
          <cell r="X255">
            <v>2867327.17</v>
          </cell>
          <cell r="AB255">
            <v>3243441.49</v>
          </cell>
        </row>
        <row r="256">
          <cell r="A256">
            <v>0</v>
          </cell>
        </row>
        <row r="257">
          <cell r="A257">
            <v>0</v>
          </cell>
        </row>
        <row r="258">
          <cell r="A258">
            <v>0</v>
          </cell>
        </row>
        <row r="259">
          <cell r="A259">
            <v>0</v>
          </cell>
        </row>
        <row r="260">
          <cell r="A260">
            <v>0</v>
          </cell>
        </row>
        <row r="261">
          <cell r="A261">
            <v>0</v>
          </cell>
        </row>
        <row r="262">
          <cell r="A262">
            <v>0</v>
          </cell>
        </row>
        <row r="263">
          <cell r="A263">
            <v>0</v>
          </cell>
        </row>
        <row r="264">
          <cell r="A264">
            <v>0</v>
          </cell>
        </row>
        <row r="265">
          <cell r="A265">
            <v>0</v>
          </cell>
        </row>
        <row r="266">
          <cell r="A266">
            <v>0</v>
          </cell>
        </row>
        <row r="267">
          <cell r="A267">
            <v>0</v>
          </cell>
        </row>
        <row r="268">
          <cell r="A268">
            <v>0</v>
          </cell>
        </row>
        <row r="269">
          <cell r="A269">
            <v>0</v>
          </cell>
        </row>
        <row r="270">
          <cell r="A270">
            <v>0</v>
          </cell>
        </row>
        <row r="271">
          <cell r="A271">
            <v>0</v>
          </cell>
        </row>
        <row r="272">
          <cell r="A272">
            <v>0</v>
          </cell>
        </row>
        <row r="273">
          <cell r="A273">
            <v>0</v>
          </cell>
        </row>
        <row r="274">
          <cell r="A274">
            <v>0</v>
          </cell>
        </row>
        <row r="275">
          <cell r="A275">
            <v>0</v>
          </cell>
        </row>
        <row r="276">
          <cell r="A276">
            <v>0</v>
          </cell>
        </row>
        <row r="277">
          <cell r="A277">
            <v>0</v>
          </cell>
        </row>
        <row r="278">
          <cell r="A278">
            <v>0</v>
          </cell>
        </row>
        <row r="279">
          <cell r="A279">
            <v>0</v>
          </cell>
        </row>
        <row r="280">
          <cell r="A280">
            <v>0</v>
          </cell>
        </row>
        <row r="281">
          <cell r="A281">
            <v>0</v>
          </cell>
        </row>
        <row r="282">
          <cell r="A282">
            <v>0</v>
          </cell>
        </row>
        <row r="283">
          <cell r="A283">
            <v>0</v>
          </cell>
        </row>
        <row r="284">
          <cell r="A284">
            <v>0</v>
          </cell>
        </row>
        <row r="285">
          <cell r="A285">
            <v>0</v>
          </cell>
        </row>
        <row r="286">
          <cell r="A286">
            <v>0</v>
          </cell>
        </row>
        <row r="287">
          <cell r="A287">
            <v>0</v>
          </cell>
        </row>
        <row r="288">
          <cell r="A288">
            <v>0</v>
          </cell>
        </row>
        <row r="289">
          <cell r="A289">
            <v>0</v>
          </cell>
        </row>
      </sheetData>
      <sheetData sheetId="19" refreshError="1">
        <row r="1">
          <cell r="A1" t="str">
            <v>Template</v>
          </cell>
          <cell r="O1" t="str">
            <v>Import</v>
          </cell>
        </row>
        <row r="2">
          <cell r="A2" t="str">
            <v>Existing orders</v>
          </cell>
          <cell r="B2" t="str">
            <v>CoCode</v>
          </cell>
          <cell r="C2" t="str">
            <v>CostCtr</v>
          </cell>
          <cell r="D2" t="str">
            <v>Order</v>
          </cell>
          <cell r="E2" t="str">
            <v>Description</v>
          </cell>
          <cell r="F2" t="str">
            <v>ActualLabour</v>
          </cell>
          <cell r="G2" t="str">
            <v>ActualMaterials</v>
          </cell>
          <cell r="H2" t="str">
            <v>ActualTotal</v>
          </cell>
          <cell r="I2" t="str">
            <v>PlannedLabour</v>
          </cell>
          <cell r="J2" t="str">
            <v>PlannedMaterials</v>
          </cell>
          <cell r="K2" t="str">
            <v>PlannedTotal</v>
          </cell>
          <cell r="L2" t="str">
            <v>YTDVariance</v>
          </cell>
          <cell r="M2" t="str">
            <v>YTDPlan</v>
          </cell>
        </row>
        <row r="3">
          <cell r="A3">
            <v>100120</v>
          </cell>
          <cell r="B3">
            <v>20</v>
          </cell>
          <cell r="C3">
            <v>2300</v>
          </cell>
          <cell r="D3">
            <v>100120</v>
          </cell>
          <cell r="E3" t="str">
            <v>FE-Ridgeway Station #13 -Closed 04/04/07</v>
          </cell>
          <cell r="F3">
            <v>0</v>
          </cell>
          <cell r="G3">
            <v>0</v>
          </cell>
          <cell r="H3">
            <v>0</v>
          </cell>
          <cell r="I3">
            <v>0</v>
          </cell>
          <cell r="J3">
            <v>0</v>
          </cell>
          <cell r="K3">
            <v>0</v>
          </cell>
          <cell r="L3">
            <v>0</v>
          </cell>
          <cell r="M3">
            <v>0</v>
          </cell>
          <cell r="O3">
            <v>100120</v>
          </cell>
          <cell r="P3" t="str">
            <v>FE-Ridgeway Station #13 -Closed 04/04/07</v>
          </cell>
          <cell r="Q3">
            <v>0</v>
          </cell>
          <cell r="R3">
            <v>0</v>
          </cell>
          <cell r="S3">
            <v>0</v>
          </cell>
          <cell r="T3">
            <v>0</v>
          </cell>
          <cell r="U3">
            <v>0</v>
          </cell>
          <cell r="V3">
            <v>0</v>
          </cell>
          <cell r="W3">
            <v>0</v>
          </cell>
          <cell r="X3">
            <v>0</v>
          </cell>
          <cell r="Z3">
            <v>0</v>
          </cell>
        </row>
        <row r="4">
          <cell r="A4">
            <v>100121</v>
          </cell>
          <cell r="B4">
            <v>20</v>
          </cell>
          <cell r="C4">
            <v>2100</v>
          </cell>
          <cell r="D4">
            <v>100121</v>
          </cell>
          <cell r="E4" t="str">
            <v>FE - Niagara Falls Station #11 Projects</v>
          </cell>
          <cell r="F4">
            <v>3420</v>
          </cell>
          <cell r="G4">
            <v>4979.47</v>
          </cell>
          <cell r="H4">
            <v>8399.4699999999993</v>
          </cell>
          <cell r="I4">
            <v>20241.240000000002</v>
          </cell>
          <cell r="J4">
            <v>36000</v>
          </cell>
          <cell r="K4">
            <v>56241.24</v>
          </cell>
          <cell r="L4">
            <v>-47841.77</v>
          </cell>
          <cell r="M4">
            <v>56241.24</v>
          </cell>
          <cell r="O4">
            <v>100121</v>
          </cell>
          <cell r="P4" t="str">
            <v>FE - Niagara Falls Station #11 Projects</v>
          </cell>
          <cell r="Q4">
            <v>3420</v>
          </cell>
          <cell r="R4">
            <v>4979.47</v>
          </cell>
          <cell r="S4">
            <v>8399.4699999999993</v>
          </cell>
          <cell r="T4">
            <v>20241.240000000002</v>
          </cell>
          <cell r="U4">
            <v>36000</v>
          </cell>
          <cell r="V4">
            <v>56241.24</v>
          </cell>
          <cell r="W4">
            <v>-47841.77</v>
          </cell>
          <cell r="X4">
            <v>56241.24</v>
          </cell>
          <cell r="Z4">
            <v>0</v>
          </cell>
        </row>
        <row r="5">
          <cell r="A5">
            <v>100122</v>
          </cell>
          <cell r="B5">
            <v>20</v>
          </cell>
          <cell r="C5">
            <v>2300</v>
          </cell>
          <cell r="D5">
            <v>100122</v>
          </cell>
          <cell r="E5" t="str">
            <v>FE-Delta to Wye Conversion</v>
          </cell>
          <cell r="F5">
            <v>133804</v>
          </cell>
          <cell r="G5">
            <v>143154.46</v>
          </cell>
          <cell r="H5">
            <v>276958.46000000002</v>
          </cell>
          <cell r="I5">
            <v>240585.60000000001</v>
          </cell>
          <cell r="J5">
            <v>492000</v>
          </cell>
          <cell r="K5">
            <v>732585.6</v>
          </cell>
          <cell r="L5">
            <v>-455627.14</v>
          </cell>
          <cell r="M5">
            <v>732585.6</v>
          </cell>
          <cell r="O5">
            <v>100122</v>
          </cell>
          <cell r="P5" t="str">
            <v>FE-Delta to Wye Conversion</v>
          </cell>
          <cell r="Q5">
            <v>133804</v>
          </cell>
          <cell r="R5">
            <v>143154.46</v>
          </cell>
          <cell r="S5">
            <v>276958.46000000002</v>
          </cell>
          <cell r="T5">
            <v>240585.60000000001</v>
          </cell>
          <cell r="U5">
            <v>492000</v>
          </cell>
          <cell r="V5">
            <v>732585.6</v>
          </cell>
          <cell r="W5">
            <v>-455627.14</v>
          </cell>
          <cell r="X5">
            <v>732585.6</v>
          </cell>
          <cell r="Z5">
            <v>0</v>
          </cell>
        </row>
        <row r="6">
          <cell r="A6">
            <v>100123</v>
          </cell>
          <cell r="B6">
            <v>20</v>
          </cell>
          <cell r="C6">
            <v>2300</v>
          </cell>
          <cell r="D6">
            <v>100123</v>
          </cell>
          <cell r="E6" t="str">
            <v>FE-Install New Transformers</v>
          </cell>
          <cell r="F6">
            <v>0</v>
          </cell>
          <cell r="G6">
            <v>136419.19</v>
          </cell>
          <cell r="H6">
            <v>136419.19</v>
          </cell>
          <cell r="I6">
            <v>0</v>
          </cell>
          <cell r="J6">
            <v>150000</v>
          </cell>
          <cell r="K6">
            <v>150000</v>
          </cell>
          <cell r="L6">
            <v>-13580.81</v>
          </cell>
          <cell r="M6">
            <v>150000</v>
          </cell>
          <cell r="O6">
            <v>100123</v>
          </cell>
          <cell r="P6" t="str">
            <v>FE-Install New Transformers</v>
          </cell>
          <cell r="Q6">
            <v>0</v>
          </cell>
          <cell r="R6">
            <v>136419.19</v>
          </cell>
          <cell r="S6">
            <v>136419.19</v>
          </cell>
          <cell r="T6">
            <v>0</v>
          </cell>
          <cell r="U6">
            <v>150000</v>
          </cell>
          <cell r="V6">
            <v>150000</v>
          </cell>
          <cell r="W6">
            <v>-13580.81</v>
          </cell>
          <cell r="X6">
            <v>150000</v>
          </cell>
          <cell r="Z6">
            <v>0</v>
          </cell>
        </row>
        <row r="7">
          <cell r="A7">
            <v>100124</v>
          </cell>
          <cell r="B7">
            <v>20</v>
          </cell>
          <cell r="C7">
            <v>2300</v>
          </cell>
          <cell r="D7">
            <v>100124</v>
          </cell>
          <cell r="E7" t="str">
            <v>FE-Distribution Upgrades</v>
          </cell>
          <cell r="F7">
            <v>456346.25</v>
          </cell>
          <cell r="G7">
            <v>522492.65</v>
          </cell>
          <cell r="H7">
            <v>978838.9</v>
          </cell>
          <cell r="I7">
            <v>179459.52</v>
          </cell>
          <cell r="J7">
            <v>204000</v>
          </cell>
          <cell r="K7">
            <v>383459.52</v>
          </cell>
          <cell r="L7">
            <v>595379.38</v>
          </cell>
          <cell r="M7">
            <v>383459.52</v>
          </cell>
          <cell r="O7">
            <v>100124</v>
          </cell>
          <cell r="P7" t="str">
            <v>FE-Distribution Upgrades</v>
          </cell>
          <cell r="Q7">
            <v>456346.25</v>
          </cell>
          <cell r="R7">
            <v>522492.65</v>
          </cell>
          <cell r="S7">
            <v>978838.9</v>
          </cell>
          <cell r="T7">
            <v>179459.52</v>
          </cell>
          <cell r="U7">
            <v>204000</v>
          </cell>
          <cell r="V7">
            <v>383459.52</v>
          </cell>
          <cell r="W7">
            <v>595379.38</v>
          </cell>
          <cell r="X7">
            <v>383459.52</v>
          </cell>
          <cell r="Z7">
            <v>0</v>
          </cell>
        </row>
        <row r="8">
          <cell r="A8">
            <v>100125</v>
          </cell>
          <cell r="B8">
            <v>20</v>
          </cell>
          <cell r="C8">
            <v>2300</v>
          </cell>
          <cell r="D8">
            <v>100125</v>
          </cell>
          <cell r="E8" t="str">
            <v>FE-New Service Lines</v>
          </cell>
          <cell r="F8">
            <v>421765.38</v>
          </cell>
          <cell r="G8">
            <v>612395.41</v>
          </cell>
          <cell r="H8">
            <v>1034160.79</v>
          </cell>
          <cell r="I8">
            <v>429746.64</v>
          </cell>
          <cell r="J8">
            <v>84000</v>
          </cell>
          <cell r="K8">
            <v>513746.64</v>
          </cell>
          <cell r="L8">
            <v>520414.15</v>
          </cell>
          <cell r="M8">
            <v>513746.64</v>
          </cell>
          <cell r="O8">
            <v>100125</v>
          </cell>
          <cell r="P8" t="str">
            <v>FE-New Service Lines</v>
          </cell>
          <cell r="Q8">
            <v>421765.38</v>
          </cell>
          <cell r="R8">
            <v>612395.41</v>
          </cell>
          <cell r="S8">
            <v>1034160.79</v>
          </cell>
          <cell r="T8">
            <v>429746.64</v>
          </cell>
          <cell r="U8">
            <v>84000</v>
          </cell>
          <cell r="V8">
            <v>513746.64</v>
          </cell>
          <cell r="W8">
            <v>520414.15</v>
          </cell>
          <cell r="X8">
            <v>513746.64</v>
          </cell>
          <cell r="Z8">
            <v>0</v>
          </cell>
        </row>
        <row r="9">
          <cell r="A9">
            <v>100127</v>
          </cell>
          <cell r="B9">
            <v>20</v>
          </cell>
          <cell r="C9">
            <v>2300</v>
          </cell>
          <cell r="D9">
            <v>100127</v>
          </cell>
          <cell r="E9" t="str">
            <v>FE-Station 12 Projects (Concession &amp; QEW</v>
          </cell>
          <cell r="F9">
            <v>7915</v>
          </cell>
          <cell r="G9">
            <v>19221.52</v>
          </cell>
          <cell r="H9">
            <v>27136.52</v>
          </cell>
          <cell r="I9">
            <v>96258.84</v>
          </cell>
          <cell r="J9">
            <v>220000</v>
          </cell>
          <cell r="K9">
            <v>316258.84000000003</v>
          </cell>
          <cell r="L9">
            <v>-289122.32</v>
          </cell>
          <cell r="M9">
            <v>316258.84000000003</v>
          </cell>
          <cell r="O9">
            <v>100127</v>
          </cell>
          <cell r="P9" t="str">
            <v>FE-Station 12 Projects (Concession &amp; QEW</v>
          </cell>
          <cell r="Q9">
            <v>7915</v>
          </cell>
          <cell r="R9">
            <v>19221.52</v>
          </cell>
          <cell r="S9">
            <v>27136.52</v>
          </cell>
          <cell r="T9">
            <v>96258.84</v>
          </cell>
          <cell r="U9">
            <v>220000</v>
          </cell>
          <cell r="V9">
            <v>316258.84000000003</v>
          </cell>
          <cell r="W9">
            <v>-289122.32</v>
          </cell>
          <cell r="X9">
            <v>316258.84000000003</v>
          </cell>
          <cell r="Z9">
            <v>0</v>
          </cell>
        </row>
        <row r="10">
          <cell r="A10">
            <v>100128</v>
          </cell>
          <cell r="B10">
            <v>20</v>
          </cell>
          <cell r="C10">
            <v>2300</v>
          </cell>
          <cell r="D10">
            <v>100128</v>
          </cell>
          <cell r="E10" t="str">
            <v>FE-New Meters</v>
          </cell>
          <cell r="F10">
            <v>38929.75</v>
          </cell>
          <cell r="G10">
            <v>96304.5</v>
          </cell>
          <cell r="H10">
            <v>135234.25</v>
          </cell>
          <cell r="I10">
            <v>42617.04</v>
          </cell>
          <cell r="J10">
            <v>104000</v>
          </cell>
          <cell r="K10">
            <v>146617.04</v>
          </cell>
          <cell r="L10">
            <v>-11382.79</v>
          </cell>
          <cell r="M10">
            <v>146617.04</v>
          </cell>
          <cell r="O10">
            <v>100128</v>
          </cell>
          <cell r="P10" t="str">
            <v>FE-New Meters</v>
          </cell>
          <cell r="Q10">
            <v>38929.75</v>
          </cell>
          <cell r="R10">
            <v>96304.5</v>
          </cell>
          <cell r="S10">
            <v>135234.25</v>
          </cell>
          <cell r="T10">
            <v>42617.04</v>
          </cell>
          <cell r="U10">
            <v>104000</v>
          </cell>
          <cell r="V10">
            <v>146617.04</v>
          </cell>
          <cell r="W10">
            <v>-11382.79</v>
          </cell>
          <cell r="X10">
            <v>146617.04</v>
          </cell>
          <cell r="Z10">
            <v>0</v>
          </cell>
        </row>
        <row r="11">
          <cell r="A11">
            <v>100129</v>
          </cell>
          <cell r="B11">
            <v>20</v>
          </cell>
          <cell r="C11">
            <v>2300</v>
          </cell>
          <cell r="D11">
            <v>100129</v>
          </cell>
          <cell r="E11" t="str">
            <v>FE-Misc Equipment Purchases -T&amp;D</v>
          </cell>
          <cell r="F11">
            <v>0</v>
          </cell>
          <cell r="G11">
            <v>0</v>
          </cell>
          <cell r="H11">
            <v>0</v>
          </cell>
          <cell r="I11">
            <v>0</v>
          </cell>
          <cell r="J11">
            <v>0</v>
          </cell>
          <cell r="K11">
            <v>0</v>
          </cell>
          <cell r="L11">
            <v>0</v>
          </cell>
          <cell r="M11">
            <v>0</v>
          </cell>
          <cell r="O11">
            <v>100129</v>
          </cell>
          <cell r="P11" t="str">
            <v>FE-Misc Equipment Purchases -T&amp;D</v>
          </cell>
          <cell r="Q11">
            <v>0</v>
          </cell>
          <cell r="R11">
            <v>0</v>
          </cell>
          <cell r="S11">
            <v>0</v>
          </cell>
          <cell r="T11">
            <v>0</v>
          </cell>
          <cell r="U11">
            <v>0</v>
          </cell>
          <cell r="V11">
            <v>0</v>
          </cell>
          <cell r="W11">
            <v>0</v>
          </cell>
          <cell r="X11">
            <v>0</v>
          </cell>
          <cell r="Z11">
            <v>0</v>
          </cell>
        </row>
        <row r="12">
          <cell r="A12">
            <v>100130</v>
          </cell>
          <cell r="B12">
            <v>20</v>
          </cell>
          <cell r="C12">
            <v>2300</v>
          </cell>
          <cell r="D12">
            <v>100130</v>
          </cell>
          <cell r="E12" t="str">
            <v>FE-17L9 Extension Closed 04/04/07</v>
          </cell>
          <cell r="F12">
            <v>0</v>
          </cell>
          <cell r="G12">
            <v>0</v>
          </cell>
          <cell r="H12">
            <v>0</v>
          </cell>
          <cell r="I12">
            <v>0</v>
          </cell>
          <cell r="J12">
            <v>0</v>
          </cell>
          <cell r="K12">
            <v>0</v>
          </cell>
          <cell r="L12">
            <v>0</v>
          </cell>
          <cell r="M12">
            <v>0</v>
          </cell>
          <cell r="O12">
            <v>100130</v>
          </cell>
          <cell r="P12" t="str">
            <v>FE-17L9 Extension Closed 04/04/07</v>
          </cell>
          <cell r="Q12">
            <v>0</v>
          </cell>
          <cell r="R12">
            <v>0</v>
          </cell>
          <cell r="S12">
            <v>0</v>
          </cell>
          <cell r="T12">
            <v>0</v>
          </cell>
          <cell r="U12">
            <v>0</v>
          </cell>
          <cell r="V12">
            <v>0</v>
          </cell>
          <cell r="W12">
            <v>0</v>
          </cell>
          <cell r="X12">
            <v>0</v>
          </cell>
          <cell r="Z12">
            <v>0</v>
          </cell>
        </row>
        <row r="13">
          <cell r="A13">
            <v>100131</v>
          </cell>
          <cell r="B13">
            <v>20</v>
          </cell>
          <cell r="C13">
            <v>2300</v>
          </cell>
          <cell r="D13">
            <v>100131</v>
          </cell>
          <cell r="E13" t="str">
            <v>FE-Purchase New Land Mgmt System</v>
          </cell>
          <cell r="F13">
            <v>0</v>
          </cell>
          <cell r="G13">
            <v>0</v>
          </cell>
          <cell r="H13">
            <v>0</v>
          </cell>
          <cell r="I13">
            <v>0</v>
          </cell>
          <cell r="J13">
            <v>0</v>
          </cell>
          <cell r="K13">
            <v>0</v>
          </cell>
          <cell r="L13">
            <v>0</v>
          </cell>
          <cell r="M13">
            <v>0</v>
          </cell>
          <cell r="O13">
            <v>100131</v>
          </cell>
          <cell r="P13" t="str">
            <v>FE-Purchase New Land Mgmt System</v>
          </cell>
          <cell r="Q13">
            <v>0</v>
          </cell>
          <cell r="R13">
            <v>0</v>
          </cell>
          <cell r="S13">
            <v>0</v>
          </cell>
          <cell r="T13">
            <v>0</v>
          </cell>
          <cell r="U13">
            <v>0</v>
          </cell>
          <cell r="V13">
            <v>0</v>
          </cell>
          <cell r="W13">
            <v>0</v>
          </cell>
          <cell r="X13">
            <v>0</v>
          </cell>
          <cell r="Z13">
            <v>0</v>
          </cell>
        </row>
        <row r="14">
          <cell r="A14">
            <v>100136</v>
          </cell>
          <cell r="B14">
            <v>20</v>
          </cell>
          <cell r="C14">
            <v>2100</v>
          </cell>
          <cell r="D14">
            <v>100136</v>
          </cell>
          <cell r="E14" t="str">
            <v>FE-Stevensville Tran Station 17 Projects</v>
          </cell>
          <cell r="F14">
            <v>0</v>
          </cell>
          <cell r="G14">
            <v>1082.01</v>
          </cell>
          <cell r="H14">
            <v>1082.01</v>
          </cell>
          <cell r="I14">
            <v>25957.08</v>
          </cell>
          <cell r="J14">
            <v>72000</v>
          </cell>
          <cell r="K14">
            <v>97957.08</v>
          </cell>
          <cell r="L14">
            <v>-96875.07</v>
          </cell>
          <cell r="M14">
            <v>97957.08</v>
          </cell>
          <cell r="O14">
            <v>100136</v>
          </cell>
          <cell r="P14" t="str">
            <v>FE-Stevensville Tran Station 17 Projects</v>
          </cell>
          <cell r="Q14">
            <v>0</v>
          </cell>
          <cell r="R14">
            <v>1082.01</v>
          </cell>
          <cell r="S14">
            <v>1082.01</v>
          </cell>
          <cell r="T14">
            <v>25957.08</v>
          </cell>
          <cell r="U14">
            <v>72000</v>
          </cell>
          <cell r="V14">
            <v>97957.08</v>
          </cell>
          <cell r="W14">
            <v>-96875.07</v>
          </cell>
          <cell r="X14">
            <v>97957.08</v>
          </cell>
          <cell r="Z14">
            <v>0</v>
          </cell>
        </row>
        <row r="15">
          <cell r="A15">
            <v>100137</v>
          </cell>
          <cell r="B15">
            <v>20</v>
          </cell>
          <cell r="C15">
            <v>2300</v>
          </cell>
          <cell r="D15">
            <v>100137</v>
          </cell>
          <cell r="E15" t="str">
            <v>FE-Dist Station 15 Projects (Gilmore Rd)</v>
          </cell>
          <cell r="F15">
            <v>0</v>
          </cell>
          <cell r="G15">
            <v>225.4</v>
          </cell>
          <cell r="H15">
            <v>225.4</v>
          </cell>
          <cell r="I15">
            <v>14289.6</v>
          </cell>
          <cell r="J15">
            <v>20000</v>
          </cell>
          <cell r="K15">
            <v>34289.599999999999</v>
          </cell>
          <cell r="L15">
            <v>-34064.199999999997</v>
          </cell>
          <cell r="M15">
            <v>34289.599999999999</v>
          </cell>
          <cell r="O15">
            <v>100137</v>
          </cell>
          <cell r="P15" t="str">
            <v>FE-Dist Station 15 Projects (Gilmore Rd)</v>
          </cell>
          <cell r="Q15">
            <v>0</v>
          </cell>
          <cell r="R15">
            <v>225.4</v>
          </cell>
          <cell r="S15">
            <v>225.4</v>
          </cell>
          <cell r="T15">
            <v>14289.6</v>
          </cell>
          <cell r="U15">
            <v>20000</v>
          </cell>
          <cell r="V15">
            <v>34289.599999999999</v>
          </cell>
          <cell r="W15">
            <v>-34064.199999999997</v>
          </cell>
          <cell r="X15">
            <v>34289.599999999999</v>
          </cell>
          <cell r="Z15">
            <v>0</v>
          </cell>
        </row>
        <row r="16">
          <cell r="A16">
            <v>100182</v>
          </cell>
          <cell r="B16">
            <v>20</v>
          </cell>
          <cell r="C16">
            <v>2300</v>
          </cell>
          <cell r="D16">
            <v>100182</v>
          </cell>
          <cell r="E16" t="str">
            <v>FE-Tools &amp; Equipment Distribution</v>
          </cell>
          <cell r="F16">
            <v>0</v>
          </cell>
          <cell r="G16">
            <v>39805.800000000003</v>
          </cell>
          <cell r="H16">
            <v>39805.800000000003</v>
          </cell>
          <cell r="I16">
            <v>0</v>
          </cell>
          <cell r="J16">
            <v>30000</v>
          </cell>
          <cell r="K16">
            <v>30000</v>
          </cell>
          <cell r="L16">
            <v>9805.7999999999993</v>
          </cell>
          <cell r="M16">
            <v>30000</v>
          </cell>
          <cell r="O16">
            <v>100182</v>
          </cell>
          <cell r="P16" t="str">
            <v>FE-Tools &amp; Equipment Distribution</v>
          </cell>
          <cell r="Q16">
            <v>0</v>
          </cell>
          <cell r="R16">
            <v>39805.800000000003</v>
          </cell>
          <cell r="S16">
            <v>39805.800000000003</v>
          </cell>
          <cell r="T16">
            <v>0</v>
          </cell>
          <cell r="U16">
            <v>30000</v>
          </cell>
          <cell r="V16">
            <v>30000</v>
          </cell>
          <cell r="W16">
            <v>9805.7999999999993</v>
          </cell>
          <cell r="X16">
            <v>30000</v>
          </cell>
          <cell r="Z16">
            <v>0</v>
          </cell>
        </row>
        <row r="17">
          <cell r="A17">
            <v>100240</v>
          </cell>
          <cell r="B17">
            <v>20</v>
          </cell>
          <cell r="C17">
            <v>2300</v>
          </cell>
          <cell r="D17">
            <v>100240</v>
          </cell>
          <cell r="E17" t="str">
            <v>FE-Transportation Equipment for Inc.</v>
          </cell>
          <cell r="F17">
            <v>0</v>
          </cell>
          <cell r="G17">
            <v>260951.19</v>
          </cell>
          <cell r="H17">
            <v>260951.19</v>
          </cell>
          <cell r="I17">
            <v>0</v>
          </cell>
          <cell r="J17">
            <v>215000.04</v>
          </cell>
          <cell r="K17">
            <v>215000.04</v>
          </cell>
          <cell r="L17">
            <v>45951.15</v>
          </cell>
          <cell r="M17">
            <v>215000.04</v>
          </cell>
          <cell r="O17">
            <v>100240</v>
          </cell>
          <cell r="P17" t="str">
            <v>FE-Transportation Equipment for Inc.</v>
          </cell>
          <cell r="Q17">
            <v>0</v>
          </cell>
          <cell r="R17">
            <v>260951.19</v>
          </cell>
          <cell r="S17">
            <v>260951.19</v>
          </cell>
          <cell r="T17">
            <v>0</v>
          </cell>
          <cell r="U17">
            <v>215000.04</v>
          </cell>
          <cell r="V17">
            <v>215000.04</v>
          </cell>
          <cell r="W17">
            <v>45951.15</v>
          </cell>
          <cell r="X17">
            <v>215000.04</v>
          </cell>
          <cell r="Z17">
            <v>0</v>
          </cell>
        </row>
        <row r="18">
          <cell r="A18">
            <v>100300</v>
          </cell>
          <cell r="B18">
            <v>20</v>
          </cell>
          <cell r="C18">
            <v>2402</v>
          </cell>
          <cell r="D18">
            <v>100300</v>
          </cell>
          <cell r="E18" t="str">
            <v>FE-SAP SYSTEM-Capital Improvements</v>
          </cell>
          <cell r="F18">
            <v>53383</v>
          </cell>
          <cell r="G18">
            <v>45385.47</v>
          </cell>
          <cell r="H18">
            <v>98768.47</v>
          </cell>
          <cell r="I18">
            <v>85101.84</v>
          </cell>
          <cell r="J18">
            <v>50000.04</v>
          </cell>
          <cell r="K18">
            <v>135101.88</v>
          </cell>
          <cell r="L18">
            <v>-36333.410000000003</v>
          </cell>
          <cell r="M18">
            <v>135101.88</v>
          </cell>
          <cell r="O18">
            <v>100300</v>
          </cell>
          <cell r="P18" t="str">
            <v>FE-SAP SYSTEM-Capital Improvements</v>
          </cell>
          <cell r="Q18">
            <v>53383</v>
          </cell>
          <cell r="R18">
            <v>45385.47</v>
          </cell>
          <cell r="S18">
            <v>98768.47</v>
          </cell>
          <cell r="T18">
            <v>85101.84</v>
          </cell>
          <cell r="U18">
            <v>50000.04</v>
          </cell>
          <cell r="V18">
            <v>135101.88</v>
          </cell>
          <cell r="W18">
            <v>-36333.410000000003</v>
          </cell>
          <cell r="X18">
            <v>135101.88</v>
          </cell>
          <cell r="Z18">
            <v>0</v>
          </cell>
        </row>
        <row r="19">
          <cell r="A19">
            <v>100320</v>
          </cell>
          <cell r="B19">
            <v>20</v>
          </cell>
          <cell r="C19">
            <v>2402</v>
          </cell>
          <cell r="D19">
            <v>100320</v>
          </cell>
          <cell r="E19" t="str">
            <v>FE -Network Support Features in Co. 0020</v>
          </cell>
          <cell r="F19">
            <v>0</v>
          </cell>
          <cell r="G19">
            <v>0</v>
          </cell>
          <cell r="H19">
            <v>0</v>
          </cell>
          <cell r="I19">
            <v>0</v>
          </cell>
          <cell r="J19">
            <v>0</v>
          </cell>
          <cell r="K19">
            <v>0</v>
          </cell>
          <cell r="L19">
            <v>0</v>
          </cell>
          <cell r="M19">
            <v>0</v>
          </cell>
          <cell r="O19">
            <v>100320</v>
          </cell>
          <cell r="P19" t="str">
            <v>FE -Network Support Features in Co. 0020</v>
          </cell>
          <cell r="Q19">
            <v>0</v>
          </cell>
          <cell r="R19">
            <v>0</v>
          </cell>
          <cell r="S19">
            <v>0</v>
          </cell>
          <cell r="T19">
            <v>0</v>
          </cell>
          <cell r="U19">
            <v>0</v>
          </cell>
          <cell r="V19">
            <v>0</v>
          </cell>
          <cell r="W19">
            <v>0</v>
          </cell>
          <cell r="X19">
            <v>0</v>
          </cell>
          <cell r="Z19">
            <v>0</v>
          </cell>
        </row>
        <row r="20">
          <cell r="A20">
            <v>100321</v>
          </cell>
          <cell r="B20">
            <v>20</v>
          </cell>
          <cell r="C20">
            <v>2402</v>
          </cell>
          <cell r="D20">
            <v>100321</v>
          </cell>
          <cell r="E20" t="str">
            <v>FE-New PC's in 0020</v>
          </cell>
          <cell r="F20">
            <v>8763</v>
          </cell>
          <cell r="G20">
            <v>23355.54</v>
          </cell>
          <cell r="H20">
            <v>32118.54</v>
          </cell>
          <cell r="I20">
            <v>3957.84</v>
          </cell>
          <cell r="J20">
            <v>33000</v>
          </cell>
          <cell r="K20">
            <v>36957.839999999997</v>
          </cell>
          <cell r="L20">
            <v>-4839.3</v>
          </cell>
          <cell r="M20">
            <v>36957.839999999997</v>
          </cell>
          <cell r="O20">
            <v>100321</v>
          </cell>
          <cell r="P20" t="str">
            <v>FE-New PC's in 0020</v>
          </cell>
          <cell r="Q20">
            <v>8763</v>
          </cell>
          <cell r="R20">
            <v>23355.54</v>
          </cell>
          <cell r="S20">
            <v>32118.54</v>
          </cell>
          <cell r="T20">
            <v>3957.84</v>
          </cell>
          <cell r="U20">
            <v>33000</v>
          </cell>
          <cell r="V20">
            <v>36957.839999999997</v>
          </cell>
          <cell r="W20">
            <v>-4839.3</v>
          </cell>
          <cell r="X20">
            <v>36957.839999999997</v>
          </cell>
          <cell r="Z20">
            <v>0</v>
          </cell>
        </row>
        <row r="21">
          <cell r="A21">
            <v>100322</v>
          </cell>
          <cell r="B21">
            <v>20</v>
          </cell>
          <cell r="C21">
            <v>2402</v>
          </cell>
          <cell r="D21">
            <v>100322</v>
          </cell>
          <cell r="E21" t="str">
            <v>FE-New Servers in 0020</v>
          </cell>
          <cell r="F21">
            <v>3640</v>
          </cell>
          <cell r="G21">
            <v>43959.49</v>
          </cell>
          <cell r="H21">
            <v>47599.49</v>
          </cell>
          <cell r="I21">
            <v>9201.84</v>
          </cell>
          <cell r="J21">
            <v>75000</v>
          </cell>
          <cell r="K21">
            <v>84201.84</v>
          </cell>
          <cell r="L21">
            <v>-36602.35</v>
          </cell>
          <cell r="M21">
            <v>84201.84</v>
          </cell>
          <cell r="O21">
            <v>100322</v>
          </cell>
          <cell r="P21" t="str">
            <v>FE-New Servers in 0020</v>
          </cell>
          <cell r="Q21">
            <v>3640</v>
          </cell>
          <cell r="R21">
            <v>43959.49</v>
          </cell>
          <cell r="S21">
            <v>47599.49</v>
          </cell>
          <cell r="T21">
            <v>9201.84</v>
          </cell>
          <cell r="U21">
            <v>75000</v>
          </cell>
          <cell r="V21">
            <v>84201.84</v>
          </cell>
          <cell r="W21">
            <v>-36602.35</v>
          </cell>
          <cell r="X21">
            <v>84201.84</v>
          </cell>
          <cell r="Z21">
            <v>0</v>
          </cell>
        </row>
        <row r="22">
          <cell r="A22">
            <v>100324</v>
          </cell>
          <cell r="B22">
            <v>30</v>
          </cell>
          <cell r="C22">
            <v>3410</v>
          </cell>
          <cell r="D22">
            <v>100324</v>
          </cell>
          <cell r="E22" t="str">
            <v>FO-Building Improvements-Service Center</v>
          </cell>
          <cell r="F22">
            <v>39640</v>
          </cell>
          <cell r="G22">
            <v>156962.45000000001</v>
          </cell>
          <cell r="H22">
            <v>196602.45</v>
          </cell>
          <cell r="I22">
            <v>3360</v>
          </cell>
          <cell r="J22">
            <v>56000.04</v>
          </cell>
          <cell r="K22">
            <v>59360.04</v>
          </cell>
          <cell r="L22">
            <v>137242.41</v>
          </cell>
          <cell r="M22">
            <v>59360.04</v>
          </cell>
          <cell r="O22">
            <v>100324</v>
          </cell>
          <cell r="P22" t="str">
            <v>FO-Building Improvements-Service Center</v>
          </cell>
          <cell r="Q22">
            <v>39640</v>
          </cell>
          <cell r="R22">
            <v>156962.45000000001</v>
          </cell>
          <cell r="S22">
            <v>196602.45</v>
          </cell>
          <cell r="T22">
            <v>3360</v>
          </cell>
          <cell r="U22">
            <v>56000.04</v>
          </cell>
          <cell r="V22">
            <v>59360.04</v>
          </cell>
          <cell r="W22">
            <v>137242.41</v>
          </cell>
          <cell r="X22">
            <v>59360.04</v>
          </cell>
          <cell r="Z22">
            <v>0</v>
          </cell>
        </row>
        <row r="23">
          <cell r="A23">
            <v>100342</v>
          </cell>
          <cell r="B23">
            <v>20</v>
          </cell>
          <cell r="C23">
            <v>2402</v>
          </cell>
          <cell r="D23">
            <v>100342</v>
          </cell>
          <cell r="E23" t="str">
            <v>FE-Other Software</v>
          </cell>
          <cell r="F23">
            <v>0</v>
          </cell>
          <cell r="G23">
            <v>39052.35</v>
          </cell>
          <cell r="H23">
            <v>39052.35</v>
          </cell>
          <cell r="I23">
            <v>6900</v>
          </cell>
          <cell r="J23">
            <v>103999.96</v>
          </cell>
          <cell r="K23">
            <v>110899.96</v>
          </cell>
          <cell r="L23">
            <v>-71847.61</v>
          </cell>
          <cell r="M23">
            <v>110899.96</v>
          </cell>
          <cell r="O23">
            <v>100342</v>
          </cell>
          <cell r="P23" t="str">
            <v>FE-Other Software</v>
          </cell>
          <cell r="Q23">
            <v>0</v>
          </cell>
          <cell r="R23">
            <v>39052.35</v>
          </cell>
          <cell r="S23">
            <v>39052.35</v>
          </cell>
          <cell r="T23">
            <v>6900</v>
          </cell>
          <cell r="U23">
            <v>103999.96</v>
          </cell>
          <cell r="V23">
            <v>110899.96</v>
          </cell>
          <cell r="W23">
            <v>-71847.61</v>
          </cell>
          <cell r="X23">
            <v>110899.96</v>
          </cell>
          <cell r="Z23">
            <v>0</v>
          </cell>
        </row>
        <row r="24">
          <cell r="A24">
            <v>100400</v>
          </cell>
          <cell r="B24">
            <v>20</v>
          </cell>
          <cell r="C24">
            <v>2300</v>
          </cell>
          <cell r="D24">
            <v>100400</v>
          </cell>
          <cell r="E24" t="str">
            <v>FE-Restructuring Costs Closed 04/04/07</v>
          </cell>
          <cell r="F24">
            <v>0</v>
          </cell>
          <cell r="G24">
            <v>0</v>
          </cell>
          <cell r="H24">
            <v>0</v>
          </cell>
          <cell r="I24">
            <v>0</v>
          </cell>
          <cell r="J24">
            <v>0</v>
          </cell>
          <cell r="K24">
            <v>0</v>
          </cell>
          <cell r="L24">
            <v>0</v>
          </cell>
          <cell r="M24">
            <v>0</v>
          </cell>
          <cell r="O24">
            <v>100400</v>
          </cell>
          <cell r="P24" t="str">
            <v>FE-Restructuring Costs Closed 04/04/07</v>
          </cell>
          <cell r="Q24">
            <v>0</v>
          </cell>
          <cell r="R24">
            <v>0</v>
          </cell>
          <cell r="S24">
            <v>0</v>
          </cell>
          <cell r="T24">
            <v>0</v>
          </cell>
          <cell r="U24">
            <v>0</v>
          </cell>
          <cell r="V24">
            <v>0</v>
          </cell>
          <cell r="W24">
            <v>0</v>
          </cell>
          <cell r="X24">
            <v>0</v>
          </cell>
          <cell r="Z24">
            <v>0</v>
          </cell>
        </row>
        <row r="25">
          <cell r="A25">
            <v>100480</v>
          </cell>
          <cell r="B25">
            <v>20</v>
          </cell>
          <cell r="C25">
            <v>2300</v>
          </cell>
          <cell r="D25">
            <v>100480</v>
          </cell>
          <cell r="E25" t="str">
            <v>FE-Dist Station 16 Projects Stevensville</v>
          </cell>
          <cell r="F25">
            <v>0</v>
          </cell>
          <cell r="G25">
            <v>0</v>
          </cell>
          <cell r="H25">
            <v>0</v>
          </cell>
          <cell r="I25">
            <v>0</v>
          </cell>
          <cell r="J25">
            <v>0</v>
          </cell>
          <cell r="K25">
            <v>0</v>
          </cell>
          <cell r="L25">
            <v>0</v>
          </cell>
          <cell r="M25">
            <v>0</v>
          </cell>
          <cell r="O25">
            <v>100480</v>
          </cell>
          <cell r="P25" t="str">
            <v>FE-Dist Station 16 Projects Stevensville</v>
          </cell>
          <cell r="Q25">
            <v>0</v>
          </cell>
          <cell r="R25">
            <v>0</v>
          </cell>
          <cell r="S25">
            <v>0</v>
          </cell>
          <cell r="T25">
            <v>0</v>
          </cell>
          <cell r="U25">
            <v>0</v>
          </cell>
          <cell r="V25">
            <v>0</v>
          </cell>
          <cell r="W25">
            <v>0</v>
          </cell>
          <cell r="X25">
            <v>0</v>
          </cell>
          <cell r="Z25">
            <v>0</v>
          </cell>
        </row>
        <row r="26">
          <cell r="A26">
            <v>100481</v>
          </cell>
          <cell r="B26">
            <v>20</v>
          </cell>
          <cell r="C26">
            <v>2100</v>
          </cell>
          <cell r="D26">
            <v>100481</v>
          </cell>
          <cell r="E26" t="str">
            <v>FE-Trans Station 18 Projects (Gilmore Rd</v>
          </cell>
          <cell r="F26">
            <v>0</v>
          </cell>
          <cell r="G26">
            <v>8382.5400000000009</v>
          </cell>
          <cell r="H26">
            <v>8382.5400000000009</v>
          </cell>
          <cell r="I26">
            <v>0</v>
          </cell>
          <cell r="J26">
            <v>0</v>
          </cell>
          <cell r="K26">
            <v>0</v>
          </cell>
          <cell r="L26">
            <v>8382.5400000000009</v>
          </cell>
          <cell r="M26">
            <v>0</v>
          </cell>
          <cell r="O26">
            <v>100481</v>
          </cell>
          <cell r="P26" t="str">
            <v>FE-Trans Station 18 Projects (Gilmore Rd</v>
          </cell>
          <cell r="Q26">
            <v>0</v>
          </cell>
          <cell r="R26">
            <v>8382.5400000000009</v>
          </cell>
          <cell r="S26">
            <v>8382.5400000000009</v>
          </cell>
          <cell r="T26">
            <v>0</v>
          </cell>
          <cell r="U26">
            <v>0</v>
          </cell>
          <cell r="V26">
            <v>0</v>
          </cell>
          <cell r="W26">
            <v>8382.5400000000009</v>
          </cell>
          <cell r="X26">
            <v>0</v>
          </cell>
          <cell r="Z26">
            <v>0</v>
          </cell>
        </row>
        <row r="27">
          <cell r="A27">
            <v>100482</v>
          </cell>
          <cell r="B27">
            <v>20</v>
          </cell>
          <cell r="C27">
            <v>2300</v>
          </cell>
          <cell r="D27">
            <v>100482</v>
          </cell>
          <cell r="E27" t="str">
            <v>FE-Engineering Projects</v>
          </cell>
          <cell r="F27">
            <v>13131.25</v>
          </cell>
          <cell r="G27">
            <v>39199.94</v>
          </cell>
          <cell r="H27">
            <v>52331.19</v>
          </cell>
          <cell r="I27">
            <v>0</v>
          </cell>
          <cell r="J27">
            <v>50000</v>
          </cell>
          <cell r="K27">
            <v>50000</v>
          </cell>
          <cell r="L27">
            <v>2331.19</v>
          </cell>
          <cell r="M27">
            <v>50000</v>
          </cell>
          <cell r="O27">
            <v>100482</v>
          </cell>
          <cell r="P27" t="str">
            <v>FE-Engineering Projects</v>
          </cell>
          <cell r="Q27">
            <v>13131.25</v>
          </cell>
          <cell r="R27">
            <v>39199.94</v>
          </cell>
          <cell r="S27">
            <v>52331.19</v>
          </cell>
          <cell r="T27">
            <v>0</v>
          </cell>
          <cell r="U27">
            <v>50000</v>
          </cell>
          <cell r="V27">
            <v>50000</v>
          </cell>
          <cell r="W27">
            <v>2331.19</v>
          </cell>
          <cell r="X27">
            <v>50000</v>
          </cell>
          <cell r="Z27">
            <v>0</v>
          </cell>
        </row>
        <row r="28">
          <cell r="A28">
            <v>100483</v>
          </cell>
          <cell r="B28">
            <v>20</v>
          </cell>
          <cell r="C28">
            <v>2300</v>
          </cell>
          <cell r="D28">
            <v>100483</v>
          </cell>
          <cell r="E28" t="str">
            <v>FE-Install of Reclos.- Ratio Transform</v>
          </cell>
          <cell r="F28">
            <v>0</v>
          </cell>
          <cell r="G28">
            <v>141888.79999999999</v>
          </cell>
          <cell r="H28">
            <v>141888.79999999999</v>
          </cell>
          <cell r="I28">
            <v>28059.119999999999</v>
          </cell>
          <cell r="J28">
            <v>60000</v>
          </cell>
          <cell r="K28">
            <v>88059.12</v>
          </cell>
          <cell r="L28">
            <v>53829.68</v>
          </cell>
          <cell r="M28">
            <v>88059.12</v>
          </cell>
          <cell r="O28">
            <v>100483</v>
          </cell>
          <cell r="P28" t="str">
            <v>FE-Install of Reclos.- Ratio Transform</v>
          </cell>
          <cell r="Q28">
            <v>0</v>
          </cell>
          <cell r="R28">
            <v>141888.79999999999</v>
          </cell>
          <cell r="S28">
            <v>141888.79999999999</v>
          </cell>
          <cell r="T28">
            <v>28059.119999999999</v>
          </cell>
          <cell r="U28">
            <v>60000</v>
          </cell>
          <cell r="V28">
            <v>88059.12</v>
          </cell>
          <cell r="W28">
            <v>53829.68</v>
          </cell>
          <cell r="X28">
            <v>88059.12</v>
          </cell>
          <cell r="Z28">
            <v>0</v>
          </cell>
        </row>
        <row r="29">
          <cell r="A29">
            <v>100484</v>
          </cell>
          <cell r="B29">
            <v>20</v>
          </cell>
          <cell r="C29">
            <v>2300</v>
          </cell>
          <cell r="D29">
            <v>100484</v>
          </cell>
          <cell r="E29" t="str">
            <v>FE-Distribution Rebuilds Storms</v>
          </cell>
          <cell r="F29">
            <v>23565.5</v>
          </cell>
          <cell r="G29">
            <v>32451.91</v>
          </cell>
          <cell r="H29">
            <v>56017.41</v>
          </cell>
          <cell r="I29">
            <v>35679.120000000003</v>
          </cell>
          <cell r="J29">
            <v>18000</v>
          </cell>
          <cell r="K29">
            <v>53679.12</v>
          </cell>
          <cell r="L29">
            <v>2338.29</v>
          </cell>
          <cell r="M29">
            <v>53679.12</v>
          </cell>
          <cell r="O29">
            <v>100484</v>
          </cell>
          <cell r="P29" t="str">
            <v>FE-Distribution Rebuilds Storms</v>
          </cell>
          <cell r="Q29">
            <v>23565.5</v>
          </cell>
          <cell r="R29">
            <v>32451.91</v>
          </cell>
          <cell r="S29">
            <v>56017.41</v>
          </cell>
          <cell r="T29">
            <v>35679.120000000003</v>
          </cell>
          <cell r="U29">
            <v>18000</v>
          </cell>
          <cell r="V29">
            <v>53679.12</v>
          </cell>
          <cell r="W29">
            <v>2338.29</v>
          </cell>
          <cell r="X29">
            <v>53679.12</v>
          </cell>
          <cell r="Z29">
            <v>0</v>
          </cell>
        </row>
        <row r="30">
          <cell r="A30">
            <v>100485</v>
          </cell>
          <cell r="B30">
            <v>20</v>
          </cell>
          <cell r="C30">
            <v>2300</v>
          </cell>
          <cell r="D30">
            <v>100485</v>
          </cell>
          <cell r="E30" t="str">
            <v>FE-Communication Projects</v>
          </cell>
          <cell r="F30">
            <v>0</v>
          </cell>
          <cell r="G30">
            <v>4390.37</v>
          </cell>
          <cell r="H30">
            <v>4390.37</v>
          </cell>
          <cell r="I30">
            <v>9631.56</v>
          </cell>
          <cell r="J30">
            <v>14800</v>
          </cell>
          <cell r="K30">
            <v>24431.56</v>
          </cell>
          <cell r="L30">
            <v>-20041.189999999999</v>
          </cell>
          <cell r="M30">
            <v>24431.56</v>
          </cell>
          <cell r="O30">
            <v>100485</v>
          </cell>
          <cell r="P30" t="str">
            <v>FE-Communication Projects</v>
          </cell>
          <cell r="Q30">
            <v>0</v>
          </cell>
          <cell r="R30">
            <v>4390.37</v>
          </cell>
          <cell r="S30">
            <v>4390.37</v>
          </cell>
          <cell r="T30">
            <v>9631.56</v>
          </cell>
          <cell r="U30">
            <v>14800</v>
          </cell>
          <cell r="V30">
            <v>24431.56</v>
          </cell>
          <cell r="W30">
            <v>-20041.189999999999</v>
          </cell>
          <cell r="X30">
            <v>24431.56</v>
          </cell>
          <cell r="Z30">
            <v>0</v>
          </cell>
        </row>
        <row r="31">
          <cell r="A31">
            <v>100487</v>
          </cell>
          <cell r="B31">
            <v>20</v>
          </cell>
          <cell r="C31">
            <v>2402</v>
          </cell>
          <cell r="D31">
            <v>100487</v>
          </cell>
          <cell r="E31" t="str">
            <v>FE-Desktop OS Upgrade</v>
          </cell>
          <cell r="F31">
            <v>0</v>
          </cell>
          <cell r="G31">
            <v>0</v>
          </cell>
          <cell r="H31">
            <v>0</v>
          </cell>
          <cell r="I31">
            <v>0</v>
          </cell>
          <cell r="J31">
            <v>0</v>
          </cell>
          <cell r="K31">
            <v>0</v>
          </cell>
          <cell r="L31">
            <v>0</v>
          </cell>
          <cell r="M31">
            <v>0</v>
          </cell>
          <cell r="O31">
            <v>100487</v>
          </cell>
          <cell r="P31" t="str">
            <v>FE-Desktop OS Upgrade</v>
          </cell>
          <cell r="Q31">
            <v>0</v>
          </cell>
          <cell r="R31">
            <v>0</v>
          </cell>
          <cell r="S31">
            <v>0</v>
          </cell>
          <cell r="T31">
            <v>0</v>
          </cell>
          <cell r="U31">
            <v>0</v>
          </cell>
          <cell r="V31">
            <v>0</v>
          </cell>
          <cell r="W31">
            <v>0</v>
          </cell>
          <cell r="X31">
            <v>0</v>
          </cell>
          <cell r="Z31">
            <v>0</v>
          </cell>
        </row>
        <row r="32">
          <cell r="A32">
            <v>100488</v>
          </cell>
          <cell r="B32">
            <v>20</v>
          </cell>
          <cell r="C32">
            <v>2402</v>
          </cell>
          <cell r="D32">
            <v>100488</v>
          </cell>
          <cell r="E32" t="str">
            <v>FE-Network OS Upgrade</v>
          </cell>
          <cell r="F32">
            <v>0</v>
          </cell>
          <cell r="G32">
            <v>0</v>
          </cell>
          <cell r="H32">
            <v>0</v>
          </cell>
          <cell r="I32">
            <v>0</v>
          </cell>
          <cell r="J32">
            <v>0</v>
          </cell>
          <cell r="K32">
            <v>0</v>
          </cell>
          <cell r="L32">
            <v>0</v>
          </cell>
          <cell r="M32">
            <v>0</v>
          </cell>
          <cell r="O32">
            <v>100488</v>
          </cell>
          <cell r="P32" t="str">
            <v>FE-Network OS Upgrade</v>
          </cell>
          <cell r="Q32">
            <v>0</v>
          </cell>
          <cell r="R32">
            <v>0</v>
          </cell>
          <cell r="S32">
            <v>0</v>
          </cell>
          <cell r="T32">
            <v>0</v>
          </cell>
          <cell r="U32">
            <v>0</v>
          </cell>
          <cell r="V32">
            <v>0</v>
          </cell>
          <cell r="W32">
            <v>0</v>
          </cell>
          <cell r="X32">
            <v>0</v>
          </cell>
          <cell r="Z32">
            <v>0</v>
          </cell>
        </row>
        <row r="33">
          <cell r="A33">
            <v>100489</v>
          </cell>
          <cell r="B33">
            <v>20</v>
          </cell>
          <cell r="C33">
            <v>2402</v>
          </cell>
          <cell r="D33">
            <v>100489</v>
          </cell>
          <cell r="E33" t="str">
            <v>FE-WAN/Firewall Implementation</v>
          </cell>
          <cell r="F33">
            <v>0</v>
          </cell>
          <cell r="G33">
            <v>0</v>
          </cell>
          <cell r="H33">
            <v>0</v>
          </cell>
          <cell r="I33">
            <v>0</v>
          </cell>
          <cell r="J33">
            <v>0</v>
          </cell>
          <cell r="K33">
            <v>0</v>
          </cell>
          <cell r="L33">
            <v>0</v>
          </cell>
          <cell r="M33">
            <v>0</v>
          </cell>
          <cell r="O33">
            <v>100489</v>
          </cell>
          <cell r="P33" t="str">
            <v>FE-WAN/Firewall Implementation</v>
          </cell>
          <cell r="Q33">
            <v>0</v>
          </cell>
          <cell r="R33">
            <v>0</v>
          </cell>
          <cell r="S33">
            <v>0</v>
          </cell>
          <cell r="T33">
            <v>0</v>
          </cell>
          <cell r="U33">
            <v>0</v>
          </cell>
          <cell r="V33">
            <v>0</v>
          </cell>
          <cell r="W33">
            <v>0</v>
          </cell>
          <cell r="X33">
            <v>0</v>
          </cell>
          <cell r="Z33">
            <v>0</v>
          </cell>
        </row>
        <row r="34">
          <cell r="A34">
            <v>100540</v>
          </cell>
          <cell r="B34">
            <v>20</v>
          </cell>
          <cell r="C34">
            <v>2402</v>
          </cell>
          <cell r="D34">
            <v>100540</v>
          </cell>
          <cell r="E34" t="str">
            <v>FE-Misc Equipment Purchases - IT</v>
          </cell>
          <cell r="F34">
            <v>0</v>
          </cell>
          <cell r="G34">
            <v>0</v>
          </cell>
          <cell r="H34">
            <v>0</v>
          </cell>
          <cell r="I34">
            <v>0</v>
          </cell>
          <cell r="J34">
            <v>0</v>
          </cell>
          <cell r="K34">
            <v>0</v>
          </cell>
          <cell r="L34">
            <v>0</v>
          </cell>
          <cell r="M34">
            <v>0</v>
          </cell>
          <cell r="O34">
            <v>100540</v>
          </cell>
          <cell r="P34" t="str">
            <v>FE-Misc Equipment Purchases - IT</v>
          </cell>
          <cell r="Q34">
            <v>0</v>
          </cell>
          <cell r="R34">
            <v>0</v>
          </cell>
          <cell r="S34">
            <v>0</v>
          </cell>
          <cell r="T34">
            <v>0</v>
          </cell>
          <cell r="U34">
            <v>0</v>
          </cell>
          <cell r="V34">
            <v>0</v>
          </cell>
          <cell r="W34">
            <v>0</v>
          </cell>
          <cell r="X34">
            <v>0</v>
          </cell>
          <cell r="Z34">
            <v>0</v>
          </cell>
        </row>
        <row r="35">
          <cell r="A35">
            <v>100560</v>
          </cell>
          <cell r="B35">
            <v>20</v>
          </cell>
          <cell r="C35">
            <v>2402</v>
          </cell>
          <cell r="D35">
            <v>100560</v>
          </cell>
          <cell r="E35" t="str">
            <v>FE-IT Capital Projects (Co. 20)</v>
          </cell>
          <cell r="F35">
            <v>5796</v>
          </cell>
          <cell r="G35">
            <v>26521.56</v>
          </cell>
          <cell r="H35">
            <v>32317.56</v>
          </cell>
          <cell r="I35">
            <v>23366.16</v>
          </cell>
          <cell r="J35">
            <v>73000</v>
          </cell>
          <cell r="K35">
            <v>96366.16</v>
          </cell>
          <cell r="L35">
            <v>-64048.6</v>
          </cell>
          <cell r="M35">
            <v>96366.16</v>
          </cell>
          <cell r="O35">
            <v>100560</v>
          </cell>
          <cell r="P35" t="str">
            <v>FE-IT Capital Projects (Co. 20)</v>
          </cell>
          <cell r="Q35">
            <v>5796</v>
          </cell>
          <cell r="R35">
            <v>26521.56</v>
          </cell>
          <cell r="S35">
            <v>32317.56</v>
          </cell>
          <cell r="T35">
            <v>23366.16</v>
          </cell>
          <cell r="U35">
            <v>73000</v>
          </cell>
          <cell r="V35">
            <v>96366.16</v>
          </cell>
          <cell r="W35">
            <v>-64048.6</v>
          </cell>
          <cell r="X35">
            <v>96366.16</v>
          </cell>
          <cell r="Z35">
            <v>0</v>
          </cell>
        </row>
        <row r="36">
          <cell r="A36">
            <v>100580</v>
          </cell>
          <cell r="B36">
            <v>20</v>
          </cell>
          <cell r="C36">
            <v>2300</v>
          </cell>
          <cell r="D36">
            <v>100580</v>
          </cell>
          <cell r="E36" t="str">
            <v>FE-Issued Streetlights</v>
          </cell>
          <cell r="F36">
            <v>0</v>
          </cell>
          <cell r="G36">
            <v>-8321.17</v>
          </cell>
          <cell r="H36">
            <v>-8321.17</v>
          </cell>
          <cell r="I36">
            <v>0</v>
          </cell>
          <cell r="J36">
            <v>0</v>
          </cell>
          <cell r="K36">
            <v>0</v>
          </cell>
          <cell r="L36">
            <v>-8321.17</v>
          </cell>
          <cell r="M36">
            <v>0</v>
          </cell>
          <cell r="O36">
            <v>100580</v>
          </cell>
          <cell r="P36" t="str">
            <v>FE-Issued Streetlights</v>
          </cell>
          <cell r="Q36">
            <v>0</v>
          </cell>
          <cell r="R36">
            <v>-8321.17</v>
          </cell>
          <cell r="S36">
            <v>-8321.17</v>
          </cell>
          <cell r="T36">
            <v>0</v>
          </cell>
          <cell r="U36">
            <v>0</v>
          </cell>
          <cell r="V36">
            <v>0</v>
          </cell>
          <cell r="W36">
            <v>-8321.17</v>
          </cell>
          <cell r="X36">
            <v>0</v>
          </cell>
          <cell r="Z36">
            <v>0</v>
          </cell>
        </row>
        <row r="37">
          <cell r="A37">
            <v>100624</v>
          </cell>
          <cell r="B37">
            <v>30</v>
          </cell>
          <cell r="C37">
            <v>3411</v>
          </cell>
          <cell r="D37">
            <v>100624</v>
          </cell>
          <cell r="E37" t="str">
            <v>FO-Town of Fort Erie - Streetlights</v>
          </cell>
          <cell r="F37">
            <v>1433</v>
          </cell>
          <cell r="G37">
            <v>-55825.06</v>
          </cell>
          <cell r="H37">
            <v>-54392.06</v>
          </cell>
          <cell r="I37">
            <v>0</v>
          </cell>
          <cell r="J37">
            <v>0</v>
          </cell>
          <cell r="K37">
            <v>0</v>
          </cell>
          <cell r="L37">
            <v>-54392.06</v>
          </cell>
          <cell r="M37">
            <v>0</v>
          </cell>
          <cell r="O37">
            <v>100624</v>
          </cell>
          <cell r="P37" t="str">
            <v>FO-Town of Fort Erie - Streetlights</v>
          </cell>
          <cell r="Q37">
            <v>1433</v>
          </cell>
          <cell r="R37">
            <v>-55825.06</v>
          </cell>
          <cell r="S37">
            <v>-54392.06</v>
          </cell>
          <cell r="T37">
            <v>0</v>
          </cell>
          <cell r="U37">
            <v>0</v>
          </cell>
          <cell r="V37">
            <v>0</v>
          </cell>
          <cell r="W37">
            <v>-54392.06</v>
          </cell>
          <cell r="X37">
            <v>0</v>
          </cell>
          <cell r="Z37">
            <v>0</v>
          </cell>
        </row>
        <row r="38">
          <cell r="A38">
            <v>100640</v>
          </cell>
          <cell r="B38">
            <v>20</v>
          </cell>
          <cell r="C38">
            <v>2100</v>
          </cell>
          <cell r="D38">
            <v>100640</v>
          </cell>
          <cell r="E38" t="str">
            <v>FE-Line 2 Projects-Transmission</v>
          </cell>
          <cell r="F38">
            <v>0</v>
          </cell>
          <cell r="G38">
            <v>0</v>
          </cell>
          <cell r="H38">
            <v>0</v>
          </cell>
          <cell r="I38">
            <v>30438</v>
          </cell>
          <cell r="J38">
            <v>50000</v>
          </cell>
          <cell r="K38">
            <v>80438</v>
          </cell>
          <cell r="L38">
            <v>-80438</v>
          </cell>
          <cell r="M38">
            <v>80438</v>
          </cell>
          <cell r="O38">
            <v>100640</v>
          </cell>
          <cell r="P38" t="str">
            <v>FE-Line 2 Projects-Transmission</v>
          </cell>
          <cell r="Q38">
            <v>0</v>
          </cell>
          <cell r="R38">
            <v>0</v>
          </cell>
          <cell r="S38">
            <v>0</v>
          </cell>
          <cell r="T38">
            <v>30438</v>
          </cell>
          <cell r="U38">
            <v>50000</v>
          </cell>
          <cell r="V38">
            <v>80438</v>
          </cell>
          <cell r="W38">
            <v>-80438</v>
          </cell>
          <cell r="X38">
            <v>80438</v>
          </cell>
          <cell r="Z38">
            <v>0</v>
          </cell>
        </row>
        <row r="39">
          <cell r="A39">
            <v>100641</v>
          </cell>
          <cell r="B39">
            <v>20</v>
          </cell>
          <cell r="C39">
            <v>2300</v>
          </cell>
          <cell r="D39">
            <v>100641</v>
          </cell>
          <cell r="E39" t="str">
            <v>FE-Dist Station 19 Projects (Ridgeway)</v>
          </cell>
          <cell r="F39">
            <v>4931</v>
          </cell>
          <cell r="G39">
            <v>17893.32</v>
          </cell>
          <cell r="H39">
            <v>22824.32</v>
          </cell>
          <cell r="I39">
            <v>0</v>
          </cell>
          <cell r="J39">
            <v>0</v>
          </cell>
          <cell r="K39">
            <v>0</v>
          </cell>
          <cell r="L39">
            <v>22824.32</v>
          </cell>
          <cell r="M39">
            <v>0</v>
          </cell>
          <cell r="O39">
            <v>100641</v>
          </cell>
          <cell r="P39" t="str">
            <v>FE-Dist Station 19 Projects (Ridgeway)</v>
          </cell>
          <cell r="Q39">
            <v>4931</v>
          </cell>
          <cell r="R39">
            <v>17893.32</v>
          </cell>
          <cell r="S39">
            <v>22824.32</v>
          </cell>
          <cell r="T39">
            <v>0</v>
          </cell>
          <cell r="U39">
            <v>0</v>
          </cell>
          <cell r="V39">
            <v>0</v>
          </cell>
          <cell r="W39">
            <v>22824.32</v>
          </cell>
          <cell r="X39">
            <v>0</v>
          </cell>
          <cell r="Z39">
            <v>0</v>
          </cell>
        </row>
        <row r="40">
          <cell r="A40">
            <v>100642</v>
          </cell>
          <cell r="B40">
            <v>20</v>
          </cell>
          <cell r="C40">
            <v>2100</v>
          </cell>
          <cell r="D40">
            <v>100642</v>
          </cell>
          <cell r="E40" t="str">
            <v>FE-Line 6 Projects-Transmission</v>
          </cell>
          <cell r="F40">
            <v>680</v>
          </cell>
          <cell r="G40">
            <v>17.27</v>
          </cell>
          <cell r="H40">
            <v>697.27</v>
          </cell>
          <cell r="I40">
            <v>0</v>
          </cell>
          <cell r="J40">
            <v>12000</v>
          </cell>
          <cell r="K40">
            <v>12000</v>
          </cell>
          <cell r="L40">
            <v>-11302.73</v>
          </cell>
          <cell r="M40">
            <v>12000</v>
          </cell>
          <cell r="O40">
            <v>100642</v>
          </cell>
          <cell r="P40" t="str">
            <v>FE-Line 6 Projects-Transmission</v>
          </cell>
          <cell r="Q40">
            <v>680</v>
          </cell>
          <cell r="R40">
            <v>17.27</v>
          </cell>
          <cell r="S40">
            <v>697.27</v>
          </cell>
          <cell r="T40">
            <v>0</v>
          </cell>
          <cell r="U40">
            <v>12000</v>
          </cell>
          <cell r="V40">
            <v>12000</v>
          </cell>
          <cell r="W40">
            <v>-11302.73</v>
          </cell>
          <cell r="X40">
            <v>12000</v>
          </cell>
          <cell r="Z40">
            <v>0</v>
          </cell>
        </row>
        <row r="41">
          <cell r="A41">
            <v>100644</v>
          </cell>
          <cell r="B41">
            <v>20</v>
          </cell>
          <cell r="C41">
            <v>2402</v>
          </cell>
          <cell r="D41">
            <v>100644</v>
          </cell>
          <cell r="E41" t="str">
            <v>FE-Hardware - Periperals &amp; Acc (INC</v>
          </cell>
          <cell r="F41">
            <v>0</v>
          </cell>
          <cell r="G41">
            <v>38119.589999999997</v>
          </cell>
          <cell r="H41">
            <v>38119.589999999997</v>
          </cell>
          <cell r="I41">
            <v>828</v>
          </cell>
          <cell r="J41">
            <v>43000</v>
          </cell>
          <cell r="K41">
            <v>43828</v>
          </cell>
          <cell r="L41">
            <v>-5708.41</v>
          </cell>
          <cell r="M41">
            <v>43828</v>
          </cell>
          <cell r="O41">
            <v>100644</v>
          </cell>
          <cell r="P41" t="str">
            <v>FE-Hardware - Periperals &amp; Acc (INC</v>
          </cell>
          <cell r="Q41">
            <v>0</v>
          </cell>
          <cell r="R41">
            <v>38119.589999999997</v>
          </cell>
          <cell r="S41">
            <v>38119.589999999997</v>
          </cell>
          <cell r="T41">
            <v>828</v>
          </cell>
          <cell r="U41">
            <v>43000</v>
          </cell>
          <cell r="V41">
            <v>43828</v>
          </cell>
          <cell r="W41">
            <v>-5708.41</v>
          </cell>
          <cell r="X41">
            <v>43828</v>
          </cell>
          <cell r="Z41">
            <v>0</v>
          </cell>
        </row>
        <row r="42">
          <cell r="A42">
            <v>100645</v>
          </cell>
          <cell r="B42">
            <v>20</v>
          </cell>
          <cell r="C42">
            <v>2100</v>
          </cell>
          <cell r="D42">
            <v>100645</v>
          </cell>
          <cell r="E42" t="str">
            <v>FE-Remote ITU Purchase &amp; Installation</v>
          </cell>
          <cell r="F42">
            <v>0</v>
          </cell>
          <cell r="G42">
            <v>0</v>
          </cell>
          <cell r="H42">
            <v>0</v>
          </cell>
          <cell r="I42">
            <v>0</v>
          </cell>
          <cell r="J42">
            <v>0</v>
          </cell>
          <cell r="K42">
            <v>0</v>
          </cell>
          <cell r="L42">
            <v>0</v>
          </cell>
          <cell r="M42">
            <v>0</v>
          </cell>
          <cell r="O42">
            <v>100645</v>
          </cell>
          <cell r="P42" t="str">
            <v>FE-Remote ITU Purchase &amp; Installation</v>
          </cell>
          <cell r="Q42">
            <v>0</v>
          </cell>
          <cell r="R42">
            <v>0</v>
          </cell>
          <cell r="S42">
            <v>0</v>
          </cell>
          <cell r="T42">
            <v>0</v>
          </cell>
          <cell r="U42">
            <v>0</v>
          </cell>
          <cell r="V42">
            <v>0</v>
          </cell>
          <cell r="W42">
            <v>0</v>
          </cell>
          <cell r="X42">
            <v>0</v>
          </cell>
          <cell r="Z42">
            <v>0</v>
          </cell>
        </row>
        <row r="43">
          <cell r="A43">
            <v>100700</v>
          </cell>
          <cell r="B43">
            <v>30</v>
          </cell>
          <cell r="C43">
            <v>3411</v>
          </cell>
          <cell r="D43">
            <v>100700</v>
          </cell>
          <cell r="E43" t="str">
            <v>FO - FE - Sentinels Lights</v>
          </cell>
          <cell r="F43">
            <v>1620</v>
          </cell>
          <cell r="G43">
            <v>6806.97</v>
          </cell>
          <cell r="H43">
            <v>8426.9699999999993</v>
          </cell>
          <cell r="I43">
            <v>0</v>
          </cell>
          <cell r="J43">
            <v>0</v>
          </cell>
          <cell r="K43">
            <v>0</v>
          </cell>
          <cell r="L43">
            <v>8426.9699999999993</v>
          </cell>
          <cell r="M43">
            <v>0</v>
          </cell>
          <cell r="O43">
            <v>100700</v>
          </cell>
          <cell r="P43" t="str">
            <v>FO - FE - Sentinels Lights</v>
          </cell>
          <cell r="Q43">
            <v>1620</v>
          </cell>
          <cell r="R43">
            <v>6806.97</v>
          </cell>
          <cell r="S43">
            <v>8426.9699999999993</v>
          </cell>
          <cell r="T43">
            <v>0</v>
          </cell>
          <cell r="U43">
            <v>0</v>
          </cell>
          <cell r="V43">
            <v>0</v>
          </cell>
          <cell r="W43">
            <v>8426.9699999999993</v>
          </cell>
          <cell r="X43">
            <v>0</v>
          </cell>
          <cell r="Z43">
            <v>0</v>
          </cell>
        </row>
        <row r="44">
          <cell r="A44">
            <v>100702</v>
          </cell>
          <cell r="B44">
            <v>20</v>
          </cell>
          <cell r="C44">
            <v>2300</v>
          </cell>
          <cell r="D44">
            <v>100702</v>
          </cell>
          <cell r="E44" t="str">
            <v>FE-GENERAL CAPITAL CHARGES</v>
          </cell>
          <cell r="F44">
            <v>132175.75</v>
          </cell>
          <cell r="G44">
            <v>509817.39</v>
          </cell>
          <cell r="H44">
            <v>641993.14</v>
          </cell>
          <cell r="I44">
            <v>139963.20000000001</v>
          </cell>
          <cell r="J44">
            <v>499120.44</v>
          </cell>
          <cell r="K44">
            <v>639083.64</v>
          </cell>
          <cell r="L44">
            <v>2909.5</v>
          </cell>
          <cell r="M44">
            <v>639083.64</v>
          </cell>
          <cell r="O44">
            <v>100702</v>
          </cell>
          <cell r="P44" t="str">
            <v>FE-GENERAL CAPITAL CHARGES</v>
          </cell>
          <cell r="Q44">
            <v>132175.75</v>
          </cell>
          <cell r="R44">
            <v>509817.39</v>
          </cell>
          <cell r="S44">
            <v>641993.14</v>
          </cell>
          <cell r="T44">
            <v>139963.20000000001</v>
          </cell>
          <cell r="U44">
            <v>499120.44</v>
          </cell>
          <cell r="V44">
            <v>639083.64</v>
          </cell>
          <cell r="W44">
            <v>2909.5</v>
          </cell>
          <cell r="X44">
            <v>639083.64</v>
          </cell>
          <cell r="Z44">
            <v>0</v>
          </cell>
        </row>
        <row r="45">
          <cell r="A45">
            <v>100720</v>
          </cell>
          <cell r="B45">
            <v>20</v>
          </cell>
          <cell r="C45">
            <v>2410</v>
          </cell>
          <cell r="D45">
            <v>100720</v>
          </cell>
          <cell r="E45" t="str">
            <v>FE-Office Equipment &amp; other equip  Inc</v>
          </cell>
          <cell r="F45">
            <v>0</v>
          </cell>
          <cell r="G45">
            <v>9846.5400000000009</v>
          </cell>
          <cell r="H45">
            <v>9846.5400000000009</v>
          </cell>
          <cell r="I45">
            <v>0</v>
          </cell>
          <cell r="J45">
            <v>0</v>
          </cell>
          <cell r="K45">
            <v>0</v>
          </cell>
          <cell r="L45">
            <v>9846.5400000000009</v>
          </cell>
          <cell r="M45">
            <v>0</v>
          </cell>
          <cell r="O45">
            <v>100720</v>
          </cell>
          <cell r="P45" t="str">
            <v>FE-Office Equipment &amp; other equip  Inc</v>
          </cell>
          <cell r="Q45">
            <v>0</v>
          </cell>
          <cell r="R45">
            <v>9846.5400000000009</v>
          </cell>
          <cell r="S45">
            <v>9846.5400000000009</v>
          </cell>
          <cell r="T45">
            <v>0</v>
          </cell>
          <cell r="U45">
            <v>0</v>
          </cell>
          <cell r="V45">
            <v>0</v>
          </cell>
          <cell r="W45">
            <v>9846.5400000000009</v>
          </cell>
          <cell r="X45">
            <v>0</v>
          </cell>
          <cell r="Z45">
            <v>0</v>
          </cell>
        </row>
        <row r="46">
          <cell r="A46">
            <v>100722</v>
          </cell>
          <cell r="B46">
            <v>20</v>
          </cell>
          <cell r="C46">
            <v>2600</v>
          </cell>
          <cell r="D46">
            <v>100722</v>
          </cell>
          <cell r="E46" t="str">
            <v>PC-Barrick Street Station * LOCKED *</v>
          </cell>
          <cell r="F46">
            <v>600</v>
          </cell>
          <cell r="G46">
            <v>0</v>
          </cell>
          <cell r="H46">
            <v>600</v>
          </cell>
          <cell r="I46">
            <v>0</v>
          </cell>
          <cell r="J46">
            <v>0</v>
          </cell>
          <cell r="K46">
            <v>0</v>
          </cell>
          <cell r="L46">
            <v>600</v>
          </cell>
          <cell r="M46">
            <v>0</v>
          </cell>
          <cell r="O46">
            <v>100722</v>
          </cell>
          <cell r="P46" t="str">
            <v>PC-Barrick Street Station * LOCKED *</v>
          </cell>
          <cell r="Q46">
            <v>600</v>
          </cell>
          <cell r="R46">
            <v>0</v>
          </cell>
          <cell r="S46">
            <v>600</v>
          </cell>
          <cell r="T46">
            <v>0</v>
          </cell>
          <cell r="U46">
            <v>0</v>
          </cell>
          <cell r="V46">
            <v>0</v>
          </cell>
          <cell r="W46">
            <v>600</v>
          </cell>
          <cell r="X46">
            <v>0</v>
          </cell>
          <cell r="Z46">
            <v>0</v>
          </cell>
        </row>
        <row r="47">
          <cell r="A47">
            <v>100723</v>
          </cell>
          <cell r="B47">
            <v>20</v>
          </cell>
          <cell r="C47">
            <v>2600</v>
          </cell>
          <cell r="D47">
            <v>100723</v>
          </cell>
          <cell r="E47" t="str">
            <v>PC-Elm Street Station Projects</v>
          </cell>
          <cell r="F47">
            <v>0</v>
          </cell>
          <cell r="G47">
            <v>0</v>
          </cell>
          <cell r="H47">
            <v>0</v>
          </cell>
          <cell r="I47">
            <v>0</v>
          </cell>
          <cell r="J47">
            <v>0</v>
          </cell>
          <cell r="K47">
            <v>0</v>
          </cell>
          <cell r="L47">
            <v>0</v>
          </cell>
          <cell r="M47">
            <v>0</v>
          </cell>
          <cell r="O47">
            <v>100723</v>
          </cell>
          <cell r="P47" t="str">
            <v>PC-Elm Street Station Projects</v>
          </cell>
          <cell r="Q47">
            <v>0</v>
          </cell>
          <cell r="R47">
            <v>0</v>
          </cell>
          <cell r="S47">
            <v>0</v>
          </cell>
          <cell r="T47">
            <v>0</v>
          </cell>
          <cell r="U47">
            <v>0</v>
          </cell>
          <cell r="V47">
            <v>0</v>
          </cell>
          <cell r="W47">
            <v>0</v>
          </cell>
          <cell r="X47">
            <v>0</v>
          </cell>
          <cell r="Z47">
            <v>0</v>
          </cell>
        </row>
        <row r="48">
          <cell r="A48">
            <v>100724</v>
          </cell>
          <cell r="B48">
            <v>20</v>
          </cell>
          <cell r="C48">
            <v>2600</v>
          </cell>
          <cell r="D48">
            <v>100724</v>
          </cell>
          <cell r="E48" t="str">
            <v>PC-Catharine Street Station Projects</v>
          </cell>
          <cell r="F48">
            <v>4260</v>
          </cell>
          <cell r="G48">
            <v>2867.08</v>
          </cell>
          <cell r="H48">
            <v>7127.08</v>
          </cell>
          <cell r="I48">
            <v>11910.36</v>
          </cell>
          <cell r="J48">
            <v>20000</v>
          </cell>
          <cell r="K48">
            <v>31910.36</v>
          </cell>
          <cell r="L48">
            <v>-24783.279999999999</v>
          </cell>
          <cell r="M48">
            <v>31910.36</v>
          </cell>
          <cell r="O48">
            <v>100724</v>
          </cell>
          <cell r="P48" t="str">
            <v>PC-Catharine Street Station Projects</v>
          </cell>
          <cell r="Q48">
            <v>4260</v>
          </cell>
          <cell r="R48">
            <v>2867.08</v>
          </cell>
          <cell r="S48">
            <v>7127.08</v>
          </cell>
          <cell r="T48">
            <v>11910.36</v>
          </cell>
          <cell r="U48">
            <v>20000</v>
          </cell>
          <cell r="V48">
            <v>31910.36</v>
          </cell>
          <cell r="W48">
            <v>-24783.279999999999</v>
          </cell>
          <cell r="X48">
            <v>31910.36</v>
          </cell>
          <cell r="Z48">
            <v>0</v>
          </cell>
        </row>
        <row r="49">
          <cell r="A49">
            <v>100725</v>
          </cell>
          <cell r="B49">
            <v>20</v>
          </cell>
          <cell r="C49">
            <v>2600</v>
          </cell>
          <cell r="D49">
            <v>100725</v>
          </cell>
          <cell r="E49" t="str">
            <v>PC Killaly Street Dist Station Projects</v>
          </cell>
          <cell r="F49">
            <v>6240</v>
          </cell>
          <cell r="G49">
            <v>-21.84</v>
          </cell>
          <cell r="H49">
            <v>6218.16</v>
          </cell>
          <cell r="I49">
            <v>4765.5600000000004</v>
          </cell>
          <cell r="J49">
            <v>6000</v>
          </cell>
          <cell r="K49">
            <v>10765.56</v>
          </cell>
          <cell r="L49">
            <v>-4547.3999999999996</v>
          </cell>
          <cell r="M49">
            <v>10765.56</v>
          </cell>
          <cell r="O49">
            <v>100725</v>
          </cell>
          <cell r="P49" t="str">
            <v>PC Killaly Street Dist Station Projects</v>
          </cell>
          <cell r="Q49">
            <v>6240</v>
          </cell>
          <cell r="R49">
            <v>-21.84</v>
          </cell>
          <cell r="S49">
            <v>6218.16</v>
          </cell>
          <cell r="T49">
            <v>4765.5600000000004</v>
          </cell>
          <cell r="U49">
            <v>6000</v>
          </cell>
          <cell r="V49">
            <v>10765.56</v>
          </cell>
          <cell r="W49">
            <v>-4547.3999999999996</v>
          </cell>
          <cell r="X49">
            <v>10765.56</v>
          </cell>
          <cell r="Z49">
            <v>0</v>
          </cell>
        </row>
        <row r="50">
          <cell r="A50">
            <v>100726</v>
          </cell>
          <cell r="B50">
            <v>20</v>
          </cell>
          <cell r="C50">
            <v>2600</v>
          </cell>
          <cell r="D50">
            <v>100726</v>
          </cell>
          <cell r="E50" t="str">
            <v>PC-Jefferson Str Stat Proj closed 04/07</v>
          </cell>
          <cell r="F50">
            <v>0</v>
          </cell>
          <cell r="G50">
            <v>0</v>
          </cell>
          <cell r="H50">
            <v>0</v>
          </cell>
          <cell r="I50">
            <v>0</v>
          </cell>
          <cell r="J50">
            <v>0</v>
          </cell>
          <cell r="K50">
            <v>0</v>
          </cell>
          <cell r="L50">
            <v>0</v>
          </cell>
          <cell r="M50">
            <v>0</v>
          </cell>
          <cell r="O50">
            <v>100726</v>
          </cell>
          <cell r="P50" t="str">
            <v>PC-Jefferson Str Stat Proj closed 04/07</v>
          </cell>
          <cell r="Q50">
            <v>0</v>
          </cell>
          <cell r="R50">
            <v>0</v>
          </cell>
          <cell r="S50">
            <v>0</v>
          </cell>
          <cell r="T50">
            <v>0</v>
          </cell>
          <cell r="U50">
            <v>0</v>
          </cell>
          <cell r="V50">
            <v>0</v>
          </cell>
          <cell r="W50">
            <v>0</v>
          </cell>
          <cell r="X50">
            <v>0</v>
          </cell>
          <cell r="Z50">
            <v>0</v>
          </cell>
        </row>
        <row r="51">
          <cell r="A51">
            <v>100727</v>
          </cell>
          <cell r="B51">
            <v>20</v>
          </cell>
          <cell r="C51">
            <v>2600</v>
          </cell>
          <cell r="D51">
            <v>100727</v>
          </cell>
          <cell r="E51" t="str">
            <v>PC-Sherkston Str Stat Proj closed 04/07</v>
          </cell>
          <cell r="F51">
            <v>0</v>
          </cell>
          <cell r="G51">
            <v>0</v>
          </cell>
          <cell r="H51">
            <v>0</v>
          </cell>
          <cell r="I51">
            <v>0</v>
          </cell>
          <cell r="J51">
            <v>0</v>
          </cell>
          <cell r="K51">
            <v>0</v>
          </cell>
          <cell r="L51">
            <v>0</v>
          </cell>
          <cell r="M51">
            <v>0</v>
          </cell>
          <cell r="O51">
            <v>100727</v>
          </cell>
          <cell r="P51" t="str">
            <v>PC-Sherkston Str Stat Proj closed 04/07</v>
          </cell>
          <cell r="Q51">
            <v>0</v>
          </cell>
          <cell r="R51">
            <v>0</v>
          </cell>
          <cell r="S51">
            <v>0</v>
          </cell>
          <cell r="T51">
            <v>0</v>
          </cell>
          <cell r="U51">
            <v>0</v>
          </cell>
          <cell r="V51">
            <v>0</v>
          </cell>
          <cell r="W51">
            <v>0</v>
          </cell>
          <cell r="X51">
            <v>0</v>
          </cell>
          <cell r="Z51">
            <v>0</v>
          </cell>
        </row>
        <row r="52">
          <cell r="A52">
            <v>100728</v>
          </cell>
          <cell r="B52">
            <v>20</v>
          </cell>
          <cell r="C52">
            <v>2600</v>
          </cell>
          <cell r="D52">
            <v>100728</v>
          </cell>
          <cell r="E52" t="str">
            <v>PC-Upgr Melanby St. Bridge Feed closed</v>
          </cell>
          <cell r="F52">
            <v>0</v>
          </cell>
          <cell r="G52">
            <v>0</v>
          </cell>
          <cell r="H52">
            <v>0</v>
          </cell>
          <cell r="I52">
            <v>0</v>
          </cell>
          <cell r="J52">
            <v>0</v>
          </cell>
          <cell r="K52">
            <v>0</v>
          </cell>
          <cell r="L52">
            <v>0</v>
          </cell>
          <cell r="M52">
            <v>0</v>
          </cell>
          <cell r="O52">
            <v>100728</v>
          </cell>
          <cell r="P52" t="str">
            <v>PC-Upgr Melanby St. Bridge Feed closed</v>
          </cell>
          <cell r="Q52">
            <v>0</v>
          </cell>
          <cell r="R52">
            <v>0</v>
          </cell>
          <cell r="S52">
            <v>0</v>
          </cell>
          <cell r="T52">
            <v>0</v>
          </cell>
          <cell r="U52">
            <v>0</v>
          </cell>
          <cell r="V52">
            <v>0</v>
          </cell>
          <cell r="W52">
            <v>0</v>
          </cell>
          <cell r="X52">
            <v>0</v>
          </cell>
          <cell r="Z52">
            <v>0</v>
          </cell>
        </row>
        <row r="53">
          <cell r="A53">
            <v>100729</v>
          </cell>
          <cell r="B53">
            <v>20</v>
          </cell>
          <cell r="C53">
            <v>2600</v>
          </cell>
          <cell r="D53">
            <v>100729</v>
          </cell>
          <cell r="E53" t="str">
            <v>PC-Install new Canal Cross closed 04/07</v>
          </cell>
          <cell r="F53">
            <v>0</v>
          </cell>
          <cell r="G53">
            <v>0</v>
          </cell>
          <cell r="H53">
            <v>0</v>
          </cell>
          <cell r="I53">
            <v>0</v>
          </cell>
          <cell r="J53">
            <v>0</v>
          </cell>
          <cell r="K53">
            <v>0</v>
          </cell>
          <cell r="L53">
            <v>0</v>
          </cell>
          <cell r="M53">
            <v>0</v>
          </cell>
          <cell r="O53">
            <v>100729</v>
          </cell>
          <cell r="P53" t="str">
            <v>PC-Install new Canal Cross closed 04/07</v>
          </cell>
          <cell r="Q53">
            <v>0</v>
          </cell>
          <cell r="R53">
            <v>0</v>
          </cell>
          <cell r="S53">
            <v>0</v>
          </cell>
          <cell r="T53">
            <v>0</v>
          </cell>
          <cell r="U53">
            <v>0</v>
          </cell>
          <cell r="V53">
            <v>0</v>
          </cell>
          <cell r="W53">
            <v>0</v>
          </cell>
          <cell r="X53">
            <v>0</v>
          </cell>
          <cell r="Z53">
            <v>0</v>
          </cell>
        </row>
        <row r="54">
          <cell r="A54">
            <v>100730</v>
          </cell>
          <cell r="B54">
            <v>20</v>
          </cell>
          <cell r="C54">
            <v>2600</v>
          </cell>
          <cell r="D54">
            <v>100730</v>
          </cell>
          <cell r="E54" t="str">
            <v>PC-Distribution Upgrades &amp; Expansions</v>
          </cell>
          <cell r="F54">
            <v>141828.63</v>
          </cell>
          <cell r="G54">
            <v>294522.28999999998</v>
          </cell>
          <cell r="H54">
            <v>436350.92</v>
          </cell>
          <cell r="I54">
            <v>178356.48000000001</v>
          </cell>
          <cell r="J54">
            <v>168000</v>
          </cell>
          <cell r="K54">
            <v>346356.47999999998</v>
          </cell>
          <cell r="L54">
            <v>89994.44</v>
          </cell>
          <cell r="M54">
            <v>346356.47999999998</v>
          </cell>
          <cell r="O54">
            <v>100730</v>
          </cell>
          <cell r="P54" t="str">
            <v>PC-Distribution Upgrades &amp; Expansions</v>
          </cell>
          <cell r="Q54">
            <v>141828.63</v>
          </cell>
          <cell r="R54">
            <v>294522.28999999998</v>
          </cell>
          <cell r="S54">
            <v>436350.92</v>
          </cell>
          <cell r="T54">
            <v>178356.48000000001</v>
          </cell>
          <cell r="U54">
            <v>168000</v>
          </cell>
          <cell r="V54">
            <v>346356.47999999998</v>
          </cell>
          <cell r="W54">
            <v>89994.44</v>
          </cell>
          <cell r="X54">
            <v>346356.47999999998</v>
          </cell>
          <cell r="Z54">
            <v>0</v>
          </cell>
        </row>
        <row r="55">
          <cell r="A55">
            <v>100731</v>
          </cell>
          <cell r="B55">
            <v>20</v>
          </cell>
          <cell r="C55">
            <v>2600</v>
          </cell>
          <cell r="D55">
            <v>100731</v>
          </cell>
          <cell r="E55" t="str">
            <v>PC-Distribution Rebuilds-Storm Related</v>
          </cell>
          <cell r="F55">
            <v>21955.5</v>
          </cell>
          <cell r="G55">
            <v>-4441.9399999999996</v>
          </cell>
          <cell r="H55">
            <v>17513.560000000001</v>
          </cell>
          <cell r="I55">
            <v>17223.12</v>
          </cell>
          <cell r="J55">
            <v>24000</v>
          </cell>
          <cell r="K55">
            <v>41223.120000000003</v>
          </cell>
          <cell r="L55">
            <v>-23709.56</v>
          </cell>
          <cell r="M55">
            <v>41223.120000000003</v>
          </cell>
          <cell r="O55">
            <v>100731</v>
          </cell>
          <cell r="P55" t="str">
            <v>PC-Distribution Rebuilds-Storm Related</v>
          </cell>
          <cell r="Q55">
            <v>21955.5</v>
          </cell>
          <cell r="R55">
            <v>-4441.9399999999996</v>
          </cell>
          <cell r="S55">
            <v>17513.560000000001</v>
          </cell>
          <cell r="T55">
            <v>17223.12</v>
          </cell>
          <cell r="U55">
            <v>24000</v>
          </cell>
          <cell r="V55">
            <v>41223.120000000003</v>
          </cell>
          <cell r="W55">
            <v>-23709.56</v>
          </cell>
          <cell r="X55">
            <v>41223.120000000003</v>
          </cell>
          <cell r="Z55">
            <v>0</v>
          </cell>
        </row>
        <row r="56">
          <cell r="A56">
            <v>100732</v>
          </cell>
          <cell r="B56">
            <v>20</v>
          </cell>
          <cell r="C56">
            <v>2600</v>
          </cell>
          <cell r="D56">
            <v>100732</v>
          </cell>
          <cell r="E56" t="str">
            <v>PC-New Service Lines</v>
          </cell>
          <cell r="F56">
            <v>99625.25</v>
          </cell>
          <cell r="G56">
            <v>126734.98</v>
          </cell>
          <cell r="H56">
            <v>226360.23</v>
          </cell>
          <cell r="I56">
            <v>108779.88</v>
          </cell>
          <cell r="J56">
            <v>24000</v>
          </cell>
          <cell r="K56">
            <v>132779.88</v>
          </cell>
          <cell r="L56">
            <v>93580.35</v>
          </cell>
          <cell r="M56">
            <v>132779.88</v>
          </cell>
          <cell r="O56">
            <v>100732</v>
          </cell>
          <cell r="P56" t="str">
            <v>PC-New Service Lines</v>
          </cell>
          <cell r="Q56">
            <v>99625.25</v>
          </cell>
          <cell r="R56">
            <v>126734.98</v>
          </cell>
          <cell r="S56">
            <v>226360.23</v>
          </cell>
          <cell r="T56">
            <v>108779.88</v>
          </cell>
          <cell r="U56">
            <v>24000</v>
          </cell>
          <cell r="V56">
            <v>132779.88</v>
          </cell>
          <cell r="W56">
            <v>93580.35</v>
          </cell>
          <cell r="X56">
            <v>132779.88</v>
          </cell>
          <cell r="Z56">
            <v>0</v>
          </cell>
        </row>
        <row r="57">
          <cell r="A57">
            <v>100734</v>
          </cell>
          <cell r="B57">
            <v>20</v>
          </cell>
          <cell r="C57">
            <v>2600</v>
          </cell>
          <cell r="D57">
            <v>100734</v>
          </cell>
          <cell r="E57" t="str">
            <v>PC-New StreetLighting</v>
          </cell>
          <cell r="F57">
            <v>567.5</v>
          </cell>
          <cell r="G57">
            <v>175.53</v>
          </cell>
          <cell r="H57">
            <v>743.03</v>
          </cell>
          <cell r="I57">
            <v>0</v>
          </cell>
          <cell r="J57">
            <v>0</v>
          </cell>
          <cell r="K57">
            <v>0</v>
          </cell>
          <cell r="L57">
            <v>743.03</v>
          </cell>
          <cell r="M57">
            <v>0</v>
          </cell>
          <cell r="O57">
            <v>100734</v>
          </cell>
          <cell r="P57" t="str">
            <v>PC-New StreetLighting</v>
          </cell>
          <cell r="Q57">
            <v>567.5</v>
          </cell>
          <cell r="R57">
            <v>175.53</v>
          </cell>
          <cell r="S57">
            <v>743.03</v>
          </cell>
          <cell r="T57">
            <v>0</v>
          </cell>
          <cell r="U57">
            <v>0</v>
          </cell>
          <cell r="V57">
            <v>0</v>
          </cell>
          <cell r="W57">
            <v>743.03</v>
          </cell>
          <cell r="X57">
            <v>0</v>
          </cell>
          <cell r="Z57">
            <v>0</v>
          </cell>
        </row>
        <row r="58">
          <cell r="A58">
            <v>100735</v>
          </cell>
          <cell r="B58">
            <v>20</v>
          </cell>
          <cell r="C58">
            <v>2600</v>
          </cell>
          <cell r="D58">
            <v>100735</v>
          </cell>
          <cell r="E58" t="str">
            <v>PC-Purchase New Dist Transf &amp; Regulators</v>
          </cell>
          <cell r="F58">
            <v>0</v>
          </cell>
          <cell r="G58">
            <v>65723.399999999994</v>
          </cell>
          <cell r="H58">
            <v>65723.399999999994</v>
          </cell>
          <cell r="I58">
            <v>0</v>
          </cell>
          <cell r="J58">
            <v>72000</v>
          </cell>
          <cell r="K58">
            <v>72000</v>
          </cell>
          <cell r="L58">
            <v>-6276.6</v>
          </cell>
          <cell r="M58">
            <v>72000</v>
          </cell>
          <cell r="O58">
            <v>100735</v>
          </cell>
          <cell r="P58" t="str">
            <v>PC-Purchase New Dist Transf &amp; Regulators</v>
          </cell>
          <cell r="Q58">
            <v>0</v>
          </cell>
          <cell r="R58">
            <v>65723.399999999994</v>
          </cell>
          <cell r="S58">
            <v>65723.399999999994</v>
          </cell>
          <cell r="T58">
            <v>0</v>
          </cell>
          <cell r="U58">
            <v>72000</v>
          </cell>
          <cell r="V58">
            <v>72000</v>
          </cell>
          <cell r="W58">
            <v>-6276.6</v>
          </cell>
          <cell r="X58">
            <v>72000</v>
          </cell>
          <cell r="Z58">
            <v>0</v>
          </cell>
        </row>
        <row r="59">
          <cell r="A59">
            <v>100736</v>
          </cell>
          <cell r="B59">
            <v>20</v>
          </cell>
          <cell r="C59">
            <v>2600</v>
          </cell>
          <cell r="D59">
            <v>100736</v>
          </cell>
          <cell r="E59" t="str">
            <v>PC-New Tools &amp; Equipment</v>
          </cell>
          <cell r="F59">
            <v>0</v>
          </cell>
          <cell r="G59">
            <v>0</v>
          </cell>
          <cell r="H59">
            <v>0</v>
          </cell>
          <cell r="I59">
            <v>0</v>
          </cell>
          <cell r="J59">
            <v>0</v>
          </cell>
          <cell r="K59">
            <v>0</v>
          </cell>
          <cell r="L59">
            <v>0</v>
          </cell>
          <cell r="M59">
            <v>0</v>
          </cell>
          <cell r="O59">
            <v>100736</v>
          </cell>
          <cell r="P59" t="str">
            <v>PC-New Tools &amp; Equipment</v>
          </cell>
          <cell r="Q59">
            <v>0</v>
          </cell>
          <cell r="R59">
            <v>0</v>
          </cell>
          <cell r="S59">
            <v>0</v>
          </cell>
          <cell r="T59">
            <v>0</v>
          </cell>
          <cell r="U59">
            <v>0</v>
          </cell>
          <cell r="V59">
            <v>0</v>
          </cell>
          <cell r="W59">
            <v>0</v>
          </cell>
          <cell r="X59">
            <v>0</v>
          </cell>
          <cell r="Z59">
            <v>0</v>
          </cell>
        </row>
        <row r="60">
          <cell r="A60">
            <v>100737</v>
          </cell>
          <cell r="B60">
            <v>20</v>
          </cell>
          <cell r="C60">
            <v>2300</v>
          </cell>
          <cell r="D60">
            <v>100737</v>
          </cell>
          <cell r="E60" t="str">
            <v>FE-Dist Station 13 Relief Proj Ridgeway</v>
          </cell>
          <cell r="F60">
            <v>510</v>
          </cell>
          <cell r="G60">
            <v>230.24</v>
          </cell>
          <cell r="H60">
            <v>740.24</v>
          </cell>
          <cell r="I60">
            <v>21909.599999999999</v>
          </cell>
          <cell r="J60">
            <v>24000</v>
          </cell>
          <cell r="K60">
            <v>45909.599999999999</v>
          </cell>
          <cell r="L60">
            <v>-45169.36</v>
          </cell>
          <cell r="M60">
            <v>45909.599999999999</v>
          </cell>
          <cell r="O60">
            <v>100737</v>
          </cell>
          <cell r="P60" t="str">
            <v>FE-Dist Station 13 Relief Proj Ridgeway</v>
          </cell>
          <cell r="Q60">
            <v>510</v>
          </cell>
          <cell r="R60">
            <v>230.24</v>
          </cell>
          <cell r="S60">
            <v>740.24</v>
          </cell>
          <cell r="T60">
            <v>21909.599999999999</v>
          </cell>
          <cell r="U60">
            <v>24000</v>
          </cell>
          <cell r="V60">
            <v>45909.599999999999</v>
          </cell>
          <cell r="W60">
            <v>-45169.36</v>
          </cell>
          <cell r="X60">
            <v>45909.599999999999</v>
          </cell>
          <cell r="Z60">
            <v>0</v>
          </cell>
        </row>
        <row r="61">
          <cell r="A61">
            <v>100738</v>
          </cell>
          <cell r="B61">
            <v>20</v>
          </cell>
          <cell r="C61">
            <v>2300</v>
          </cell>
          <cell r="D61">
            <v>100738</v>
          </cell>
          <cell r="E61" t="str">
            <v>FE-Upgrade VHF Radio System-Dist</v>
          </cell>
          <cell r="F61">
            <v>1345</v>
          </cell>
          <cell r="G61">
            <v>80158.14</v>
          </cell>
          <cell r="H61">
            <v>81503.14</v>
          </cell>
          <cell r="I61">
            <v>16692</v>
          </cell>
          <cell r="J61">
            <v>60000</v>
          </cell>
          <cell r="K61">
            <v>76692</v>
          </cell>
          <cell r="L61">
            <v>4811.1400000000003</v>
          </cell>
          <cell r="M61">
            <v>76692</v>
          </cell>
          <cell r="O61">
            <v>100738</v>
          </cell>
          <cell r="P61" t="str">
            <v>FE-Upgrade VHF Radio System-Dist</v>
          </cell>
          <cell r="Q61">
            <v>1345</v>
          </cell>
          <cell r="R61">
            <v>80158.14</v>
          </cell>
          <cell r="S61">
            <v>81503.14</v>
          </cell>
          <cell r="T61">
            <v>16692</v>
          </cell>
          <cell r="U61">
            <v>60000</v>
          </cell>
          <cell r="V61">
            <v>76692</v>
          </cell>
          <cell r="W61">
            <v>4811.1400000000003</v>
          </cell>
          <cell r="X61">
            <v>76692</v>
          </cell>
          <cell r="Z61">
            <v>0</v>
          </cell>
        </row>
        <row r="62">
          <cell r="A62">
            <v>100739</v>
          </cell>
          <cell r="B62">
            <v>20</v>
          </cell>
          <cell r="C62">
            <v>2300</v>
          </cell>
          <cell r="D62">
            <v>100739</v>
          </cell>
          <cell r="E62" t="str">
            <v>FE - Upgrade Scada System  DISTRIBUTION</v>
          </cell>
          <cell r="F62">
            <v>8580</v>
          </cell>
          <cell r="G62">
            <v>66099.77</v>
          </cell>
          <cell r="H62">
            <v>74679.77</v>
          </cell>
          <cell r="I62">
            <v>28868.52</v>
          </cell>
          <cell r="J62">
            <v>60000</v>
          </cell>
          <cell r="K62">
            <v>88868.52</v>
          </cell>
          <cell r="L62">
            <v>-14188.75</v>
          </cell>
          <cell r="M62">
            <v>88868.52</v>
          </cell>
          <cell r="O62">
            <v>100739</v>
          </cell>
          <cell r="P62" t="str">
            <v>FE - Upgrade Scada System  DISTRIBUTION</v>
          </cell>
          <cell r="Q62">
            <v>8580</v>
          </cell>
          <cell r="R62">
            <v>66099.77</v>
          </cell>
          <cell r="S62">
            <v>74679.77</v>
          </cell>
          <cell r="T62">
            <v>28868.52</v>
          </cell>
          <cell r="U62">
            <v>60000</v>
          </cell>
          <cell r="V62">
            <v>88868.52</v>
          </cell>
          <cell r="W62">
            <v>-14188.75</v>
          </cell>
          <cell r="X62">
            <v>88868.52</v>
          </cell>
          <cell r="Z62">
            <v>0</v>
          </cell>
        </row>
        <row r="63">
          <cell r="A63">
            <v>100740</v>
          </cell>
          <cell r="B63">
            <v>20</v>
          </cell>
          <cell r="C63">
            <v>2100</v>
          </cell>
          <cell r="D63">
            <v>100740</v>
          </cell>
          <cell r="E63" t="str">
            <v>FE-Line 5/ 7/ &amp; 8 Retire Sections-Transm</v>
          </cell>
          <cell r="F63">
            <v>0</v>
          </cell>
          <cell r="G63">
            <v>0</v>
          </cell>
          <cell r="H63">
            <v>0</v>
          </cell>
          <cell r="I63">
            <v>0</v>
          </cell>
          <cell r="J63">
            <v>12000</v>
          </cell>
          <cell r="K63">
            <v>12000</v>
          </cell>
          <cell r="L63">
            <v>-12000</v>
          </cell>
          <cell r="M63">
            <v>12000</v>
          </cell>
          <cell r="O63">
            <v>100740</v>
          </cell>
          <cell r="P63" t="str">
            <v>FE-Line 5/ 7/ &amp; 8 Retire Sections-Transm</v>
          </cell>
          <cell r="Q63">
            <v>0</v>
          </cell>
          <cell r="R63">
            <v>0</v>
          </cell>
          <cell r="S63">
            <v>0</v>
          </cell>
          <cell r="T63">
            <v>0</v>
          </cell>
          <cell r="U63">
            <v>12000</v>
          </cell>
          <cell r="V63">
            <v>12000</v>
          </cell>
          <cell r="W63">
            <v>-12000</v>
          </cell>
          <cell r="X63">
            <v>12000</v>
          </cell>
          <cell r="Z63">
            <v>0</v>
          </cell>
        </row>
        <row r="64">
          <cell r="A64">
            <v>100741</v>
          </cell>
          <cell r="B64">
            <v>20</v>
          </cell>
          <cell r="C64">
            <v>2600</v>
          </cell>
          <cell r="D64">
            <v>100741</v>
          </cell>
          <cell r="E64" t="str">
            <v>PC-Facilities Capital Improvements</v>
          </cell>
          <cell r="F64">
            <v>9868</v>
          </cell>
          <cell r="G64">
            <v>-212.25</v>
          </cell>
          <cell r="H64">
            <v>9655.75</v>
          </cell>
          <cell r="I64">
            <v>0</v>
          </cell>
          <cell r="J64">
            <v>0</v>
          </cell>
          <cell r="K64">
            <v>0</v>
          </cell>
          <cell r="L64">
            <v>9655.75</v>
          </cell>
          <cell r="M64">
            <v>0</v>
          </cell>
          <cell r="O64">
            <v>100741</v>
          </cell>
          <cell r="P64" t="str">
            <v>PC-Facilities Capital Improvements</v>
          </cell>
          <cell r="Q64">
            <v>9868</v>
          </cell>
          <cell r="R64">
            <v>-212.25</v>
          </cell>
          <cell r="S64">
            <v>9655.75</v>
          </cell>
          <cell r="T64">
            <v>0</v>
          </cell>
          <cell r="U64">
            <v>0</v>
          </cell>
          <cell r="V64">
            <v>0</v>
          </cell>
          <cell r="W64">
            <v>9655.75</v>
          </cell>
          <cell r="X64">
            <v>0</v>
          </cell>
          <cell r="Z64">
            <v>0</v>
          </cell>
        </row>
        <row r="65">
          <cell r="A65">
            <v>100742</v>
          </cell>
          <cell r="B65">
            <v>20</v>
          </cell>
          <cell r="C65">
            <v>2600</v>
          </cell>
          <cell r="D65">
            <v>100742</v>
          </cell>
          <cell r="E65" t="str">
            <v>PC-Misc Equipment</v>
          </cell>
          <cell r="F65">
            <v>0</v>
          </cell>
          <cell r="G65">
            <v>0</v>
          </cell>
          <cell r="H65">
            <v>0</v>
          </cell>
          <cell r="I65">
            <v>0</v>
          </cell>
          <cell r="J65">
            <v>0</v>
          </cell>
          <cell r="K65">
            <v>0</v>
          </cell>
          <cell r="L65">
            <v>0</v>
          </cell>
          <cell r="M65">
            <v>0</v>
          </cell>
          <cell r="O65">
            <v>100742</v>
          </cell>
          <cell r="P65" t="str">
            <v>PC-Misc Equipment</v>
          </cell>
          <cell r="Q65">
            <v>0</v>
          </cell>
          <cell r="R65">
            <v>0</v>
          </cell>
          <cell r="S65">
            <v>0</v>
          </cell>
          <cell r="T65">
            <v>0</v>
          </cell>
          <cell r="U65">
            <v>0</v>
          </cell>
          <cell r="V65">
            <v>0</v>
          </cell>
          <cell r="W65">
            <v>0</v>
          </cell>
          <cell r="X65">
            <v>0</v>
          </cell>
          <cell r="Z65">
            <v>0</v>
          </cell>
        </row>
        <row r="66">
          <cell r="A66">
            <v>100743</v>
          </cell>
          <cell r="B66">
            <v>20</v>
          </cell>
          <cell r="C66">
            <v>2600</v>
          </cell>
          <cell r="D66">
            <v>100743</v>
          </cell>
          <cell r="E66" t="str">
            <v>PC-New Telephone &amp; Data System</v>
          </cell>
          <cell r="F66">
            <v>0</v>
          </cell>
          <cell r="G66">
            <v>0</v>
          </cell>
          <cell r="H66">
            <v>0</v>
          </cell>
          <cell r="I66">
            <v>0</v>
          </cell>
          <cell r="J66">
            <v>0</v>
          </cell>
          <cell r="K66">
            <v>0</v>
          </cell>
          <cell r="L66">
            <v>0</v>
          </cell>
          <cell r="M66">
            <v>0</v>
          </cell>
          <cell r="O66">
            <v>100743</v>
          </cell>
          <cell r="P66" t="str">
            <v>PC-New Telephone &amp; Data System</v>
          </cell>
          <cell r="Q66">
            <v>0</v>
          </cell>
          <cell r="R66">
            <v>0</v>
          </cell>
          <cell r="S66">
            <v>0</v>
          </cell>
          <cell r="T66">
            <v>0</v>
          </cell>
          <cell r="U66">
            <v>0</v>
          </cell>
          <cell r="V66">
            <v>0</v>
          </cell>
          <cell r="W66">
            <v>0</v>
          </cell>
          <cell r="X66">
            <v>0</v>
          </cell>
          <cell r="Z66">
            <v>0</v>
          </cell>
        </row>
        <row r="67">
          <cell r="A67">
            <v>100744</v>
          </cell>
          <cell r="B67">
            <v>20</v>
          </cell>
          <cell r="C67">
            <v>2402</v>
          </cell>
          <cell r="D67">
            <v>100744</v>
          </cell>
          <cell r="E67" t="str">
            <v>FE-SAP Archive Implementation</v>
          </cell>
          <cell r="F67">
            <v>0</v>
          </cell>
          <cell r="G67">
            <v>0</v>
          </cell>
          <cell r="H67">
            <v>0</v>
          </cell>
          <cell r="I67">
            <v>0</v>
          </cell>
          <cell r="J67">
            <v>0</v>
          </cell>
          <cell r="K67">
            <v>0</v>
          </cell>
          <cell r="L67">
            <v>0</v>
          </cell>
          <cell r="M67">
            <v>0</v>
          </cell>
          <cell r="O67">
            <v>100744</v>
          </cell>
          <cell r="P67" t="str">
            <v>FE-SAP Archive Implementation</v>
          </cell>
          <cell r="Q67">
            <v>0</v>
          </cell>
          <cell r="R67">
            <v>0</v>
          </cell>
          <cell r="S67">
            <v>0</v>
          </cell>
          <cell r="T67">
            <v>0</v>
          </cell>
          <cell r="U67">
            <v>0</v>
          </cell>
          <cell r="V67">
            <v>0</v>
          </cell>
          <cell r="W67">
            <v>0</v>
          </cell>
          <cell r="X67">
            <v>0</v>
          </cell>
          <cell r="Z67">
            <v>0</v>
          </cell>
        </row>
        <row r="68">
          <cell r="A68">
            <v>100760</v>
          </cell>
          <cell r="B68">
            <v>20</v>
          </cell>
          <cell r="C68">
            <v>2300</v>
          </cell>
          <cell r="D68">
            <v>100760</v>
          </cell>
          <cell r="E68" t="str">
            <v>FE-DistriASyst Additions closed 04/04/07</v>
          </cell>
          <cell r="F68">
            <v>0</v>
          </cell>
          <cell r="G68">
            <v>0</v>
          </cell>
          <cell r="H68">
            <v>0</v>
          </cell>
          <cell r="I68">
            <v>0</v>
          </cell>
          <cell r="J68">
            <v>0</v>
          </cell>
          <cell r="K68">
            <v>0</v>
          </cell>
          <cell r="L68">
            <v>0</v>
          </cell>
          <cell r="M68">
            <v>0</v>
          </cell>
          <cell r="O68">
            <v>100760</v>
          </cell>
          <cell r="P68" t="str">
            <v>FE-DistriASyst Additions closed 04/04/07</v>
          </cell>
          <cell r="Q68">
            <v>0</v>
          </cell>
          <cell r="R68">
            <v>0</v>
          </cell>
          <cell r="S68">
            <v>0</v>
          </cell>
          <cell r="T68">
            <v>0</v>
          </cell>
          <cell r="U68">
            <v>0</v>
          </cell>
          <cell r="V68">
            <v>0</v>
          </cell>
          <cell r="W68">
            <v>0</v>
          </cell>
          <cell r="X68">
            <v>0</v>
          </cell>
          <cell r="Z68">
            <v>0</v>
          </cell>
        </row>
        <row r="69">
          <cell r="A69">
            <v>100761</v>
          </cell>
          <cell r="B69">
            <v>20</v>
          </cell>
          <cell r="C69">
            <v>2600</v>
          </cell>
          <cell r="D69">
            <v>100761</v>
          </cell>
          <cell r="E69" t="str">
            <v>PC Distribution System Additions *LOCKED</v>
          </cell>
          <cell r="F69">
            <v>0</v>
          </cell>
          <cell r="G69">
            <v>0</v>
          </cell>
          <cell r="H69">
            <v>0</v>
          </cell>
          <cell r="I69">
            <v>0</v>
          </cell>
          <cell r="J69">
            <v>0</v>
          </cell>
          <cell r="K69">
            <v>0</v>
          </cell>
          <cell r="L69">
            <v>0</v>
          </cell>
          <cell r="M69">
            <v>0</v>
          </cell>
          <cell r="O69">
            <v>100761</v>
          </cell>
          <cell r="P69" t="str">
            <v>PC Distribution System Additions *LOCKED</v>
          </cell>
          <cell r="Q69">
            <v>0</v>
          </cell>
          <cell r="R69">
            <v>0</v>
          </cell>
          <cell r="S69">
            <v>0</v>
          </cell>
          <cell r="T69">
            <v>0</v>
          </cell>
          <cell r="U69">
            <v>0</v>
          </cell>
          <cell r="V69">
            <v>0</v>
          </cell>
          <cell r="W69">
            <v>0</v>
          </cell>
          <cell r="X69">
            <v>0</v>
          </cell>
          <cell r="Z69">
            <v>0</v>
          </cell>
        </row>
        <row r="70">
          <cell r="A70">
            <v>100820</v>
          </cell>
          <cell r="B70">
            <v>20</v>
          </cell>
          <cell r="C70">
            <v>2100</v>
          </cell>
          <cell r="D70">
            <v>100820</v>
          </cell>
          <cell r="E70" t="str">
            <v>FE-Misc Transmission Projects</v>
          </cell>
          <cell r="F70">
            <v>0</v>
          </cell>
          <cell r="G70">
            <v>0</v>
          </cell>
          <cell r="H70">
            <v>0</v>
          </cell>
          <cell r="I70">
            <v>0</v>
          </cell>
          <cell r="J70">
            <v>0</v>
          </cell>
          <cell r="K70">
            <v>0</v>
          </cell>
          <cell r="L70">
            <v>0</v>
          </cell>
          <cell r="M70">
            <v>0</v>
          </cell>
          <cell r="O70">
            <v>100820</v>
          </cell>
          <cell r="P70" t="str">
            <v>FE-Misc Transmission Projects</v>
          </cell>
          <cell r="Q70">
            <v>0</v>
          </cell>
          <cell r="R70">
            <v>0</v>
          </cell>
          <cell r="S70">
            <v>0</v>
          </cell>
          <cell r="T70">
            <v>0</v>
          </cell>
          <cell r="U70">
            <v>0</v>
          </cell>
          <cell r="V70">
            <v>0</v>
          </cell>
          <cell r="W70">
            <v>0</v>
          </cell>
          <cell r="X70">
            <v>0</v>
          </cell>
          <cell r="Z70">
            <v>0</v>
          </cell>
        </row>
        <row r="71">
          <cell r="A71">
            <v>100821</v>
          </cell>
          <cell r="B71">
            <v>20</v>
          </cell>
          <cell r="C71">
            <v>2600</v>
          </cell>
          <cell r="D71">
            <v>100821</v>
          </cell>
          <cell r="E71" t="str">
            <v>PC-Killaly Street Substation * LOCKED *</v>
          </cell>
          <cell r="F71">
            <v>0</v>
          </cell>
          <cell r="G71">
            <v>-127.09</v>
          </cell>
          <cell r="H71">
            <v>-127.09</v>
          </cell>
          <cell r="I71">
            <v>0</v>
          </cell>
          <cell r="J71">
            <v>0</v>
          </cell>
          <cell r="K71">
            <v>0</v>
          </cell>
          <cell r="L71">
            <v>-127.09</v>
          </cell>
          <cell r="M71">
            <v>0</v>
          </cell>
          <cell r="O71">
            <v>100821</v>
          </cell>
          <cell r="P71" t="str">
            <v>PC-Killaly Street Substation * LOCKED *</v>
          </cell>
          <cell r="Q71">
            <v>0</v>
          </cell>
          <cell r="R71">
            <v>-127.09</v>
          </cell>
          <cell r="S71">
            <v>-127.09</v>
          </cell>
          <cell r="T71">
            <v>0</v>
          </cell>
          <cell r="U71">
            <v>0</v>
          </cell>
          <cell r="V71">
            <v>0</v>
          </cell>
          <cell r="W71">
            <v>-127.09</v>
          </cell>
          <cell r="X71">
            <v>0</v>
          </cell>
          <cell r="Z71">
            <v>0</v>
          </cell>
        </row>
        <row r="72">
          <cell r="A72">
            <v>100840</v>
          </cell>
          <cell r="B72">
            <v>20</v>
          </cell>
          <cell r="C72">
            <v>2600</v>
          </cell>
          <cell r="D72">
            <v>100840</v>
          </cell>
          <cell r="E72" t="str">
            <v>PC-New Meters</v>
          </cell>
          <cell r="F72">
            <v>20601</v>
          </cell>
          <cell r="G72">
            <v>29457.03</v>
          </cell>
          <cell r="H72">
            <v>50058.03</v>
          </cell>
          <cell r="I72">
            <v>21737.52</v>
          </cell>
          <cell r="J72">
            <v>74400</v>
          </cell>
          <cell r="K72">
            <v>96137.52</v>
          </cell>
          <cell r="L72">
            <v>-46079.49</v>
          </cell>
          <cell r="M72">
            <v>96137.52</v>
          </cell>
          <cell r="O72">
            <v>100840</v>
          </cell>
          <cell r="P72" t="str">
            <v>PC-New Meters</v>
          </cell>
          <cell r="Q72">
            <v>20601</v>
          </cell>
          <cell r="R72">
            <v>29457.03</v>
          </cell>
          <cell r="S72">
            <v>50058.03</v>
          </cell>
          <cell r="T72">
            <v>21737.52</v>
          </cell>
          <cell r="U72">
            <v>74400</v>
          </cell>
          <cell r="V72">
            <v>96137.52</v>
          </cell>
          <cell r="W72">
            <v>-46079.49</v>
          </cell>
          <cell r="X72">
            <v>96137.52</v>
          </cell>
          <cell r="Z72">
            <v>0</v>
          </cell>
        </row>
        <row r="73">
          <cell r="A73">
            <v>100841</v>
          </cell>
          <cell r="B73">
            <v>20</v>
          </cell>
          <cell r="C73">
            <v>2600</v>
          </cell>
          <cell r="D73">
            <v>100841</v>
          </cell>
          <cell r="E73" t="str">
            <v>PC-Catherine St Substation * LOCKED *</v>
          </cell>
          <cell r="F73">
            <v>0</v>
          </cell>
          <cell r="G73">
            <v>1038.53</v>
          </cell>
          <cell r="H73">
            <v>1038.53</v>
          </cell>
          <cell r="I73">
            <v>0</v>
          </cell>
          <cell r="J73">
            <v>0</v>
          </cell>
          <cell r="K73">
            <v>0</v>
          </cell>
          <cell r="L73">
            <v>1038.53</v>
          </cell>
          <cell r="M73">
            <v>0</v>
          </cell>
          <cell r="O73">
            <v>100841</v>
          </cell>
          <cell r="P73" t="str">
            <v>PC-Catherine St Substation * LOCKED *</v>
          </cell>
          <cell r="Q73">
            <v>0</v>
          </cell>
          <cell r="R73">
            <v>1038.53</v>
          </cell>
          <cell r="S73">
            <v>1038.53</v>
          </cell>
          <cell r="T73">
            <v>0</v>
          </cell>
          <cell r="U73">
            <v>0</v>
          </cell>
          <cell r="V73">
            <v>0</v>
          </cell>
          <cell r="W73">
            <v>1038.53</v>
          </cell>
          <cell r="X73">
            <v>0</v>
          </cell>
          <cell r="Z73">
            <v>0</v>
          </cell>
        </row>
        <row r="74">
          <cell r="A74">
            <v>100900</v>
          </cell>
          <cell r="B74">
            <v>20</v>
          </cell>
          <cell r="C74">
            <v>2300</v>
          </cell>
          <cell r="D74">
            <v>100900</v>
          </cell>
          <cell r="E74" t="str">
            <v>FE-Instl 34.5kv O/H Fault Indicat closed</v>
          </cell>
          <cell r="F74">
            <v>0</v>
          </cell>
          <cell r="G74">
            <v>0</v>
          </cell>
          <cell r="H74">
            <v>0</v>
          </cell>
          <cell r="I74">
            <v>0</v>
          </cell>
          <cell r="J74">
            <v>0</v>
          </cell>
          <cell r="K74">
            <v>0</v>
          </cell>
          <cell r="L74">
            <v>0</v>
          </cell>
          <cell r="M74">
            <v>0</v>
          </cell>
          <cell r="O74">
            <v>100900</v>
          </cell>
          <cell r="P74" t="str">
            <v>FE-Instl 34.5kv O/H Fault Indicat closed</v>
          </cell>
          <cell r="Q74">
            <v>0</v>
          </cell>
          <cell r="R74">
            <v>0</v>
          </cell>
          <cell r="S74">
            <v>0</v>
          </cell>
          <cell r="T74">
            <v>0</v>
          </cell>
          <cell r="U74">
            <v>0</v>
          </cell>
          <cell r="V74">
            <v>0</v>
          </cell>
          <cell r="W74">
            <v>0</v>
          </cell>
          <cell r="X74">
            <v>0</v>
          </cell>
          <cell r="Z74">
            <v>0</v>
          </cell>
        </row>
        <row r="75">
          <cell r="A75">
            <v>100901</v>
          </cell>
          <cell r="B75">
            <v>20</v>
          </cell>
          <cell r="C75">
            <v>2300</v>
          </cell>
          <cell r="D75">
            <v>100901</v>
          </cell>
          <cell r="E75" t="str">
            <v>FE - Mapping Project  (closed Nov.17/06)</v>
          </cell>
          <cell r="F75">
            <v>0</v>
          </cell>
          <cell r="G75">
            <v>0</v>
          </cell>
          <cell r="H75">
            <v>0</v>
          </cell>
          <cell r="I75">
            <v>0</v>
          </cell>
          <cell r="J75">
            <v>0</v>
          </cell>
          <cell r="K75">
            <v>0</v>
          </cell>
          <cell r="L75">
            <v>0</v>
          </cell>
          <cell r="M75">
            <v>0</v>
          </cell>
          <cell r="O75">
            <v>100901</v>
          </cell>
          <cell r="P75" t="str">
            <v>FE - Mapping Project  (closed Nov.17/06)</v>
          </cell>
          <cell r="Q75">
            <v>0</v>
          </cell>
          <cell r="R75">
            <v>0</v>
          </cell>
          <cell r="S75">
            <v>0</v>
          </cell>
          <cell r="T75">
            <v>0</v>
          </cell>
          <cell r="U75">
            <v>0</v>
          </cell>
          <cell r="V75">
            <v>0</v>
          </cell>
          <cell r="W75">
            <v>0</v>
          </cell>
          <cell r="X75">
            <v>0</v>
          </cell>
          <cell r="Z75">
            <v>0</v>
          </cell>
        </row>
        <row r="76">
          <cell r="A76">
            <v>100902</v>
          </cell>
          <cell r="B76">
            <v>20</v>
          </cell>
          <cell r="C76">
            <v>2100</v>
          </cell>
          <cell r="D76">
            <v>100902</v>
          </cell>
          <cell r="E76" t="str">
            <v>FE-Repairs to Tower # 27-Structural</v>
          </cell>
          <cell r="F76">
            <v>0</v>
          </cell>
          <cell r="G76">
            <v>0</v>
          </cell>
          <cell r="H76">
            <v>0</v>
          </cell>
          <cell r="I76">
            <v>0</v>
          </cell>
          <cell r="J76">
            <v>0</v>
          </cell>
          <cell r="K76">
            <v>0</v>
          </cell>
          <cell r="L76">
            <v>0</v>
          </cell>
          <cell r="M76">
            <v>0</v>
          </cell>
          <cell r="O76">
            <v>100902</v>
          </cell>
          <cell r="P76" t="str">
            <v>FE-Repairs to Tower # 27-Structural</v>
          </cell>
          <cell r="Q76">
            <v>0</v>
          </cell>
          <cell r="R76">
            <v>0</v>
          </cell>
          <cell r="S76">
            <v>0</v>
          </cell>
          <cell r="T76">
            <v>0</v>
          </cell>
          <cell r="U76">
            <v>0</v>
          </cell>
          <cell r="V76">
            <v>0</v>
          </cell>
          <cell r="W76">
            <v>0</v>
          </cell>
          <cell r="X76">
            <v>0</v>
          </cell>
          <cell r="Z76">
            <v>0</v>
          </cell>
        </row>
        <row r="77">
          <cell r="A77">
            <v>100903</v>
          </cell>
          <cell r="B77">
            <v>20</v>
          </cell>
          <cell r="C77">
            <v>2600</v>
          </cell>
          <cell r="D77">
            <v>100903</v>
          </cell>
          <cell r="E77" t="str">
            <v>PC- Scada Projects</v>
          </cell>
          <cell r="F77">
            <v>5040</v>
          </cell>
          <cell r="G77">
            <v>5154.04</v>
          </cell>
          <cell r="H77">
            <v>10194.040000000001</v>
          </cell>
          <cell r="I77">
            <v>14336.04</v>
          </cell>
          <cell r="J77">
            <v>24000</v>
          </cell>
          <cell r="K77">
            <v>38336.04</v>
          </cell>
          <cell r="L77">
            <v>-28142</v>
          </cell>
          <cell r="M77">
            <v>38336.04</v>
          </cell>
          <cell r="O77">
            <v>100903</v>
          </cell>
          <cell r="P77" t="str">
            <v>PC- Scada Projects</v>
          </cell>
          <cell r="Q77">
            <v>5040</v>
          </cell>
          <cell r="R77">
            <v>5154.04</v>
          </cell>
          <cell r="S77">
            <v>10194.040000000001</v>
          </cell>
          <cell r="T77">
            <v>14336.04</v>
          </cell>
          <cell r="U77">
            <v>24000</v>
          </cell>
          <cell r="V77">
            <v>38336.04</v>
          </cell>
          <cell r="W77">
            <v>-28142</v>
          </cell>
          <cell r="X77">
            <v>38336.04</v>
          </cell>
          <cell r="Z77">
            <v>0</v>
          </cell>
        </row>
        <row r="78">
          <cell r="A78">
            <v>100904</v>
          </cell>
          <cell r="B78">
            <v>20</v>
          </cell>
          <cell r="C78">
            <v>2600</v>
          </cell>
          <cell r="D78">
            <v>100904</v>
          </cell>
          <cell r="E78" t="str">
            <v>PC-Install 27.6 kV O/H Fault Indi closed</v>
          </cell>
          <cell r="F78">
            <v>0</v>
          </cell>
          <cell r="G78">
            <v>0</v>
          </cell>
          <cell r="H78">
            <v>0</v>
          </cell>
          <cell r="I78">
            <v>0</v>
          </cell>
          <cell r="J78">
            <v>0</v>
          </cell>
          <cell r="K78">
            <v>0</v>
          </cell>
          <cell r="L78">
            <v>0</v>
          </cell>
          <cell r="M78">
            <v>0</v>
          </cell>
          <cell r="O78">
            <v>100904</v>
          </cell>
          <cell r="P78" t="str">
            <v>PC-Install 27.6 kV O/H Fault Indi closed</v>
          </cell>
          <cell r="Q78">
            <v>0</v>
          </cell>
          <cell r="R78">
            <v>0</v>
          </cell>
          <cell r="S78">
            <v>0</v>
          </cell>
          <cell r="T78">
            <v>0</v>
          </cell>
          <cell r="U78">
            <v>0</v>
          </cell>
          <cell r="V78">
            <v>0</v>
          </cell>
          <cell r="W78">
            <v>0</v>
          </cell>
          <cell r="X78">
            <v>0</v>
          </cell>
          <cell r="Z78">
            <v>0</v>
          </cell>
        </row>
        <row r="79">
          <cell r="A79">
            <v>100905</v>
          </cell>
          <cell r="B79">
            <v>20</v>
          </cell>
          <cell r="C79">
            <v>2600</v>
          </cell>
          <cell r="D79">
            <v>100905</v>
          </cell>
          <cell r="E79" t="str">
            <v>PC-Catharine Feeder 1 - CF1 Ext closed</v>
          </cell>
          <cell r="F79">
            <v>0</v>
          </cell>
          <cell r="G79">
            <v>0</v>
          </cell>
          <cell r="H79">
            <v>0</v>
          </cell>
          <cell r="I79">
            <v>0</v>
          </cell>
          <cell r="J79">
            <v>0</v>
          </cell>
          <cell r="K79">
            <v>0</v>
          </cell>
          <cell r="L79">
            <v>0</v>
          </cell>
          <cell r="M79">
            <v>0</v>
          </cell>
          <cell r="O79">
            <v>100905</v>
          </cell>
          <cell r="P79" t="str">
            <v>PC-Catharine Feeder 1 - CF1 Ext closed</v>
          </cell>
          <cell r="Q79">
            <v>0</v>
          </cell>
          <cell r="R79">
            <v>0</v>
          </cell>
          <cell r="S79">
            <v>0</v>
          </cell>
          <cell r="T79">
            <v>0</v>
          </cell>
          <cell r="U79">
            <v>0</v>
          </cell>
          <cell r="V79">
            <v>0</v>
          </cell>
          <cell r="W79">
            <v>0</v>
          </cell>
          <cell r="X79">
            <v>0</v>
          </cell>
          <cell r="Z79">
            <v>0</v>
          </cell>
        </row>
        <row r="80">
          <cell r="A80">
            <v>100906</v>
          </cell>
          <cell r="B80">
            <v>20</v>
          </cell>
          <cell r="C80">
            <v>2600</v>
          </cell>
          <cell r="D80">
            <v>100906</v>
          </cell>
          <cell r="E80" t="str">
            <v>PC-Jefferson Feeder 2 &amp; 3 New Tie closed</v>
          </cell>
          <cell r="F80">
            <v>0</v>
          </cell>
          <cell r="G80">
            <v>0</v>
          </cell>
          <cell r="H80">
            <v>0</v>
          </cell>
          <cell r="I80">
            <v>0</v>
          </cell>
          <cell r="J80">
            <v>0</v>
          </cell>
          <cell r="K80">
            <v>0</v>
          </cell>
          <cell r="L80">
            <v>0</v>
          </cell>
          <cell r="M80">
            <v>0</v>
          </cell>
          <cell r="O80">
            <v>100906</v>
          </cell>
          <cell r="P80" t="str">
            <v>PC-Jefferson Feeder 2 &amp; 3 New Tie closed</v>
          </cell>
          <cell r="Q80">
            <v>0</v>
          </cell>
          <cell r="R80">
            <v>0</v>
          </cell>
          <cell r="S80">
            <v>0</v>
          </cell>
          <cell r="T80">
            <v>0</v>
          </cell>
          <cell r="U80">
            <v>0</v>
          </cell>
          <cell r="V80">
            <v>0</v>
          </cell>
          <cell r="W80">
            <v>0</v>
          </cell>
          <cell r="X80">
            <v>0</v>
          </cell>
          <cell r="Z80">
            <v>0</v>
          </cell>
        </row>
        <row r="81">
          <cell r="A81">
            <v>100907</v>
          </cell>
          <cell r="B81">
            <v>20</v>
          </cell>
          <cell r="C81">
            <v>2600</v>
          </cell>
          <cell r="D81">
            <v>100907</v>
          </cell>
          <cell r="E81" t="str">
            <v>PC Barrick &amp; Elm Stations Feed Tie close</v>
          </cell>
          <cell r="F81">
            <v>0</v>
          </cell>
          <cell r="G81">
            <v>0</v>
          </cell>
          <cell r="H81">
            <v>0</v>
          </cell>
          <cell r="I81">
            <v>0</v>
          </cell>
          <cell r="J81">
            <v>0</v>
          </cell>
          <cell r="K81">
            <v>0</v>
          </cell>
          <cell r="L81">
            <v>0</v>
          </cell>
          <cell r="M81">
            <v>0</v>
          </cell>
          <cell r="O81">
            <v>100907</v>
          </cell>
          <cell r="P81" t="str">
            <v>PC Barrick &amp; Elm Stations Feed Tie close</v>
          </cell>
          <cell r="Q81">
            <v>0</v>
          </cell>
          <cell r="R81">
            <v>0</v>
          </cell>
          <cell r="S81">
            <v>0</v>
          </cell>
          <cell r="T81">
            <v>0</v>
          </cell>
          <cell r="U81">
            <v>0</v>
          </cell>
          <cell r="V81">
            <v>0</v>
          </cell>
          <cell r="W81">
            <v>0</v>
          </cell>
          <cell r="X81">
            <v>0</v>
          </cell>
          <cell r="Z81">
            <v>0</v>
          </cell>
        </row>
        <row r="82">
          <cell r="A82">
            <v>100908</v>
          </cell>
          <cell r="B82">
            <v>20</v>
          </cell>
          <cell r="C82">
            <v>2600</v>
          </cell>
          <cell r="D82">
            <v>100908</v>
          </cell>
          <cell r="E82" t="str">
            <v>PC-Upgrade TieLine JF2/ EF1&amp;CF3 * LOCKED</v>
          </cell>
          <cell r="F82">
            <v>0</v>
          </cell>
          <cell r="G82">
            <v>361.06</v>
          </cell>
          <cell r="H82">
            <v>361.06</v>
          </cell>
          <cell r="I82">
            <v>0</v>
          </cell>
          <cell r="J82">
            <v>0</v>
          </cell>
          <cell r="K82">
            <v>0</v>
          </cell>
          <cell r="L82">
            <v>361.06</v>
          </cell>
          <cell r="M82">
            <v>0</v>
          </cell>
          <cell r="O82">
            <v>100908</v>
          </cell>
          <cell r="P82" t="str">
            <v>PC-Upgrade TieLine JF2/ EF1&amp;CF3 * LOCKED</v>
          </cell>
          <cell r="Q82">
            <v>0</v>
          </cell>
          <cell r="R82">
            <v>361.06</v>
          </cell>
          <cell r="S82">
            <v>361.06</v>
          </cell>
          <cell r="T82">
            <v>0</v>
          </cell>
          <cell r="U82">
            <v>0</v>
          </cell>
          <cell r="V82">
            <v>0</v>
          </cell>
          <cell r="W82">
            <v>361.06</v>
          </cell>
          <cell r="X82">
            <v>0</v>
          </cell>
          <cell r="Z82">
            <v>0</v>
          </cell>
        </row>
        <row r="83">
          <cell r="A83">
            <v>100909</v>
          </cell>
          <cell r="B83">
            <v>20</v>
          </cell>
          <cell r="C83">
            <v>2600</v>
          </cell>
          <cell r="D83">
            <v>100909</v>
          </cell>
          <cell r="E83" t="str">
            <v>PC- Upgrade Tie-EF2 &amp; CF4 closed 04/07</v>
          </cell>
          <cell r="F83">
            <v>0</v>
          </cell>
          <cell r="G83">
            <v>0</v>
          </cell>
          <cell r="H83">
            <v>0</v>
          </cell>
          <cell r="I83">
            <v>0</v>
          </cell>
          <cell r="J83">
            <v>0</v>
          </cell>
          <cell r="K83">
            <v>0</v>
          </cell>
          <cell r="L83">
            <v>0</v>
          </cell>
          <cell r="M83">
            <v>0</v>
          </cell>
          <cell r="O83">
            <v>100909</v>
          </cell>
          <cell r="P83" t="str">
            <v>PC- Upgrade Tie-EF2 &amp; CF4 closed 04/07</v>
          </cell>
          <cell r="Q83">
            <v>0</v>
          </cell>
          <cell r="R83">
            <v>0</v>
          </cell>
          <cell r="S83">
            <v>0</v>
          </cell>
          <cell r="T83">
            <v>0</v>
          </cell>
          <cell r="U83">
            <v>0</v>
          </cell>
          <cell r="V83">
            <v>0</v>
          </cell>
          <cell r="W83">
            <v>0</v>
          </cell>
          <cell r="X83">
            <v>0</v>
          </cell>
          <cell r="Z83">
            <v>0</v>
          </cell>
        </row>
        <row r="84">
          <cell r="A84">
            <v>100910</v>
          </cell>
          <cell r="B84">
            <v>20</v>
          </cell>
          <cell r="C84">
            <v>2600</v>
          </cell>
          <cell r="D84">
            <v>100910</v>
          </cell>
          <cell r="E84" t="str">
            <v>PC Sherkston Shores-M12 Line Ext closed</v>
          </cell>
          <cell r="F84">
            <v>0</v>
          </cell>
          <cell r="G84">
            <v>0</v>
          </cell>
          <cell r="H84">
            <v>0</v>
          </cell>
          <cell r="I84">
            <v>0</v>
          </cell>
          <cell r="J84">
            <v>0</v>
          </cell>
          <cell r="K84">
            <v>0</v>
          </cell>
          <cell r="L84">
            <v>0</v>
          </cell>
          <cell r="M84">
            <v>0</v>
          </cell>
          <cell r="O84">
            <v>100910</v>
          </cell>
          <cell r="P84" t="str">
            <v>PC Sherkston Shores-M12 Line Ext closed</v>
          </cell>
          <cell r="Q84">
            <v>0</v>
          </cell>
          <cell r="R84">
            <v>0</v>
          </cell>
          <cell r="S84">
            <v>0</v>
          </cell>
          <cell r="T84">
            <v>0</v>
          </cell>
          <cell r="U84">
            <v>0</v>
          </cell>
          <cell r="V84">
            <v>0</v>
          </cell>
          <cell r="W84">
            <v>0</v>
          </cell>
          <cell r="X84">
            <v>0</v>
          </cell>
          <cell r="Z84">
            <v>0</v>
          </cell>
        </row>
        <row r="85">
          <cell r="A85">
            <v>100911</v>
          </cell>
          <cell r="B85">
            <v>20</v>
          </cell>
          <cell r="C85">
            <v>2600</v>
          </cell>
          <cell r="D85">
            <v>100911</v>
          </cell>
          <cell r="E85" t="str">
            <v>PC JF1 &amp; JF2 Tie for Load Tran closed</v>
          </cell>
          <cell r="F85">
            <v>0</v>
          </cell>
          <cell r="G85">
            <v>0</v>
          </cell>
          <cell r="H85">
            <v>0</v>
          </cell>
          <cell r="I85">
            <v>0</v>
          </cell>
          <cell r="J85">
            <v>0</v>
          </cell>
          <cell r="K85">
            <v>0</v>
          </cell>
          <cell r="L85">
            <v>0</v>
          </cell>
          <cell r="M85">
            <v>0</v>
          </cell>
          <cell r="O85">
            <v>100911</v>
          </cell>
          <cell r="P85" t="str">
            <v>PC JF1 &amp; JF2 Tie for Load Tran closed</v>
          </cell>
          <cell r="Q85">
            <v>0</v>
          </cell>
          <cell r="R85">
            <v>0</v>
          </cell>
          <cell r="S85">
            <v>0</v>
          </cell>
          <cell r="T85">
            <v>0</v>
          </cell>
          <cell r="U85">
            <v>0</v>
          </cell>
          <cell r="V85">
            <v>0</v>
          </cell>
          <cell r="W85">
            <v>0</v>
          </cell>
          <cell r="X85">
            <v>0</v>
          </cell>
          <cell r="Z85">
            <v>0</v>
          </cell>
        </row>
        <row r="86">
          <cell r="A86">
            <v>100912</v>
          </cell>
          <cell r="B86">
            <v>20</v>
          </cell>
          <cell r="C86">
            <v>2600</v>
          </cell>
          <cell r="D86">
            <v>100912</v>
          </cell>
          <cell r="E86" t="str">
            <v>PC Dist Station Capital Impr closed</v>
          </cell>
          <cell r="F86">
            <v>0</v>
          </cell>
          <cell r="G86">
            <v>0</v>
          </cell>
          <cell r="H86">
            <v>0</v>
          </cell>
          <cell r="I86">
            <v>0</v>
          </cell>
          <cell r="J86">
            <v>0</v>
          </cell>
          <cell r="K86">
            <v>0</v>
          </cell>
          <cell r="L86">
            <v>0</v>
          </cell>
          <cell r="M86">
            <v>0</v>
          </cell>
          <cell r="O86">
            <v>100912</v>
          </cell>
          <cell r="P86" t="str">
            <v>PC Dist Station Capital Impr closed</v>
          </cell>
          <cell r="Q86">
            <v>0</v>
          </cell>
          <cell r="R86">
            <v>0</v>
          </cell>
          <cell r="S86">
            <v>0</v>
          </cell>
          <cell r="T86">
            <v>0</v>
          </cell>
          <cell r="U86">
            <v>0</v>
          </cell>
          <cell r="V86">
            <v>0</v>
          </cell>
          <cell r="W86">
            <v>0</v>
          </cell>
          <cell r="X86">
            <v>0</v>
          </cell>
          <cell r="Z86">
            <v>0</v>
          </cell>
        </row>
        <row r="87">
          <cell r="A87">
            <v>100913</v>
          </cell>
          <cell r="B87">
            <v>20</v>
          </cell>
          <cell r="C87">
            <v>2300</v>
          </cell>
          <cell r="D87">
            <v>100913</v>
          </cell>
          <cell r="E87" t="str">
            <v>FE Dist Station Capital Impr close 04/07</v>
          </cell>
          <cell r="F87">
            <v>0</v>
          </cell>
          <cell r="G87">
            <v>0</v>
          </cell>
          <cell r="H87">
            <v>0</v>
          </cell>
          <cell r="I87">
            <v>0</v>
          </cell>
          <cell r="J87">
            <v>0</v>
          </cell>
          <cell r="K87">
            <v>0</v>
          </cell>
          <cell r="L87">
            <v>0</v>
          </cell>
          <cell r="M87">
            <v>0</v>
          </cell>
          <cell r="O87">
            <v>100913</v>
          </cell>
          <cell r="P87" t="str">
            <v>FE Dist Station Capital Impr close 04/07</v>
          </cell>
          <cell r="Q87">
            <v>0</v>
          </cell>
          <cell r="R87">
            <v>0</v>
          </cell>
          <cell r="S87">
            <v>0</v>
          </cell>
          <cell r="T87">
            <v>0</v>
          </cell>
          <cell r="U87">
            <v>0</v>
          </cell>
          <cell r="V87">
            <v>0</v>
          </cell>
          <cell r="W87">
            <v>0</v>
          </cell>
          <cell r="X87">
            <v>0</v>
          </cell>
          <cell r="Z87">
            <v>0</v>
          </cell>
        </row>
        <row r="88">
          <cell r="A88">
            <v>100920</v>
          </cell>
          <cell r="B88">
            <v>20</v>
          </cell>
          <cell r="C88">
            <v>2700</v>
          </cell>
          <cell r="D88">
            <v>100920</v>
          </cell>
          <cell r="E88" t="str">
            <v>EOP - King Street Building Improvements</v>
          </cell>
          <cell r="F88">
            <v>0</v>
          </cell>
          <cell r="G88">
            <v>558.47</v>
          </cell>
          <cell r="H88">
            <v>558.47</v>
          </cell>
          <cell r="I88">
            <v>0</v>
          </cell>
          <cell r="J88">
            <v>0</v>
          </cell>
          <cell r="K88">
            <v>0</v>
          </cell>
          <cell r="L88">
            <v>558.47</v>
          </cell>
          <cell r="M88">
            <v>0</v>
          </cell>
          <cell r="O88">
            <v>100920</v>
          </cell>
          <cell r="P88" t="str">
            <v>EOP - King Street Building Improvements</v>
          </cell>
          <cell r="Q88">
            <v>0</v>
          </cell>
          <cell r="R88">
            <v>558.47</v>
          </cell>
          <cell r="S88">
            <v>558.47</v>
          </cell>
          <cell r="T88">
            <v>0</v>
          </cell>
          <cell r="U88">
            <v>0</v>
          </cell>
          <cell r="V88">
            <v>0</v>
          </cell>
          <cell r="W88">
            <v>558.47</v>
          </cell>
          <cell r="X88">
            <v>0</v>
          </cell>
          <cell r="Z88">
            <v>0</v>
          </cell>
        </row>
        <row r="89">
          <cell r="A89">
            <v>100921</v>
          </cell>
          <cell r="B89">
            <v>20</v>
          </cell>
          <cell r="C89">
            <v>2700</v>
          </cell>
          <cell r="D89">
            <v>100921</v>
          </cell>
          <cell r="E89" t="str">
            <v>EOP-Substations</v>
          </cell>
          <cell r="F89">
            <v>165055.25</v>
          </cell>
          <cell r="G89">
            <v>195614.68</v>
          </cell>
          <cell r="H89">
            <v>360669.93</v>
          </cell>
          <cell r="I89">
            <v>37794.720000000001</v>
          </cell>
          <cell r="J89">
            <v>73000</v>
          </cell>
          <cell r="K89">
            <v>110794.72</v>
          </cell>
          <cell r="L89">
            <v>249875.21</v>
          </cell>
          <cell r="M89">
            <v>110794.72</v>
          </cell>
          <cell r="O89">
            <v>100921</v>
          </cell>
          <cell r="P89" t="str">
            <v>EOP-Substations</v>
          </cell>
          <cell r="Q89">
            <v>165055.25</v>
          </cell>
          <cell r="R89">
            <v>195614.68</v>
          </cell>
          <cell r="S89">
            <v>360669.93</v>
          </cell>
          <cell r="T89">
            <v>37794.720000000001</v>
          </cell>
          <cell r="U89">
            <v>73000</v>
          </cell>
          <cell r="V89">
            <v>110794.72</v>
          </cell>
          <cell r="W89">
            <v>249875.21</v>
          </cell>
          <cell r="X89">
            <v>110794.72</v>
          </cell>
          <cell r="Z89">
            <v>0</v>
          </cell>
        </row>
        <row r="90">
          <cell r="A90">
            <v>100922</v>
          </cell>
          <cell r="B90">
            <v>20</v>
          </cell>
          <cell r="C90">
            <v>2700</v>
          </cell>
          <cell r="D90">
            <v>100922</v>
          </cell>
          <cell r="E90" t="str">
            <v>EOP-Sub Transmission Lines</v>
          </cell>
          <cell r="F90">
            <v>36565.5</v>
          </cell>
          <cell r="G90">
            <v>22139.48</v>
          </cell>
          <cell r="H90">
            <v>58704.98</v>
          </cell>
          <cell r="I90">
            <v>29091.72</v>
          </cell>
          <cell r="J90">
            <v>92000</v>
          </cell>
          <cell r="K90">
            <v>121091.72</v>
          </cell>
          <cell r="L90">
            <v>-62386.74</v>
          </cell>
          <cell r="M90">
            <v>121091.72</v>
          </cell>
          <cell r="O90">
            <v>100922</v>
          </cell>
          <cell r="P90" t="str">
            <v>EOP-Sub Transmission Lines</v>
          </cell>
          <cell r="Q90">
            <v>36565.5</v>
          </cell>
          <cell r="R90">
            <v>22139.48</v>
          </cell>
          <cell r="S90">
            <v>58704.98</v>
          </cell>
          <cell r="T90">
            <v>29091.72</v>
          </cell>
          <cell r="U90">
            <v>92000</v>
          </cell>
          <cell r="V90">
            <v>121091.72</v>
          </cell>
          <cell r="W90">
            <v>-62386.74</v>
          </cell>
          <cell r="X90">
            <v>121091.72</v>
          </cell>
          <cell r="Z90">
            <v>0</v>
          </cell>
        </row>
        <row r="91">
          <cell r="A91">
            <v>100923</v>
          </cell>
          <cell r="B91">
            <v>20</v>
          </cell>
          <cell r="C91">
            <v>2700</v>
          </cell>
          <cell r="D91">
            <v>100923</v>
          </cell>
          <cell r="E91" t="str">
            <v>EOP-Overhead Distribution Lines</v>
          </cell>
          <cell r="F91">
            <v>92166.5</v>
          </cell>
          <cell r="G91">
            <v>70251.289999999994</v>
          </cell>
          <cell r="H91">
            <v>162417.79</v>
          </cell>
          <cell r="I91">
            <v>74992.800000000003</v>
          </cell>
          <cell r="J91">
            <v>26000</v>
          </cell>
          <cell r="K91">
            <v>100992.8</v>
          </cell>
          <cell r="L91">
            <v>61424.99</v>
          </cell>
          <cell r="M91">
            <v>100992.8</v>
          </cell>
          <cell r="O91">
            <v>100923</v>
          </cell>
          <cell r="P91" t="str">
            <v>EOP-Overhead Distribution Lines</v>
          </cell>
          <cell r="Q91">
            <v>92166.5</v>
          </cell>
          <cell r="R91">
            <v>70251.289999999994</v>
          </cell>
          <cell r="S91">
            <v>162417.79</v>
          </cell>
          <cell r="T91">
            <v>74992.800000000003</v>
          </cell>
          <cell r="U91">
            <v>26000</v>
          </cell>
          <cell r="V91">
            <v>100992.8</v>
          </cell>
          <cell r="W91">
            <v>61424.99</v>
          </cell>
          <cell r="X91">
            <v>100992.8</v>
          </cell>
          <cell r="Z91">
            <v>0</v>
          </cell>
        </row>
        <row r="92">
          <cell r="A92">
            <v>100924</v>
          </cell>
          <cell r="B92">
            <v>20</v>
          </cell>
          <cell r="C92">
            <v>2700</v>
          </cell>
          <cell r="D92">
            <v>100924</v>
          </cell>
          <cell r="E92" t="str">
            <v>EOP-Underground Distribution Lines</v>
          </cell>
          <cell r="F92">
            <v>15902.43</v>
          </cell>
          <cell r="G92">
            <v>22885.599999999999</v>
          </cell>
          <cell r="H92">
            <v>38788.03</v>
          </cell>
          <cell r="I92">
            <v>6714</v>
          </cell>
          <cell r="J92">
            <v>6600</v>
          </cell>
          <cell r="K92">
            <v>13314</v>
          </cell>
          <cell r="L92">
            <v>25474.03</v>
          </cell>
          <cell r="M92">
            <v>13314</v>
          </cell>
          <cell r="O92">
            <v>100924</v>
          </cell>
          <cell r="P92" t="str">
            <v>EOP-Underground Distribution Lines</v>
          </cell>
          <cell r="Q92">
            <v>15902.43</v>
          </cell>
          <cell r="R92">
            <v>22885.599999999999</v>
          </cell>
          <cell r="S92">
            <v>38788.03</v>
          </cell>
          <cell r="T92">
            <v>6714</v>
          </cell>
          <cell r="U92">
            <v>6600</v>
          </cell>
          <cell r="V92">
            <v>13314</v>
          </cell>
          <cell r="W92">
            <v>25474.03</v>
          </cell>
          <cell r="X92">
            <v>13314</v>
          </cell>
          <cell r="Z92">
            <v>0</v>
          </cell>
        </row>
        <row r="93">
          <cell r="A93">
            <v>100925</v>
          </cell>
          <cell r="B93">
            <v>20</v>
          </cell>
          <cell r="C93">
            <v>2700</v>
          </cell>
          <cell r="D93">
            <v>100925</v>
          </cell>
          <cell r="E93" t="str">
            <v>EOP-Transformer</v>
          </cell>
          <cell r="F93">
            <v>46196.25</v>
          </cell>
          <cell r="G93">
            <v>33877.660000000003</v>
          </cell>
          <cell r="H93">
            <v>80073.91</v>
          </cell>
          <cell r="I93">
            <v>5592.72</v>
          </cell>
          <cell r="J93">
            <v>31000</v>
          </cell>
          <cell r="K93">
            <v>36592.720000000001</v>
          </cell>
          <cell r="L93">
            <v>43481.19</v>
          </cell>
          <cell r="M93">
            <v>36592.720000000001</v>
          </cell>
          <cell r="O93">
            <v>100925</v>
          </cell>
          <cell r="P93" t="str">
            <v>EOP-Transformer</v>
          </cell>
          <cell r="Q93">
            <v>46196.25</v>
          </cell>
          <cell r="R93">
            <v>33877.660000000003</v>
          </cell>
          <cell r="S93">
            <v>80073.91</v>
          </cell>
          <cell r="T93">
            <v>5592.72</v>
          </cell>
          <cell r="U93">
            <v>31000</v>
          </cell>
          <cell r="V93">
            <v>36592.720000000001</v>
          </cell>
          <cell r="W93">
            <v>43481.19</v>
          </cell>
          <cell r="X93">
            <v>36592.720000000001</v>
          </cell>
          <cell r="Z93">
            <v>0</v>
          </cell>
        </row>
        <row r="94">
          <cell r="A94">
            <v>100926</v>
          </cell>
          <cell r="B94">
            <v>20</v>
          </cell>
          <cell r="C94">
            <v>2700</v>
          </cell>
          <cell r="D94">
            <v>100926</v>
          </cell>
          <cell r="E94" t="str">
            <v>EOP-New Meters</v>
          </cell>
          <cell r="F94">
            <v>2902.5</v>
          </cell>
          <cell r="G94">
            <v>15717.68</v>
          </cell>
          <cell r="H94">
            <v>18620.18</v>
          </cell>
          <cell r="I94">
            <v>1076.04</v>
          </cell>
          <cell r="J94">
            <v>20600</v>
          </cell>
          <cell r="K94">
            <v>21676.04</v>
          </cell>
          <cell r="L94">
            <v>-3055.86</v>
          </cell>
          <cell r="M94">
            <v>21676.04</v>
          </cell>
          <cell r="O94">
            <v>100926</v>
          </cell>
          <cell r="P94" t="str">
            <v>EOP-New Meters</v>
          </cell>
          <cell r="Q94">
            <v>2902.5</v>
          </cell>
          <cell r="R94">
            <v>15717.68</v>
          </cell>
          <cell r="S94">
            <v>18620.18</v>
          </cell>
          <cell r="T94">
            <v>1076.04</v>
          </cell>
          <cell r="U94">
            <v>20600</v>
          </cell>
          <cell r="V94">
            <v>21676.04</v>
          </cell>
          <cell r="W94">
            <v>-3055.86</v>
          </cell>
          <cell r="X94">
            <v>21676.04</v>
          </cell>
          <cell r="Z94">
            <v>0</v>
          </cell>
        </row>
        <row r="95">
          <cell r="A95">
            <v>100927</v>
          </cell>
          <cell r="B95">
            <v>20</v>
          </cell>
          <cell r="C95">
            <v>2700</v>
          </cell>
          <cell r="D95">
            <v>100927</v>
          </cell>
          <cell r="E95" t="str">
            <v>EOP-New Office Furniture &amp; Equipment</v>
          </cell>
          <cell r="F95">
            <v>0</v>
          </cell>
          <cell r="G95">
            <v>559.44000000000005</v>
          </cell>
          <cell r="H95">
            <v>559.44000000000005</v>
          </cell>
          <cell r="I95">
            <v>0</v>
          </cell>
          <cell r="J95">
            <v>2500</v>
          </cell>
          <cell r="K95">
            <v>2500</v>
          </cell>
          <cell r="L95">
            <v>-1940.56</v>
          </cell>
          <cell r="M95">
            <v>2500</v>
          </cell>
          <cell r="O95">
            <v>100927</v>
          </cell>
          <cell r="P95" t="str">
            <v>EOP-New Office Furniture &amp; Equipment</v>
          </cell>
          <cell r="Q95">
            <v>0</v>
          </cell>
          <cell r="R95">
            <v>559.44000000000005</v>
          </cell>
          <cell r="S95">
            <v>559.44000000000005</v>
          </cell>
          <cell r="T95">
            <v>0</v>
          </cell>
          <cell r="U95">
            <v>2500</v>
          </cell>
          <cell r="V95">
            <v>2500</v>
          </cell>
          <cell r="W95">
            <v>-1940.56</v>
          </cell>
          <cell r="X95">
            <v>2500</v>
          </cell>
          <cell r="Z95">
            <v>0</v>
          </cell>
        </row>
        <row r="96">
          <cell r="A96">
            <v>100928</v>
          </cell>
          <cell r="B96">
            <v>20</v>
          </cell>
          <cell r="C96">
            <v>2700</v>
          </cell>
          <cell r="D96">
            <v>100928</v>
          </cell>
          <cell r="E96" t="str">
            <v>EOP-New Tools &amp; Equipment</v>
          </cell>
          <cell r="F96">
            <v>0</v>
          </cell>
          <cell r="G96">
            <v>10946.35</v>
          </cell>
          <cell r="H96">
            <v>10946.35</v>
          </cell>
          <cell r="I96">
            <v>0</v>
          </cell>
          <cell r="J96">
            <v>17000</v>
          </cell>
          <cell r="K96">
            <v>17000</v>
          </cell>
          <cell r="L96">
            <v>-6053.65</v>
          </cell>
          <cell r="M96">
            <v>17000</v>
          </cell>
          <cell r="O96">
            <v>100928</v>
          </cell>
          <cell r="P96" t="str">
            <v>EOP-New Tools &amp; Equipment</v>
          </cell>
          <cell r="Q96">
            <v>0</v>
          </cell>
          <cell r="R96">
            <v>10946.35</v>
          </cell>
          <cell r="S96">
            <v>10946.35</v>
          </cell>
          <cell r="T96">
            <v>0</v>
          </cell>
          <cell r="U96">
            <v>17000</v>
          </cell>
          <cell r="V96">
            <v>17000</v>
          </cell>
          <cell r="W96">
            <v>-6053.65</v>
          </cell>
          <cell r="X96">
            <v>17000</v>
          </cell>
          <cell r="Z96">
            <v>0</v>
          </cell>
        </row>
        <row r="97">
          <cell r="A97">
            <v>100940</v>
          </cell>
          <cell r="B97">
            <v>30</v>
          </cell>
          <cell r="C97">
            <v>3701</v>
          </cell>
          <cell r="D97">
            <v>100940</v>
          </cell>
          <cell r="E97" t="str">
            <v>FO-CDH Assets</v>
          </cell>
          <cell r="F97">
            <v>0</v>
          </cell>
          <cell r="G97">
            <v>0</v>
          </cell>
          <cell r="H97">
            <v>0</v>
          </cell>
          <cell r="I97">
            <v>0</v>
          </cell>
          <cell r="J97">
            <v>0</v>
          </cell>
          <cell r="K97">
            <v>0</v>
          </cell>
          <cell r="L97">
            <v>0</v>
          </cell>
          <cell r="M97">
            <v>0</v>
          </cell>
          <cell r="O97">
            <v>100940</v>
          </cell>
          <cell r="P97" t="str">
            <v>FO-CDH Assets</v>
          </cell>
          <cell r="Q97">
            <v>0</v>
          </cell>
          <cell r="R97">
            <v>0</v>
          </cell>
          <cell r="S97">
            <v>0</v>
          </cell>
          <cell r="T97">
            <v>0</v>
          </cell>
          <cell r="U97">
            <v>0</v>
          </cell>
          <cell r="V97">
            <v>0</v>
          </cell>
          <cell r="W97">
            <v>0</v>
          </cell>
          <cell r="X97">
            <v>0</v>
          </cell>
          <cell r="Z97">
            <v>0</v>
          </cell>
        </row>
        <row r="98">
          <cell r="A98">
            <v>100960</v>
          </cell>
          <cell r="B98">
            <v>20</v>
          </cell>
          <cell r="C98">
            <v>2700</v>
          </cell>
          <cell r="D98">
            <v>100960</v>
          </cell>
          <cell r="E98" t="str">
            <v>EOP SAP Implementation ** CLOSED ***</v>
          </cell>
          <cell r="F98">
            <v>0</v>
          </cell>
          <cell r="G98">
            <v>0</v>
          </cell>
          <cell r="H98">
            <v>0</v>
          </cell>
          <cell r="I98">
            <v>0</v>
          </cell>
          <cell r="J98">
            <v>0</v>
          </cell>
          <cell r="K98">
            <v>0</v>
          </cell>
          <cell r="L98">
            <v>0</v>
          </cell>
          <cell r="M98">
            <v>0</v>
          </cell>
          <cell r="O98">
            <v>100960</v>
          </cell>
          <cell r="P98" t="str">
            <v>EOP SAP Implementation ** CLOSED ***</v>
          </cell>
          <cell r="Q98">
            <v>0</v>
          </cell>
          <cell r="R98">
            <v>0</v>
          </cell>
          <cell r="S98">
            <v>0</v>
          </cell>
          <cell r="T98">
            <v>0</v>
          </cell>
          <cell r="U98">
            <v>0</v>
          </cell>
          <cell r="V98">
            <v>0</v>
          </cell>
          <cell r="W98">
            <v>0</v>
          </cell>
          <cell r="X98">
            <v>0</v>
          </cell>
          <cell r="Z98">
            <v>0</v>
          </cell>
        </row>
        <row r="99">
          <cell r="A99">
            <v>100961</v>
          </cell>
          <cell r="B99">
            <v>70</v>
          </cell>
          <cell r="C99">
            <v>7300</v>
          </cell>
          <cell r="D99">
            <v>100961</v>
          </cell>
          <cell r="E99" t="str">
            <v>Cornwall-Building Improvements</v>
          </cell>
          <cell r="F99">
            <v>4888</v>
          </cell>
          <cell r="G99">
            <v>110691.6</v>
          </cell>
          <cell r="H99">
            <v>115579.6</v>
          </cell>
          <cell r="I99">
            <v>984</v>
          </cell>
          <cell r="J99">
            <v>62004</v>
          </cell>
          <cell r="K99">
            <v>62988</v>
          </cell>
          <cell r="L99">
            <v>52591.6</v>
          </cell>
          <cell r="M99">
            <v>62988</v>
          </cell>
          <cell r="O99">
            <v>100961</v>
          </cell>
          <cell r="P99" t="str">
            <v>Cornwall-Building Improvements</v>
          </cell>
          <cell r="Q99">
            <v>4888</v>
          </cell>
          <cell r="R99">
            <v>110691.6</v>
          </cell>
          <cell r="S99">
            <v>115579.6</v>
          </cell>
          <cell r="T99">
            <v>984</v>
          </cell>
          <cell r="U99">
            <v>62004</v>
          </cell>
          <cell r="V99">
            <v>62988</v>
          </cell>
          <cell r="W99">
            <v>52591.6</v>
          </cell>
          <cell r="X99">
            <v>62988</v>
          </cell>
          <cell r="Z99">
            <v>0</v>
          </cell>
        </row>
        <row r="100">
          <cell r="A100">
            <v>100962</v>
          </cell>
          <cell r="B100">
            <v>70</v>
          </cell>
          <cell r="C100">
            <v>7300</v>
          </cell>
          <cell r="D100">
            <v>100962</v>
          </cell>
          <cell r="E100" t="str">
            <v>Cornwall-Substation Summerstown</v>
          </cell>
          <cell r="F100">
            <v>0</v>
          </cell>
          <cell r="G100">
            <v>0</v>
          </cell>
          <cell r="H100">
            <v>0</v>
          </cell>
          <cell r="I100">
            <v>0</v>
          </cell>
          <cell r="J100">
            <v>0</v>
          </cell>
          <cell r="K100">
            <v>0</v>
          </cell>
          <cell r="L100">
            <v>0</v>
          </cell>
          <cell r="M100">
            <v>0</v>
          </cell>
          <cell r="O100">
            <v>100962</v>
          </cell>
          <cell r="P100" t="str">
            <v>Cornwall-Substation Summerstown</v>
          </cell>
          <cell r="Q100">
            <v>0</v>
          </cell>
          <cell r="R100">
            <v>0</v>
          </cell>
          <cell r="S100">
            <v>0</v>
          </cell>
          <cell r="T100">
            <v>0</v>
          </cell>
          <cell r="U100">
            <v>0</v>
          </cell>
          <cell r="V100">
            <v>0</v>
          </cell>
          <cell r="W100">
            <v>0</v>
          </cell>
          <cell r="X100">
            <v>0</v>
          </cell>
          <cell r="Z100">
            <v>0</v>
          </cell>
        </row>
        <row r="101">
          <cell r="A101">
            <v>100963</v>
          </cell>
          <cell r="B101">
            <v>70</v>
          </cell>
          <cell r="C101">
            <v>7300</v>
          </cell>
          <cell r="D101">
            <v>100963</v>
          </cell>
          <cell r="E101" t="str">
            <v>Cornwall-Transmission Lines</v>
          </cell>
          <cell r="F101">
            <v>90909</v>
          </cell>
          <cell r="G101">
            <v>76972.679999999993</v>
          </cell>
          <cell r="H101">
            <v>167881.68</v>
          </cell>
          <cell r="I101">
            <v>17992.439999999999</v>
          </cell>
          <cell r="J101">
            <v>35400</v>
          </cell>
          <cell r="K101">
            <v>53392.44</v>
          </cell>
          <cell r="L101">
            <v>114489.24</v>
          </cell>
          <cell r="M101">
            <v>53392.44</v>
          </cell>
          <cell r="O101">
            <v>100963</v>
          </cell>
          <cell r="P101" t="str">
            <v>Cornwall-Transmission Lines</v>
          </cell>
          <cell r="Q101">
            <v>90909</v>
          </cell>
          <cell r="R101">
            <v>76972.679999999993</v>
          </cell>
          <cell r="S101">
            <v>167881.68</v>
          </cell>
          <cell r="T101">
            <v>17992.439999999999</v>
          </cell>
          <cell r="U101">
            <v>35400</v>
          </cell>
          <cell r="V101">
            <v>53392.44</v>
          </cell>
          <cell r="W101">
            <v>114489.24</v>
          </cell>
          <cell r="X101">
            <v>53392.44</v>
          </cell>
          <cell r="Z101">
            <v>0</v>
          </cell>
        </row>
        <row r="102">
          <cell r="A102">
            <v>100964</v>
          </cell>
          <cell r="B102">
            <v>70</v>
          </cell>
          <cell r="C102">
            <v>7300</v>
          </cell>
          <cell r="D102">
            <v>100964</v>
          </cell>
          <cell r="E102" t="str">
            <v>Cornwall - New OH Services City</v>
          </cell>
          <cell r="F102">
            <v>12392</v>
          </cell>
          <cell r="G102">
            <v>573.71</v>
          </cell>
          <cell r="H102">
            <v>12965.71</v>
          </cell>
          <cell r="I102">
            <v>77238.84</v>
          </cell>
          <cell r="J102">
            <v>69000</v>
          </cell>
          <cell r="K102">
            <v>146238.84</v>
          </cell>
          <cell r="L102">
            <v>-133273.13</v>
          </cell>
          <cell r="M102">
            <v>146238.84</v>
          </cell>
          <cell r="O102">
            <v>100964</v>
          </cell>
          <cell r="P102" t="str">
            <v>Cornwall - New OH Services City</v>
          </cell>
          <cell r="Q102">
            <v>12392</v>
          </cell>
          <cell r="R102">
            <v>573.71</v>
          </cell>
          <cell r="S102">
            <v>12965.71</v>
          </cell>
          <cell r="T102">
            <v>77238.84</v>
          </cell>
          <cell r="U102">
            <v>69000</v>
          </cell>
          <cell r="V102">
            <v>146238.84</v>
          </cell>
          <cell r="W102">
            <v>-133273.13</v>
          </cell>
          <cell r="X102">
            <v>146238.84</v>
          </cell>
          <cell r="Z102">
            <v>0</v>
          </cell>
        </row>
        <row r="103">
          <cell r="A103">
            <v>100965</v>
          </cell>
          <cell r="B103">
            <v>70</v>
          </cell>
          <cell r="C103">
            <v>7300</v>
          </cell>
          <cell r="D103">
            <v>100965</v>
          </cell>
          <cell r="E103" t="str">
            <v>Cornwall - New UG Services City</v>
          </cell>
          <cell r="F103">
            <v>59048.05</v>
          </cell>
          <cell r="G103">
            <v>108741.53</v>
          </cell>
          <cell r="H103">
            <v>167789.58</v>
          </cell>
          <cell r="I103">
            <v>123061.08</v>
          </cell>
          <cell r="J103">
            <v>212400</v>
          </cell>
          <cell r="K103">
            <v>335461.08</v>
          </cell>
          <cell r="L103">
            <v>-167671.5</v>
          </cell>
          <cell r="M103">
            <v>335461.08</v>
          </cell>
          <cell r="O103">
            <v>100965</v>
          </cell>
          <cell r="P103" t="str">
            <v>Cornwall - New UG Services City</v>
          </cell>
          <cell r="Q103">
            <v>59048.05</v>
          </cell>
          <cell r="R103">
            <v>108741.53</v>
          </cell>
          <cell r="S103">
            <v>167789.58</v>
          </cell>
          <cell r="T103">
            <v>123061.08</v>
          </cell>
          <cell r="U103">
            <v>212400</v>
          </cell>
          <cell r="V103">
            <v>335461.08</v>
          </cell>
          <cell r="W103">
            <v>-167671.5</v>
          </cell>
          <cell r="X103">
            <v>335461.08</v>
          </cell>
          <cell r="Z103">
            <v>0</v>
          </cell>
        </row>
        <row r="104">
          <cell r="A104">
            <v>100966</v>
          </cell>
          <cell r="B104">
            <v>70</v>
          </cell>
          <cell r="C104">
            <v>7300</v>
          </cell>
          <cell r="D104">
            <v>100966</v>
          </cell>
          <cell r="E104" t="str">
            <v>Cornwall-Transformer</v>
          </cell>
          <cell r="F104">
            <v>0</v>
          </cell>
          <cell r="G104">
            <v>273088.8</v>
          </cell>
          <cell r="H104">
            <v>273088.8</v>
          </cell>
          <cell r="I104">
            <v>0</v>
          </cell>
          <cell r="J104">
            <v>200400</v>
          </cell>
          <cell r="K104">
            <v>200400</v>
          </cell>
          <cell r="L104">
            <v>72688.800000000003</v>
          </cell>
          <cell r="M104">
            <v>200400</v>
          </cell>
          <cell r="O104">
            <v>100966</v>
          </cell>
          <cell r="P104" t="str">
            <v>Cornwall-Transformer</v>
          </cell>
          <cell r="Q104">
            <v>0</v>
          </cell>
          <cell r="R104">
            <v>273088.8</v>
          </cell>
          <cell r="S104">
            <v>273088.8</v>
          </cell>
          <cell r="T104">
            <v>0</v>
          </cell>
          <cell r="U104">
            <v>200400</v>
          </cell>
          <cell r="V104">
            <v>200400</v>
          </cell>
          <cell r="W104">
            <v>72688.800000000003</v>
          </cell>
          <cell r="X104">
            <v>200400</v>
          </cell>
          <cell r="Z104">
            <v>0</v>
          </cell>
        </row>
        <row r="105">
          <cell r="A105">
            <v>100967</v>
          </cell>
          <cell r="B105">
            <v>70</v>
          </cell>
          <cell r="C105">
            <v>7300</v>
          </cell>
          <cell r="D105">
            <v>100967</v>
          </cell>
          <cell r="E105" t="str">
            <v>Cornwall-New Meters</v>
          </cell>
          <cell r="F105">
            <v>30489.75</v>
          </cell>
          <cell r="G105">
            <v>79864.899999999994</v>
          </cell>
          <cell r="H105">
            <v>110354.65</v>
          </cell>
          <cell r="I105">
            <v>19464.48</v>
          </cell>
          <cell r="J105">
            <v>131040</v>
          </cell>
          <cell r="K105">
            <v>150504.48000000001</v>
          </cell>
          <cell r="L105">
            <v>-40149.83</v>
          </cell>
          <cell r="M105">
            <v>150504.48000000001</v>
          </cell>
          <cell r="O105">
            <v>100967</v>
          </cell>
          <cell r="P105" t="str">
            <v>Cornwall-New Meters</v>
          </cell>
          <cell r="Q105">
            <v>30489.75</v>
          </cell>
          <cell r="R105">
            <v>79864.899999999994</v>
          </cell>
          <cell r="S105">
            <v>110354.65</v>
          </cell>
          <cell r="T105">
            <v>19464.48</v>
          </cell>
          <cell r="U105">
            <v>131040</v>
          </cell>
          <cell r="V105">
            <v>150504.48000000001</v>
          </cell>
          <cell r="W105">
            <v>-40149.83</v>
          </cell>
          <cell r="X105">
            <v>150504.48000000001</v>
          </cell>
          <cell r="Z105">
            <v>0</v>
          </cell>
        </row>
        <row r="106">
          <cell r="A106">
            <v>100968</v>
          </cell>
          <cell r="B106">
            <v>70</v>
          </cell>
          <cell r="C106">
            <v>7300</v>
          </cell>
          <cell r="D106">
            <v>100968</v>
          </cell>
          <cell r="E106" t="str">
            <v>Cornwall-New Office Equipment</v>
          </cell>
          <cell r="F106">
            <v>0</v>
          </cell>
          <cell r="G106">
            <v>1803.35</v>
          </cell>
          <cell r="H106">
            <v>1803.35</v>
          </cell>
          <cell r="I106">
            <v>0</v>
          </cell>
          <cell r="J106">
            <v>6000</v>
          </cell>
          <cell r="K106">
            <v>6000</v>
          </cell>
          <cell r="L106">
            <v>-4196.6499999999996</v>
          </cell>
          <cell r="M106">
            <v>6000</v>
          </cell>
          <cell r="O106">
            <v>100968</v>
          </cell>
          <cell r="P106" t="str">
            <v>Cornwall-New Office Equipment</v>
          </cell>
          <cell r="Q106">
            <v>0</v>
          </cell>
          <cell r="R106">
            <v>1803.35</v>
          </cell>
          <cell r="S106">
            <v>1803.35</v>
          </cell>
          <cell r="T106">
            <v>0</v>
          </cell>
          <cell r="U106">
            <v>6000</v>
          </cell>
          <cell r="V106">
            <v>6000</v>
          </cell>
          <cell r="W106">
            <v>-4196.6499999999996</v>
          </cell>
          <cell r="X106">
            <v>6000</v>
          </cell>
          <cell r="Z106">
            <v>0</v>
          </cell>
        </row>
        <row r="107">
          <cell r="A107">
            <v>100969</v>
          </cell>
          <cell r="B107">
            <v>70</v>
          </cell>
          <cell r="C107">
            <v>7300</v>
          </cell>
          <cell r="D107">
            <v>100969</v>
          </cell>
          <cell r="E107" t="str">
            <v>Cornwall-New Tools &amp; Equipment</v>
          </cell>
          <cell r="F107">
            <v>0</v>
          </cell>
          <cell r="G107">
            <v>15706.24</v>
          </cell>
          <cell r="H107">
            <v>15706.24</v>
          </cell>
          <cell r="I107">
            <v>0</v>
          </cell>
          <cell r="J107">
            <v>40200</v>
          </cell>
          <cell r="K107">
            <v>40200</v>
          </cell>
          <cell r="L107">
            <v>-24493.759999999998</v>
          </cell>
          <cell r="M107">
            <v>40200</v>
          </cell>
          <cell r="O107">
            <v>100969</v>
          </cell>
          <cell r="P107" t="str">
            <v>Cornwall-New Tools &amp; Equipment</v>
          </cell>
          <cell r="Q107">
            <v>0</v>
          </cell>
          <cell r="R107">
            <v>15706.24</v>
          </cell>
          <cell r="S107">
            <v>15706.24</v>
          </cell>
          <cell r="T107">
            <v>0</v>
          </cell>
          <cell r="U107">
            <v>40200</v>
          </cell>
          <cell r="V107">
            <v>40200</v>
          </cell>
          <cell r="W107">
            <v>-24493.759999999998</v>
          </cell>
          <cell r="X107">
            <v>40200</v>
          </cell>
          <cell r="Z107">
            <v>0</v>
          </cell>
        </row>
        <row r="108">
          <cell r="A108">
            <v>100970</v>
          </cell>
          <cell r="B108">
            <v>70</v>
          </cell>
          <cell r="C108">
            <v>7300</v>
          </cell>
          <cell r="D108">
            <v>100970</v>
          </cell>
          <cell r="E108" t="str">
            <v>Cornwall - New OH Services S Stormont</v>
          </cell>
          <cell r="F108">
            <v>372</v>
          </cell>
          <cell r="G108">
            <v>21.24</v>
          </cell>
          <cell r="H108">
            <v>393.24</v>
          </cell>
          <cell r="I108">
            <v>0</v>
          </cell>
          <cell r="J108">
            <v>0</v>
          </cell>
          <cell r="K108">
            <v>0</v>
          </cell>
          <cell r="L108">
            <v>393.24</v>
          </cell>
          <cell r="M108">
            <v>0</v>
          </cell>
          <cell r="O108">
            <v>100970</v>
          </cell>
          <cell r="P108" t="str">
            <v>Cornwall - New OH Services S Stormont</v>
          </cell>
          <cell r="Q108">
            <v>372</v>
          </cell>
          <cell r="R108">
            <v>21.24</v>
          </cell>
          <cell r="S108">
            <v>393.24</v>
          </cell>
          <cell r="T108">
            <v>0</v>
          </cell>
          <cell r="U108">
            <v>0</v>
          </cell>
          <cell r="V108">
            <v>0</v>
          </cell>
          <cell r="W108">
            <v>393.24</v>
          </cell>
          <cell r="X108">
            <v>0</v>
          </cell>
          <cell r="Z108">
            <v>0</v>
          </cell>
        </row>
        <row r="109">
          <cell r="A109">
            <v>100971</v>
          </cell>
          <cell r="B109">
            <v>70</v>
          </cell>
          <cell r="C109">
            <v>7300</v>
          </cell>
          <cell r="D109">
            <v>100971</v>
          </cell>
          <cell r="E109" t="str">
            <v>Cornwall-Distribution Upgrades City</v>
          </cell>
          <cell r="F109">
            <v>167384.13</v>
          </cell>
          <cell r="G109">
            <v>167281.28</v>
          </cell>
          <cell r="H109">
            <v>334665.40999999997</v>
          </cell>
          <cell r="I109">
            <v>159039.84</v>
          </cell>
          <cell r="J109">
            <v>176400</v>
          </cell>
          <cell r="K109">
            <v>335439.84000000003</v>
          </cell>
          <cell r="L109">
            <v>-774.43</v>
          </cell>
          <cell r="M109">
            <v>335439.84000000003</v>
          </cell>
          <cell r="O109">
            <v>100971</v>
          </cell>
          <cell r="P109" t="str">
            <v>Cornwall-Distribution Upgrades City</v>
          </cell>
          <cell r="Q109">
            <v>167384.13</v>
          </cell>
          <cell r="R109">
            <v>167281.28</v>
          </cell>
          <cell r="S109">
            <v>334665.40999999997</v>
          </cell>
          <cell r="T109">
            <v>159039.84</v>
          </cell>
          <cell r="U109">
            <v>176400</v>
          </cell>
          <cell r="V109">
            <v>335439.84000000003</v>
          </cell>
          <cell r="W109">
            <v>-774.43</v>
          </cell>
          <cell r="X109">
            <v>335439.84000000003</v>
          </cell>
          <cell r="Z109">
            <v>0</v>
          </cell>
        </row>
        <row r="110">
          <cell r="A110">
            <v>100972</v>
          </cell>
          <cell r="B110">
            <v>70</v>
          </cell>
          <cell r="C110">
            <v>7300</v>
          </cell>
          <cell r="D110">
            <v>100972</v>
          </cell>
          <cell r="E110" t="str">
            <v>Cornwall-Distr. Upgrades S Stormont</v>
          </cell>
          <cell r="F110">
            <v>2215.5</v>
          </cell>
          <cell r="G110">
            <v>840.08</v>
          </cell>
          <cell r="H110">
            <v>3055.58</v>
          </cell>
          <cell r="I110">
            <v>4499.6400000000003</v>
          </cell>
          <cell r="J110">
            <v>3960</v>
          </cell>
          <cell r="K110">
            <v>8459.64</v>
          </cell>
          <cell r="L110">
            <v>-5404.06</v>
          </cell>
          <cell r="M110">
            <v>8459.64</v>
          </cell>
          <cell r="O110">
            <v>100972</v>
          </cell>
          <cell r="P110" t="str">
            <v>Cornwall-Distr. Upgrades S Stormont</v>
          </cell>
          <cell r="Q110">
            <v>2215.5</v>
          </cell>
          <cell r="R110">
            <v>840.08</v>
          </cell>
          <cell r="S110">
            <v>3055.58</v>
          </cell>
          <cell r="T110">
            <v>4499.6400000000003</v>
          </cell>
          <cell r="U110">
            <v>3960</v>
          </cell>
          <cell r="V110">
            <v>8459.64</v>
          </cell>
          <cell r="W110">
            <v>-5404.06</v>
          </cell>
          <cell r="X110">
            <v>8459.64</v>
          </cell>
          <cell r="Z110">
            <v>0</v>
          </cell>
        </row>
        <row r="111">
          <cell r="A111">
            <v>100973</v>
          </cell>
          <cell r="B111">
            <v>70</v>
          </cell>
          <cell r="C111">
            <v>7300</v>
          </cell>
          <cell r="D111">
            <v>100973</v>
          </cell>
          <cell r="E111" t="str">
            <v>Cornwall-Distr. Upgrades S Glengary</v>
          </cell>
          <cell r="F111">
            <v>145251.74</v>
          </cell>
          <cell r="G111">
            <v>166463.66</v>
          </cell>
          <cell r="H111">
            <v>311715.40000000002</v>
          </cell>
          <cell r="I111">
            <v>87933.6</v>
          </cell>
          <cell r="J111">
            <v>87840</v>
          </cell>
          <cell r="K111">
            <v>175773.6</v>
          </cell>
          <cell r="L111">
            <v>135941.79999999999</v>
          </cell>
          <cell r="M111">
            <v>175773.6</v>
          </cell>
          <cell r="O111">
            <v>100973</v>
          </cell>
          <cell r="P111" t="str">
            <v>Cornwall-Distr. Upgrades S Glengary</v>
          </cell>
          <cell r="Q111">
            <v>145251.74</v>
          </cell>
          <cell r="R111">
            <v>166463.66</v>
          </cell>
          <cell r="S111">
            <v>311715.40000000002</v>
          </cell>
          <cell r="T111">
            <v>87933.6</v>
          </cell>
          <cell r="U111">
            <v>87840</v>
          </cell>
          <cell r="V111">
            <v>175773.6</v>
          </cell>
          <cell r="W111">
            <v>135941.79999999999</v>
          </cell>
          <cell r="X111">
            <v>175773.6</v>
          </cell>
          <cell r="Z111">
            <v>0</v>
          </cell>
        </row>
        <row r="112">
          <cell r="A112">
            <v>100974</v>
          </cell>
          <cell r="B112">
            <v>70</v>
          </cell>
          <cell r="C112">
            <v>7300</v>
          </cell>
          <cell r="D112">
            <v>100974</v>
          </cell>
          <cell r="E112" t="str">
            <v>Cornwall-Distr. Upgrades Cornwall Island</v>
          </cell>
          <cell r="F112">
            <v>24761</v>
          </cell>
          <cell r="G112">
            <v>34594.07</v>
          </cell>
          <cell r="H112">
            <v>59355.07</v>
          </cell>
          <cell r="I112">
            <v>15063.6</v>
          </cell>
          <cell r="J112">
            <v>19800</v>
          </cell>
          <cell r="K112">
            <v>34863.599999999999</v>
          </cell>
          <cell r="L112">
            <v>24491.47</v>
          </cell>
          <cell r="M112">
            <v>34863.599999999999</v>
          </cell>
          <cell r="O112">
            <v>100974</v>
          </cell>
          <cell r="P112" t="str">
            <v>Cornwall-Distr. Upgrades Cornwall Island</v>
          </cell>
          <cell r="Q112">
            <v>24761</v>
          </cell>
          <cell r="R112">
            <v>34594.07</v>
          </cell>
          <cell r="S112">
            <v>59355.07</v>
          </cell>
          <cell r="T112">
            <v>15063.6</v>
          </cell>
          <cell r="U112">
            <v>19800</v>
          </cell>
          <cell r="V112">
            <v>34863.599999999999</v>
          </cell>
          <cell r="W112">
            <v>24491.47</v>
          </cell>
          <cell r="X112">
            <v>34863.599999999999</v>
          </cell>
          <cell r="Z112">
            <v>0</v>
          </cell>
        </row>
        <row r="113">
          <cell r="A113">
            <v>100975</v>
          </cell>
          <cell r="B113">
            <v>70</v>
          </cell>
          <cell r="C113">
            <v>7300</v>
          </cell>
          <cell r="D113">
            <v>100975</v>
          </cell>
          <cell r="E113" t="str">
            <v>Cornwall - New OH Services S Glengarry</v>
          </cell>
          <cell r="F113">
            <v>4687.5</v>
          </cell>
          <cell r="G113">
            <v>-1305.42</v>
          </cell>
          <cell r="H113">
            <v>3382.08</v>
          </cell>
          <cell r="I113">
            <v>53339.28</v>
          </cell>
          <cell r="J113">
            <v>39360</v>
          </cell>
          <cell r="K113">
            <v>92699.28</v>
          </cell>
          <cell r="L113">
            <v>-89317.2</v>
          </cell>
          <cell r="M113">
            <v>92699.28</v>
          </cell>
          <cell r="O113">
            <v>100975</v>
          </cell>
          <cell r="P113" t="str">
            <v>Cornwall - New OH Services S Glengarry</v>
          </cell>
          <cell r="Q113">
            <v>4687.5</v>
          </cell>
          <cell r="R113">
            <v>-1305.42</v>
          </cell>
          <cell r="S113">
            <v>3382.08</v>
          </cell>
          <cell r="T113">
            <v>53339.28</v>
          </cell>
          <cell r="U113">
            <v>39360</v>
          </cell>
          <cell r="V113">
            <v>92699.28</v>
          </cell>
          <cell r="W113">
            <v>-89317.2</v>
          </cell>
          <cell r="X113">
            <v>92699.28</v>
          </cell>
          <cell r="Z113">
            <v>0</v>
          </cell>
        </row>
        <row r="114">
          <cell r="A114">
            <v>100976</v>
          </cell>
          <cell r="B114">
            <v>70</v>
          </cell>
          <cell r="C114">
            <v>7300</v>
          </cell>
          <cell r="D114">
            <v>100976</v>
          </cell>
          <cell r="E114" t="str">
            <v>Cornwall - New OH Services Cornwall Isla</v>
          </cell>
          <cell r="F114">
            <v>7475.42</v>
          </cell>
          <cell r="G114">
            <v>1575.83</v>
          </cell>
          <cell r="H114">
            <v>9051.25</v>
          </cell>
          <cell r="I114">
            <v>0</v>
          </cell>
          <cell r="J114">
            <v>0</v>
          </cell>
          <cell r="K114">
            <v>0</v>
          </cell>
          <cell r="L114">
            <v>9051.25</v>
          </cell>
          <cell r="M114">
            <v>0</v>
          </cell>
          <cell r="O114">
            <v>100976</v>
          </cell>
          <cell r="P114" t="str">
            <v>Cornwall - New OH Services Cornwall Isla</v>
          </cell>
          <cell r="Q114">
            <v>7475.42</v>
          </cell>
          <cell r="R114">
            <v>1575.83</v>
          </cell>
          <cell r="S114">
            <v>9051.25</v>
          </cell>
          <cell r="T114">
            <v>0</v>
          </cell>
          <cell r="U114">
            <v>0</v>
          </cell>
          <cell r="V114">
            <v>0</v>
          </cell>
          <cell r="W114">
            <v>9051.25</v>
          </cell>
          <cell r="X114">
            <v>0</v>
          </cell>
          <cell r="Z114">
            <v>0</v>
          </cell>
        </row>
        <row r="115">
          <cell r="A115">
            <v>100977</v>
          </cell>
          <cell r="B115">
            <v>70</v>
          </cell>
          <cell r="C115">
            <v>7300</v>
          </cell>
          <cell r="D115">
            <v>100977</v>
          </cell>
          <cell r="E115" t="str">
            <v>Cornwall-New Streetlights City</v>
          </cell>
          <cell r="F115">
            <v>0</v>
          </cell>
          <cell r="G115">
            <v>0</v>
          </cell>
          <cell r="H115">
            <v>0</v>
          </cell>
          <cell r="I115">
            <v>0</v>
          </cell>
          <cell r="J115">
            <v>0</v>
          </cell>
          <cell r="K115">
            <v>0</v>
          </cell>
          <cell r="L115">
            <v>0</v>
          </cell>
          <cell r="M115">
            <v>0</v>
          </cell>
          <cell r="O115">
            <v>100977</v>
          </cell>
          <cell r="P115" t="str">
            <v>Cornwall-New Streetlights City</v>
          </cell>
          <cell r="Q115">
            <v>0</v>
          </cell>
          <cell r="R115">
            <v>0</v>
          </cell>
          <cell r="S115">
            <v>0</v>
          </cell>
          <cell r="T115">
            <v>0</v>
          </cell>
          <cell r="U115">
            <v>0</v>
          </cell>
          <cell r="V115">
            <v>0</v>
          </cell>
          <cell r="W115">
            <v>0</v>
          </cell>
          <cell r="X115">
            <v>0</v>
          </cell>
          <cell r="Z115">
            <v>0</v>
          </cell>
        </row>
        <row r="116">
          <cell r="A116">
            <v>100978</v>
          </cell>
          <cell r="B116">
            <v>70</v>
          </cell>
          <cell r="C116">
            <v>7300</v>
          </cell>
          <cell r="D116">
            <v>100978</v>
          </cell>
          <cell r="E116" t="str">
            <v>Cornwall-New Streetlights S Glengarry</v>
          </cell>
          <cell r="F116">
            <v>642.27</v>
          </cell>
          <cell r="G116">
            <v>1517.52</v>
          </cell>
          <cell r="H116">
            <v>2159.79</v>
          </cell>
          <cell r="I116">
            <v>0</v>
          </cell>
          <cell r="J116">
            <v>0</v>
          </cell>
          <cell r="K116">
            <v>0</v>
          </cell>
          <cell r="L116">
            <v>2159.79</v>
          </cell>
          <cell r="M116">
            <v>0</v>
          </cell>
          <cell r="O116">
            <v>100978</v>
          </cell>
          <cell r="P116" t="str">
            <v>Cornwall-New Streetlights S Glengarry</v>
          </cell>
          <cell r="Q116">
            <v>642.27</v>
          </cell>
          <cell r="R116">
            <v>1517.52</v>
          </cell>
          <cell r="S116">
            <v>2159.79</v>
          </cell>
          <cell r="T116">
            <v>0</v>
          </cell>
          <cell r="U116">
            <v>0</v>
          </cell>
          <cell r="V116">
            <v>0</v>
          </cell>
          <cell r="W116">
            <v>2159.79</v>
          </cell>
          <cell r="X116">
            <v>0</v>
          </cell>
          <cell r="Z116">
            <v>0</v>
          </cell>
        </row>
        <row r="117">
          <cell r="A117">
            <v>100979</v>
          </cell>
          <cell r="B117">
            <v>70</v>
          </cell>
          <cell r="C117">
            <v>7300</v>
          </cell>
          <cell r="D117">
            <v>100979</v>
          </cell>
          <cell r="E117" t="str">
            <v>Cornwall-New Streetlights South Stormont</v>
          </cell>
          <cell r="F117">
            <v>0</v>
          </cell>
          <cell r="G117">
            <v>0</v>
          </cell>
          <cell r="H117">
            <v>0</v>
          </cell>
          <cell r="I117">
            <v>0</v>
          </cell>
          <cell r="J117">
            <v>0</v>
          </cell>
          <cell r="K117">
            <v>0</v>
          </cell>
          <cell r="L117">
            <v>0</v>
          </cell>
          <cell r="M117">
            <v>0</v>
          </cell>
          <cell r="O117">
            <v>100979</v>
          </cell>
          <cell r="P117" t="str">
            <v>Cornwall-New Streetlights South Stormont</v>
          </cell>
          <cell r="Q117">
            <v>0</v>
          </cell>
          <cell r="R117">
            <v>0</v>
          </cell>
          <cell r="S117">
            <v>0</v>
          </cell>
          <cell r="T117">
            <v>0</v>
          </cell>
          <cell r="U117">
            <v>0</v>
          </cell>
          <cell r="V117">
            <v>0</v>
          </cell>
          <cell r="W117">
            <v>0</v>
          </cell>
          <cell r="X117">
            <v>0</v>
          </cell>
          <cell r="Z117">
            <v>0</v>
          </cell>
        </row>
        <row r="118">
          <cell r="A118">
            <v>100980</v>
          </cell>
          <cell r="B118">
            <v>70</v>
          </cell>
          <cell r="C118">
            <v>7300</v>
          </cell>
          <cell r="D118">
            <v>100980</v>
          </cell>
          <cell r="E118" t="str">
            <v>Cornwall-New Streetlights Cornwall ISlan</v>
          </cell>
          <cell r="F118">
            <v>0</v>
          </cell>
          <cell r="G118">
            <v>0</v>
          </cell>
          <cell r="H118">
            <v>0</v>
          </cell>
          <cell r="I118">
            <v>0</v>
          </cell>
          <cell r="J118">
            <v>0</v>
          </cell>
          <cell r="K118">
            <v>0</v>
          </cell>
          <cell r="L118">
            <v>0</v>
          </cell>
          <cell r="M118">
            <v>0</v>
          </cell>
          <cell r="O118">
            <v>100980</v>
          </cell>
          <cell r="P118" t="str">
            <v>Cornwall-New Streetlights Cornwall ISlan</v>
          </cell>
          <cell r="Q118">
            <v>0</v>
          </cell>
          <cell r="R118">
            <v>0</v>
          </cell>
          <cell r="S118">
            <v>0</v>
          </cell>
          <cell r="T118">
            <v>0</v>
          </cell>
          <cell r="U118">
            <v>0</v>
          </cell>
          <cell r="V118">
            <v>0</v>
          </cell>
          <cell r="W118">
            <v>0</v>
          </cell>
          <cell r="X118">
            <v>0</v>
          </cell>
          <cell r="Z118">
            <v>0</v>
          </cell>
        </row>
        <row r="119">
          <cell r="A119">
            <v>100981</v>
          </cell>
          <cell r="B119">
            <v>70</v>
          </cell>
          <cell r="C119">
            <v>7300</v>
          </cell>
          <cell r="D119">
            <v>100981</v>
          </cell>
          <cell r="E119" t="str">
            <v>Cornwall-Substation Rosemount</v>
          </cell>
          <cell r="F119">
            <v>2915.95</v>
          </cell>
          <cell r="G119">
            <v>4369.07</v>
          </cell>
          <cell r="H119">
            <v>7285.02</v>
          </cell>
          <cell r="I119">
            <v>4069.92</v>
          </cell>
          <cell r="J119">
            <v>41040</v>
          </cell>
          <cell r="K119">
            <v>45109.919999999998</v>
          </cell>
          <cell r="L119">
            <v>-37824.9</v>
          </cell>
          <cell r="M119">
            <v>45109.919999999998</v>
          </cell>
          <cell r="O119">
            <v>100981</v>
          </cell>
          <cell r="P119" t="str">
            <v>Cornwall-Substation Rosemount</v>
          </cell>
          <cell r="Q119">
            <v>2915.95</v>
          </cell>
          <cell r="R119">
            <v>4369.07</v>
          </cell>
          <cell r="S119">
            <v>7285.02</v>
          </cell>
          <cell r="T119">
            <v>4069.92</v>
          </cell>
          <cell r="U119">
            <v>41040</v>
          </cell>
          <cell r="V119">
            <v>45109.919999999998</v>
          </cell>
          <cell r="W119">
            <v>-37824.9</v>
          </cell>
          <cell r="X119">
            <v>45109.919999999998</v>
          </cell>
          <cell r="Z119">
            <v>0</v>
          </cell>
        </row>
        <row r="120">
          <cell r="A120">
            <v>100982</v>
          </cell>
          <cell r="B120">
            <v>70</v>
          </cell>
          <cell r="C120">
            <v>7300</v>
          </cell>
          <cell r="D120">
            <v>100982</v>
          </cell>
          <cell r="E120" t="str">
            <v>Cornwall-Substation Courtaulds</v>
          </cell>
          <cell r="F120">
            <v>355.95</v>
          </cell>
          <cell r="G120">
            <v>74.34</v>
          </cell>
          <cell r="H120">
            <v>430.29</v>
          </cell>
          <cell r="I120">
            <v>19754.04</v>
          </cell>
          <cell r="J120">
            <v>13800</v>
          </cell>
          <cell r="K120">
            <v>33554.04</v>
          </cell>
          <cell r="L120">
            <v>-33123.75</v>
          </cell>
          <cell r="M120">
            <v>33554.04</v>
          </cell>
          <cell r="O120">
            <v>100982</v>
          </cell>
          <cell r="P120" t="str">
            <v>Cornwall-Substation Courtaulds</v>
          </cell>
          <cell r="Q120">
            <v>355.95</v>
          </cell>
          <cell r="R120">
            <v>74.34</v>
          </cell>
          <cell r="S120">
            <v>430.29</v>
          </cell>
          <cell r="T120">
            <v>19754.04</v>
          </cell>
          <cell r="U120">
            <v>13800</v>
          </cell>
          <cell r="V120">
            <v>33554.04</v>
          </cell>
          <cell r="W120">
            <v>-33123.75</v>
          </cell>
          <cell r="X120">
            <v>33554.04</v>
          </cell>
          <cell r="Z120">
            <v>0</v>
          </cell>
        </row>
        <row r="121">
          <cell r="A121">
            <v>100983</v>
          </cell>
          <cell r="B121">
            <v>70</v>
          </cell>
          <cell r="C121">
            <v>7300</v>
          </cell>
          <cell r="D121">
            <v>100983</v>
          </cell>
          <cell r="E121" t="str">
            <v>Cornwall-Substation McConnell</v>
          </cell>
          <cell r="F121">
            <v>355.95</v>
          </cell>
          <cell r="G121">
            <v>1114.3800000000001</v>
          </cell>
          <cell r="H121">
            <v>1470.33</v>
          </cell>
          <cell r="I121">
            <v>0</v>
          </cell>
          <cell r="J121">
            <v>0</v>
          </cell>
          <cell r="K121">
            <v>0</v>
          </cell>
          <cell r="L121">
            <v>1470.33</v>
          </cell>
          <cell r="M121">
            <v>0</v>
          </cell>
          <cell r="O121">
            <v>100983</v>
          </cell>
          <cell r="P121" t="str">
            <v>Cornwall-Substation McConnell</v>
          </cell>
          <cell r="Q121">
            <v>355.95</v>
          </cell>
          <cell r="R121">
            <v>1114.3800000000001</v>
          </cell>
          <cell r="S121">
            <v>1470.33</v>
          </cell>
          <cell r="T121">
            <v>0</v>
          </cell>
          <cell r="U121">
            <v>0</v>
          </cell>
          <cell r="V121">
            <v>0</v>
          </cell>
          <cell r="W121">
            <v>1470.33</v>
          </cell>
          <cell r="X121">
            <v>0</v>
          </cell>
          <cell r="Z121">
            <v>0</v>
          </cell>
        </row>
        <row r="122">
          <cell r="A122">
            <v>100984</v>
          </cell>
          <cell r="B122">
            <v>70</v>
          </cell>
          <cell r="C122">
            <v>7300</v>
          </cell>
          <cell r="D122">
            <v>100984</v>
          </cell>
          <cell r="E122" t="str">
            <v>Cornwall-Substation Loyalist</v>
          </cell>
          <cell r="F122">
            <v>355.95</v>
          </cell>
          <cell r="G122">
            <v>1114.3800000000001</v>
          </cell>
          <cell r="H122">
            <v>1470.33</v>
          </cell>
          <cell r="I122">
            <v>0</v>
          </cell>
          <cell r="J122">
            <v>0</v>
          </cell>
          <cell r="K122">
            <v>0</v>
          </cell>
          <cell r="L122">
            <v>1470.33</v>
          </cell>
          <cell r="M122">
            <v>0</v>
          </cell>
          <cell r="O122">
            <v>100984</v>
          </cell>
          <cell r="P122" t="str">
            <v>Cornwall-Substation Loyalist</v>
          </cell>
          <cell r="Q122">
            <v>355.95</v>
          </cell>
          <cell r="R122">
            <v>1114.3800000000001</v>
          </cell>
          <cell r="S122">
            <v>1470.33</v>
          </cell>
          <cell r="T122">
            <v>0</v>
          </cell>
          <cell r="U122">
            <v>0</v>
          </cell>
          <cell r="V122">
            <v>0</v>
          </cell>
          <cell r="W122">
            <v>1470.33</v>
          </cell>
          <cell r="X122">
            <v>0</v>
          </cell>
          <cell r="Z122">
            <v>0</v>
          </cell>
        </row>
        <row r="123">
          <cell r="A123">
            <v>100985</v>
          </cell>
          <cell r="B123">
            <v>70</v>
          </cell>
          <cell r="C123">
            <v>7300</v>
          </cell>
          <cell r="D123">
            <v>100985</v>
          </cell>
          <cell r="E123" t="str">
            <v>Cornwall-Substation Adolphus</v>
          </cell>
          <cell r="F123">
            <v>355.95</v>
          </cell>
          <cell r="G123">
            <v>1114.4000000000001</v>
          </cell>
          <cell r="H123">
            <v>1470.35</v>
          </cell>
          <cell r="I123">
            <v>0</v>
          </cell>
          <cell r="J123">
            <v>0</v>
          </cell>
          <cell r="K123">
            <v>0</v>
          </cell>
          <cell r="L123">
            <v>1470.35</v>
          </cell>
          <cell r="M123">
            <v>0</v>
          </cell>
          <cell r="O123">
            <v>100985</v>
          </cell>
          <cell r="P123" t="str">
            <v>Cornwall-Substation Adolphus</v>
          </cell>
          <cell r="Q123">
            <v>355.95</v>
          </cell>
          <cell r="R123">
            <v>1114.4000000000001</v>
          </cell>
          <cell r="S123">
            <v>1470.35</v>
          </cell>
          <cell r="T123">
            <v>0</v>
          </cell>
          <cell r="U123">
            <v>0</v>
          </cell>
          <cell r="V123">
            <v>0</v>
          </cell>
          <cell r="W123">
            <v>1470.35</v>
          </cell>
          <cell r="X123">
            <v>0</v>
          </cell>
          <cell r="Z123">
            <v>0</v>
          </cell>
        </row>
        <row r="124">
          <cell r="A124">
            <v>100986</v>
          </cell>
          <cell r="B124">
            <v>70</v>
          </cell>
          <cell r="C124">
            <v>7300</v>
          </cell>
          <cell r="D124">
            <v>100986</v>
          </cell>
          <cell r="E124" t="str">
            <v>Cornwall-Substation Boundary Rd</v>
          </cell>
          <cell r="F124">
            <v>0</v>
          </cell>
          <cell r="G124">
            <v>1040.04</v>
          </cell>
          <cell r="H124">
            <v>1040.04</v>
          </cell>
          <cell r="I124">
            <v>0</v>
          </cell>
          <cell r="J124">
            <v>0</v>
          </cell>
          <cell r="K124">
            <v>0</v>
          </cell>
          <cell r="L124">
            <v>1040.04</v>
          </cell>
          <cell r="M124">
            <v>0</v>
          </cell>
          <cell r="O124">
            <v>100986</v>
          </cell>
          <cell r="P124" t="str">
            <v>Cornwall-Substation Boundary Rd</v>
          </cell>
          <cell r="Q124">
            <v>0</v>
          </cell>
          <cell r="R124">
            <v>1040.04</v>
          </cell>
          <cell r="S124">
            <v>1040.04</v>
          </cell>
          <cell r="T124">
            <v>0</v>
          </cell>
          <cell r="U124">
            <v>0</v>
          </cell>
          <cell r="V124">
            <v>0</v>
          </cell>
          <cell r="W124">
            <v>1040.04</v>
          </cell>
          <cell r="X124">
            <v>0</v>
          </cell>
          <cell r="Z124">
            <v>0</v>
          </cell>
        </row>
        <row r="125">
          <cell r="A125">
            <v>100987</v>
          </cell>
          <cell r="B125">
            <v>70</v>
          </cell>
          <cell r="C125">
            <v>7300</v>
          </cell>
          <cell r="D125">
            <v>100987</v>
          </cell>
          <cell r="E125" t="str">
            <v>Cornwall-Substation Camerontown</v>
          </cell>
          <cell r="F125">
            <v>0</v>
          </cell>
          <cell r="G125">
            <v>0</v>
          </cell>
          <cell r="H125">
            <v>0</v>
          </cell>
          <cell r="I125">
            <v>0</v>
          </cell>
          <cell r="J125">
            <v>0</v>
          </cell>
          <cell r="K125">
            <v>0</v>
          </cell>
          <cell r="L125">
            <v>0</v>
          </cell>
          <cell r="M125">
            <v>0</v>
          </cell>
          <cell r="O125">
            <v>100987</v>
          </cell>
          <cell r="P125" t="str">
            <v>Cornwall-Substation Camerontown</v>
          </cell>
          <cell r="Q125">
            <v>0</v>
          </cell>
          <cell r="R125">
            <v>0</v>
          </cell>
          <cell r="S125">
            <v>0</v>
          </cell>
          <cell r="T125">
            <v>0</v>
          </cell>
          <cell r="U125">
            <v>0</v>
          </cell>
          <cell r="V125">
            <v>0</v>
          </cell>
          <cell r="W125">
            <v>0</v>
          </cell>
          <cell r="X125">
            <v>0</v>
          </cell>
          <cell r="Z125">
            <v>0</v>
          </cell>
        </row>
        <row r="126">
          <cell r="A126">
            <v>100988</v>
          </cell>
          <cell r="B126">
            <v>70</v>
          </cell>
          <cell r="C126">
            <v>7300</v>
          </cell>
          <cell r="D126">
            <v>100988</v>
          </cell>
          <cell r="E126" t="str">
            <v>Cornwall-Substation ICI</v>
          </cell>
          <cell r="F126">
            <v>0</v>
          </cell>
          <cell r="G126">
            <v>0</v>
          </cell>
          <cell r="H126">
            <v>0</v>
          </cell>
          <cell r="I126">
            <v>18445.919999999998</v>
          </cell>
          <cell r="J126">
            <v>10440</v>
          </cell>
          <cell r="K126">
            <v>28885.919999999998</v>
          </cell>
          <cell r="L126">
            <v>-28885.919999999998</v>
          </cell>
          <cell r="M126">
            <v>28885.919999999998</v>
          </cell>
          <cell r="O126">
            <v>100988</v>
          </cell>
          <cell r="P126" t="str">
            <v>Cornwall-Substation ICI</v>
          </cell>
          <cell r="Q126">
            <v>0</v>
          </cell>
          <cell r="R126">
            <v>0</v>
          </cell>
          <cell r="S126">
            <v>0</v>
          </cell>
          <cell r="T126">
            <v>18445.919999999998</v>
          </cell>
          <cell r="U126">
            <v>10440</v>
          </cell>
          <cell r="V126">
            <v>28885.919999999998</v>
          </cell>
          <cell r="W126">
            <v>-28885.919999999998</v>
          </cell>
          <cell r="X126">
            <v>28885.919999999998</v>
          </cell>
          <cell r="Z126">
            <v>0</v>
          </cell>
        </row>
        <row r="127">
          <cell r="A127">
            <v>100991</v>
          </cell>
          <cell r="B127">
            <v>30</v>
          </cell>
          <cell r="C127">
            <v>3701</v>
          </cell>
          <cell r="D127">
            <v>100991</v>
          </cell>
          <cell r="E127" t="str">
            <v>CDH- New Boiler Installation</v>
          </cell>
          <cell r="F127">
            <v>0</v>
          </cell>
          <cell r="G127">
            <v>0</v>
          </cell>
          <cell r="H127">
            <v>0</v>
          </cell>
          <cell r="I127">
            <v>0</v>
          </cell>
          <cell r="J127">
            <v>0</v>
          </cell>
          <cell r="K127">
            <v>0</v>
          </cell>
          <cell r="L127">
            <v>0</v>
          </cell>
          <cell r="M127">
            <v>0</v>
          </cell>
          <cell r="O127">
            <v>100991</v>
          </cell>
          <cell r="P127" t="str">
            <v>CDH- New Boiler Installation</v>
          </cell>
          <cell r="Q127">
            <v>0</v>
          </cell>
          <cell r="R127">
            <v>0</v>
          </cell>
          <cell r="S127">
            <v>0</v>
          </cell>
          <cell r="T127">
            <v>0</v>
          </cell>
          <cell r="U127">
            <v>0</v>
          </cell>
          <cell r="V127">
            <v>0</v>
          </cell>
          <cell r="W127">
            <v>0</v>
          </cell>
          <cell r="X127">
            <v>0</v>
          </cell>
          <cell r="Z127">
            <v>0</v>
          </cell>
        </row>
        <row r="128">
          <cell r="A128">
            <v>100992</v>
          </cell>
          <cell r="B128">
            <v>30</v>
          </cell>
          <cell r="C128">
            <v>3701</v>
          </cell>
          <cell r="D128">
            <v>100992</v>
          </cell>
          <cell r="E128" t="str">
            <v>CDH- Control System Imnprovement</v>
          </cell>
          <cell r="F128">
            <v>0</v>
          </cell>
          <cell r="G128">
            <v>17196.599999999999</v>
          </cell>
          <cell r="H128">
            <v>17196.599999999999</v>
          </cell>
          <cell r="I128">
            <v>0</v>
          </cell>
          <cell r="J128">
            <v>0</v>
          </cell>
          <cell r="K128">
            <v>0</v>
          </cell>
          <cell r="L128">
            <v>17196.599999999999</v>
          </cell>
          <cell r="M128">
            <v>0</v>
          </cell>
          <cell r="O128">
            <v>100992</v>
          </cell>
          <cell r="P128" t="str">
            <v>CDH- Control System Imnprovement</v>
          </cell>
          <cell r="Q128">
            <v>0</v>
          </cell>
          <cell r="R128">
            <v>17196.599999999999</v>
          </cell>
          <cell r="S128">
            <v>17196.599999999999</v>
          </cell>
          <cell r="T128">
            <v>0</v>
          </cell>
          <cell r="U128">
            <v>0</v>
          </cell>
          <cell r="V128">
            <v>0</v>
          </cell>
          <cell r="W128">
            <v>17196.599999999999</v>
          </cell>
          <cell r="X128">
            <v>0</v>
          </cell>
          <cell r="Z128">
            <v>0</v>
          </cell>
        </row>
        <row r="129">
          <cell r="A129">
            <v>100993</v>
          </cell>
          <cell r="B129">
            <v>20</v>
          </cell>
          <cell r="C129">
            <v>2402</v>
          </cell>
          <cell r="D129">
            <v>100993</v>
          </cell>
          <cell r="E129" t="str">
            <v>FE-Global Issue 686 EBT</v>
          </cell>
          <cell r="F129">
            <v>0</v>
          </cell>
          <cell r="G129">
            <v>0</v>
          </cell>
          <cell r="H129">
            <v>0</v>
          </cell>
          <cell r="I129">
            <v>0</v>
          </cell>
          <cell r="J129">
            <v>0</v>
          </cell>
          <cell r="K129">
            <v>0</v>
          </cell>
          <cell r="L129">
            <v>0</v>
          </cell>
          <cell r="M129">
            <v>0</v>
          </cell>
          <cell r="O129">
            <v>100993</v>
          </cell>
          <cell r="P129" t="str">
            <v>FE-Global Issue 686 EBT</v>
          </cell>
          <cell r="Q129">
            <v>0</v>
          </cell>
          <cell r="R129">
            <v>0</v>
          </cell>
          <cell r="S129">
            <v>0</v>
          </cell>
          <cell r="T129">
            <v>0</v>
          </cell>
          <cell r="U129">
            <v>0</v>
          </cell>
          <cell r="V129">
            <v>0</v>
          </cell>
          <cell r="W129">
            <v>0</v>
          </cell>
          <cell r="X129">
            <v>0</v>
          </cell>
          <cell r="Z129">
            <v>0</v>
          </cell>
        </row>
        <row r="130">
          <cell r="A130">
            <v>100995</v>
          </cell>
          <cell r="B130">
            <v>30</v>
          </cell>
          <cell r="C130">
            <v>3701</v>
          </cell>
          <cell r="D130">
            <v>100995</v>
          </cell>
          <cell r="E130" t="str">
            <v>CDH-Phase 5 Piping</v>
          </cell>
          <cell r="F130">
            <v>0</v>
          </cell>
          <cell r="G130">
            <v>0</v>
          </cell>
          <cell r="H130">
            <v>0</v>
          </cell>
          <cell r="I130">
            <v>0</v>
          </cell>
          <cell r="J130">
            <v>0</v>
          </cell>
          <cell r="K130">
            <v>0</v>
          </cell>
          <cell r="L130">
            <v>0</v>
          </cell>
          <cell r="M130">
            <v>0</v>
          </cell>
          <cell r="O130">
            <v>100995</v>
          </cell>
          <cell r="P130" t="str">
            <v>CDH-Phase 5 Piping</v>
          </cell>
          <cell r="Q130">
            <v>0</v>
          </cell>
          <cell r="R130">
            <v>0</v>
          </cell>
          <cell r="S130">
            <v>0</v>
          </cell>
          <cell r="T130">
            <v>0</v>
          </cell>
          <cell r="U130">
            <v>0</v>
          </cell>
          <cell r="V130">
            <v>0</v>
          </cell>
          <cell r="W130">
            <v>0</v>
          </cell>
          <cell r="X130">
            <v>0</v>
          </cell>
          <cell r="Z130">
            <v>0</v>
          </cell>
        </row>
        <row r="131">
          <cell r="A131">
            <v>100997</v>
          </cell>
          <cell r="B131">
            <v>30</v>
          </cell>
          <cell r="C131">
            <v>3411</v>
          </cell>
          <cell r="D131">
            <v>100997</v>
          </cell>
          <cell r="E131" t="str">
            <v>FO-EOP New Strlites (use 101060)</v>
          </cell>
          <cell r="F131">
            <v>0</v>
          </cell>
          <cell r="G131">
            <v>-1165.77</v>
          </cell>
          <cell r="H131">
            <v>-1165.77</v>
          </cell>
          <cell r="I131">
            <v>0</v>
          </cell>
          <cell r="J131">
            <v>0</v>
          </cell>
          <cell r="K131">
            <v>0</v>
          </cell>
          <cell r="L131">
            <v>-1165.77</v>
          </cell>
          <cell r="M131">
            <v>0</v>
          </cell>
          <cell r="O131">
            <v>100997</v>
          </cell>
          <cell r="P131" t="str">
            <v>FO-EOP New Strlites (use 101060)</v>
          </cell>
          <cell r="Q131">
            <v>0</v>
          </cell>
          <cell r="R131">
            <v>-1165.77</v>
          </cell>
          <cell r="S131">
            <v>-1165.77</v>
          </cell>
          <cell r="T131">
            <v>0</v>
          </cell>
          <cell r="U131">
            <v>0</v>
          </cell>
          <cell r="V131">
            <v>0</v>
          </cell>
          <cell r="W131">
            <v>-1165.77</v>
          </cell>
          <cell r="X131">
            <v>0</v>
          </cell>
          <cell r="Z131">
            <v>0</v>
          </cell>
        </row>
        <row r="132">
          <cell r="A132">
            <v>100999</v>
          </cell>
          <cell r="B132">
            <v>20</v>
          </cell>
          <cell r="C132">
            <v>2100</v>
          </cell>
          <cell r="D132">
            <v>100999</v>
          </cell>
          <cell r="E132" t="str">
            <v>FE - Fortran Transmission Project</v>
          </cell>
          <cell r="F132">
            <v>0</v>
          </cell>
          <cell r="G132">
            <v>314595.11</v>
          </cell>
          <cell r="H132">
            <v>314595.11</v>
          </cell>
          <cell r="I132">
            <v>129773.75999999999</v>
          </cell>
          <cell r="J132">
            <v>240000</v>
          </cell>
          <cell r="K132">
            <v>369773.76</v>
          </cell>
          <cell r="L132">
            <v>-55178.65</v>
          </cell>
          <cell r="M132">
            <v>369773.76</v>
          </cell>
          <cell r="O132">
            <v>100999</v>
          </cell>
          <cell r="P132" t="str">
            <v>FE - Fortran Transmission Project</v>
          </cell>
          <cell r="Q132">
            <v>0</v>
          </cell>
          <cell r="R132">
            <v>314595.11</v>
          </cell>
          <cell r="S132">
            <v>314595.11</v>
          </cell>
          <cell r="T132">
            <v>129773.75999999999</v>
          </cell>
          <cell r="U132">
            <v>240000</v>
          </cell>
          <cell r="V132">
            <v>369773.76</v>
          </cell>
          <cell r="W132">
            <v>-55178.65</v>
          </cell>
          <cell r="X132">
            <v>369773.76</v>
          </cell>
          <cell r="Z132">
            <v>0</v>
          </cell>
        </row>
        <row r="133">
          <cell r="A133">
            <v>101002</v>
          </cell>
          <cell r="B133">
            <v>70</v>
          </cell>
          <cell r="C133">
            <v>7300</v>
          </cell>
          <cell r="D133">
            <v>101002</v>
          </cell>
          <cell r="E133" t="str">
            <v>CE-Misc Capital IT Purchases</v>
          </cell>
          <cell r="F133">
            <v>0</v>
          </cell>
          <cell r="G133">
            <v>0</v>
          </cell>
          <cell r="H133">
            <v>0</v>
          </cell>
          <cell r="I133">
            <v>0</v>
          </cell>
          <cell r="J133">
            <v>0</v>
          </cell>
          <cell r="K133">
            <v>0</v>
          </cell>
          <cell r="L133">
            <v>0</v>
          </cell>
          <cell r="M133">
            <v>0</v>
          </cell>
          <cell r="O133">
            <v>101002</v>
          </cell>
          <cell r="P133" t="str">
            <v>CE-Misc Capital IT Purchases</v>
          </cell>
          <cell r="Q133">
            <v>0</v>
          </cell>
          <cell r="R133">
            <v>0</v>
          </cell>
          <cell r="S133">
            <v>0</v>
          </cell>
          <cell r="T133">
            <v>0</v>
          </cell>
          <cell r="U133">
            <v>0</v>
          </cell>
          <cell r="V133">
            <v>0</v>
          </cell>
          <cell r="W133">
            <v>0</v>
          </cell>
          <cell r="X133">
            <v>0</v>
          </cell>
          <cell r="Z133">
            <v>0</v>
          </cell>
        </row>
        <row r="134">
          <cell r="A134">
            <v>101003</v>
          </cell>
          <cell r="B134">
            <v>70</v>
          </cell>
          <cell r="C134">
            <v>7300</v>
          </cell>
          <cell r="D134">
            <v>101003</v>
          </cell>
          <cell r="E134" t="str">
            <v>Cornwall-Transportation Equipment</v>
          </cell>
          <cell r="F134">
            <v>0</v>
          </cell>
          <cell r="G134">
            <v>407490.55</v>
          </cell>
          <cell r="H134">
            <v>407490.55</v>
          </cell>
          <cell r="I134">
            <v>0</v>
          </cell>
          <cell r="J134">
            <v>264999.96000000002</v>
          </cell>
          <cell r="K134">
            <v>264999.96000000002</v>
          </cell>
          <cell r="L134">
            <v>142490.59</v>
          </cell>
          <cell r="M134">
            <v>264999.96000000002</v>
          </cell>
          <cell r="O134">
            <v>101003</v>
          </cell>
          <cell r="P134" t="str">
            <v>Cornwall-Transportation Equipment</v>
          </cell>
          <cell r="Q134">
            <v>0</v>
          </cell>
          <cell r="R134">
            <v>407490.55</v>
          </cell>
          <cell r="S134">
            <v>407490.55</v>
          </cell>
          <cell r="T134">
            <v>0</v>
          </cell>
          <cell r="U134">
            <v>264999.96000000002</v>
          </cell>
          <cell r="V134">
            <v>264999.96000000002</v>
          </cell>
          <cell r="W134">
            <v>142490.59</v>
          </cell>
          <cell r="X134">
            <v>264999.96000000002</v>
          </cell>
          <cell r="Z134">
            <v>0</v>
          </cell>
        </row>
        <row r="135">
          <cell r="A135">
            <v>101004</v>
          </cell>
          <cell r="B135">
            <v>30</v>
          </cell>
          <cell r="C135">
            <v>3701</v>
          </cell>
          <cell r="D135">
            <v>101004</v>
          </cell>
          <cell r="E135" t="str">
            <v>CDH-Generator Improvements</v>
          </cell>
          <cell r="F135">
            <v>0</v>
          </cell>
          <cell r="G135">
            <v>0</v>
          </cell>
          <cell r="H135">
            <v>0</v>
          </cell>
          <cell r="I135">
            <v>0</v>
          </cell>
          <cell r="J135">
            <v>0</v>
          </cell>
          <cell r="K135">
            <v>0</v>
          </cell>
          <cell r="L135">
            <v>0</v>
          </cell>
          <cell r="M135">
            <v>0</v>
          </cell>
          <cell r="O135">
            <v>101004</v>
          </cell>
          <cell r="P135" t="str">
            <v>CDH-Generator Improvements</v>
          </cell>
          <cell r="Q135">
            <v>0</v>
          </cell>
          <cell r="R135">
            <v>0</v>
          </cell>
          <cell r="S135">
            <v>0</v>
          </cell>
          <cell r="T135">
            <v>0</v>
          </cell>
          <cell r="U135">
            <v>0</v>
          </cell>
          <cell r="V135">
            <v>0</v>
          </cell>
          <cell r="W135">
            <v>0</v>
          </cell>
          <cell r="X135">
            <v>0</v>
          </cell>
          <cell r="Z135">
            <v>0</v>
          </cell>
        </row>
        <row r="136">
          <cell r="A136">
            <v>101005</v>
          </cell>
          <cell r="B136">
            <v>30</v>
          </cell>
          <cell r="C136">
            <v>3701</v>
          </cell>
          <cell r="D136">
            <v>101005</v>
          </cell>
          <cell r="E136" t="str">
            <v>CDH-Building Improvements</v>
          </cell>
          <cell r="F136">
            <v>0</v>
          </cell>
          <cell r="G136">
            <v>0</v>
          </cell>
          <cell r="H136">
            <v>0</v>
          </cell>
          <cell r="I136">
            <v>0</v>
          </cell>
          <cell r="J136">
            <v>0</v>
          </cell>
          <cell r="K136">
            <v>0</v>
          </cell>
          <cell r="L136">
            <v>0</v>
          </cell>
          <cell r="M136">
            <v>0</v>
          </cell>
          <cell r="O136">
            <v>101005</v>
          </cell>
          <cell r="P136" t="str">
            <v>CDH-Building Improvements</v>
          </cell>
          <cell r="Q136">
            <v>0</v>
          </cell>
          <cell r="R136">
            <v>0</v>
          </cell>
          <cell r="S136">
            <v>0</v>
          </cell>
          <cell r="T136">
            <v>0</v>
          </cell>
          <cell r="U136">
            <v>0</v>
          </cell>
          <cell r="V136">
            <v>0</v>
          </cell>
          <cell r="W136">
            <v>0</v>
          </cell>
          <cell r="X136">
            <v>0</v>
          </cell>
          <cell r="Z136">
            <v>0</v>
          </cell>
        </row>
        <row r="137">
          <cell r="A137">
            <v>101006</v>
          </cell>
          <cell r="B137">
            <v>30</v>
          </cell>
          <cell r="C137">
            <v>3701</v>
          </cell>
          <cell r="D137">
            <v>101006</v>
          </cell>
          <cell r="E137" t="str">
            <v>CDH-Dist Line Additions</v>
          </cell>
          <cell r="F137">
            <v>0</v>
          </cell>
          <cell r="G137">
            <v>0</v>
          </cell>
          <cell r="H137">
            <v>0</v>
          </cell>
          <cell r="I137">
            <v>0</v>
          </cell>
          <cell r="J137">
            <v>0</v>
          </cell>
          <cell r="K137">
            <v>0</v>
          </cell>
          <cell r="L137">
            <v>0</v>
          </cell>
          <cell r="M137">
            <v>0</v>
          </cell>
          <cell r="O137">
            <v>101006</v>
          </cell>
          <cell r="P137" t="str">
            <v>CDH-Dist Line Additions</v>
          </cell>
          <cell r="Q137">
            <v>0</v>
          </cell>
          <cell r="R137">
            <v>0</v>
          </cell>
          <cell r="S137">
            <v>0</v>
          </cell>
          <cell r="T137">
            <v>0</v>
          </cell>
          <cell r="U137">
            <v>0</v>
          </cell>
          <cell r="V137">
            <v>0</v>
          </cell>
          <cell r="W137">
            <v>0</v>
          </cell>
          <cell r="X137">
            <v>0</v>
          </cell>
          <cell r="Z137">
            <v>0</v>
          </cell>
        </row>
        <row r="138">
          <cell r="A138">
            <v>101007</v>
          </cell>
          <cell r="B138">
            <v>20</v>
          </cell>
          <cell r="C138">
            <v>2600</v>
          </cell>
          <cell r="D138">
            <v>101007</v>
          </cell>
          <cell r="E138" t="str">
            <v>PC-BArrick St Stat Projects closed 04/07</v>
          </cell>
          <cell r="F138">
            <v>0</v>
          </cell>
          <cell r="G138">
            <v>0</v>
          </cell>
          <cell r="H138">
            <v>0</v>
          </cell>
          <cell r="I138">
            <v>0</v>
          </cell>
          <cell r="J138">
            <v>0</v>
          </cell>
          <cell r="K138">
            <v>0</v>
          </cell>
          <cell r="L138">
            <v>0</v>
          </cell>
          <cell r="M138">
            <v>0</v>
          </cell>
          <cell r="O138">
            <v>101007</v>
          </cell>
          <cell r="P138" t="str">
            <v>PC-BArrick St Stat Projects closed 04/07</v>
          </cell>
          <cell r="Q138">
            <v>0</v>
          </cell>
          <cell r="R138">
            <v>0</v>
          </cell>
          <cell r="S138">
            <v>0</v>
          </cell>
          <cell r="T138">
            <v>0</v>
          </cell>
          <cell r="U138">
            <v>0</v>
          </cell>
          <cell r="V138">
            <v>0</v>
          </cell>
          <cell r="W138">
            <v>0</v>
          </cell>
          <cell r="X138">
            <v>0</v>
          </cell>
          <cell r="Z138">
            <v>0</v>
          </cell>
        </row>
        <row r="139">
          <cell r="A139">
            <v>101008</v>
          </cell>
          <cell r="B139">
            <v>20</v>
          </cell>
          <cell r="C139">
            <v>2600</v>
          </cell>
          <cell r="D139">
            <v>101008</v>
          </cell>
          <cell r="E139" t="str">
            <v>PC-Jefferson St Stat Proj closed 04/07</v>
          </cell>
          <cell r="F139">
            <v>0</v>
          </cell>
          <cell r="G139">
            <v>0</v>
          </cell>
          <cell r="H139">
            <v>0</v>
          </cell>
          <cell r="I139">
            <v>0</v>
          </cell>
          <cell r="J139">
            <v>0</v>
          </cell>
          <cell r="K139">
            <v>0</v>
          </cell>
          <cell r="L139">
            <v>0</v>
          </cell>
          <cell r="M139">
            <v>0</v>
          </cell>
          <cell r="O139">
            <v>101008</v>
          </cell>
          <cell r="P139" t="str">
            <v>PC-Jefferson St Stat Proj closed 04/07</v>
          </cell>
          <cell r="Q139">
            <v>0</v>
          </cell>
          <cell r="R139">
            <v>0</v>
          </cell>
          <cell r="S139">
            <v>0</v>
          </cell>
          <cell r="T139">
            <v>0</v>
          </cell>
          <cell r="U139">
            <v>0</v>
          </cell>
          <cell r="V139">
            <v>0</v>
          </cell>
          <cell r="W139">
            <v>0</v>
          </cell>
          <cell r="X139">
            <v>0</v>
          </cell>
          <cell r="Z139">
            <v>0</v>
          </cell>
        </row>
        <row r="140">
          <cell r="A140">
            <v>101009</v>
          </cell>
          <cell r="B140">
            <v>20</v>
          </cell>
          <cell r="C140">
            <v>2600</v>
          </cell>
          <cell r="D140">
            <v>101009</v>
          </cell>
          <cell r="E140" t="str">
            <v>PC-M12 Line Extension closed 04/07</v>
          </cell>
          <cell r="F140">
            <v>0</v>
          </cell>
          <cell r="G140">
            <v>0</v>
          </cell>
          <cell r="H140">
            <v>0</v>
          </cell>
          <cell r="I140">
            <v>0</v>
          </cell>
          <cell r="J140">
            <v>0</v>
          </cell>
          <cell r="K140">
            <v>0</v>
          </cell>
          <cell r="L140">
            <v>0</v>
          </cell>
          <cell r="M140">
            <v>0</v>
          </cell>
          <cell r="O140">
            <v>101009</v>
          </cell>
          <cell r="P140" t="str">
            <v>PC-M12 Line Extension closed 04/07</v>
          </cell>
          <cell r="Q140">
            <v>0</v>
          </cell>
          <cell r="R140">
            <v>0</v>
          </cell>
          <cell r="S140">
            <v>0</v>
          </cell>
          <cell r="T140">
            <v>0</v>
          </cell>
          <cell r="U140">
            <v>0</v>
          </cell>
          <cell r="V140">
            <v>0</v>
          </cell>
          <cell r="W140">
            <v>0</v>
          </cell>
          <cell r="X140">
            <v>0</v>
          </cell>
          <cell r="Z140">
            <v>0</v>
          </cell>
        </row>
        <row r="141">
          <cell r="A141">
            <v>101010</v>
          </cell>
          <cell r="B141">
            <v>20</v>
          </cell>
          <cell r="C141">
            <v>2600</v>
          </cell>
          <cell r="D141">
            <v>101010</v>
          </cell>
          <cell r="E141" t="str">
            <v>PC-Upgr Royal Rd UG Subdivision closed</v>
          </cell>
          <cell r="F141">
            <v>0</v>
          </cell>
          <cell r="G141">
            <v>0</v>
          </cell>
          <cell r="H141">
            <v>0</v>
          </cell>
          <cell r="I141">
            <v>0</v>
          </cell>
          <cell r="J141">
            <v>0</v>
          </cell>
          <cell r="K141">
            <v>0</v>
          </cell>
          <cell r="L141">
            <v>0</v>
          </cell>
          <cell r="M141">
            <v>0</v>
          </cell>
          <cell r="O141">
            <v>101010</v>
          </cell>
          <cell r="P141" t="str">
            <v>PC-Upgr Royal Rd UG Subdivision closed</v>
          </cell>
          <cell r="Q141">
            <v>0</v>
          </cell>
          <cell r="R141">
            <v>0</v>
          </cell>
          <cell r="S141">
            <v>0</v>
          </cell>
          <cell r="T141">
            <v>0</v>
          </cell>
          <cell r="U141">
            <v>0</v>
          </cell>
          <cell r="V141">
            <v>0</v>
          </cell>
          <cell r="W141">
            <v>0</v>
          </cell>
          <cell r="X141">
            <v>0</v>
          </cell>
          <cell r="Z141">
            <v>0</v>
          </cell>
        </row>
        <row r="142">
          <cell r="A142">
            <v>101011</v>
          </cell>
          <cell r="B142">
            <v>20</v>
          </cell>
          <cell r="C142">
            <v>2300</v>
          </cell>
          <cell r="D142">
            <v>101011</v>
          </cell>
          <cell r="E142" t="str">
            <v>FE-Rebuild ST George Court * LOCKED *</v>
          </cell>
          <cell r="F142">
            <v>0</v>
          </cell>
          <cell r="G142">
            <v>0</v>
          </cell>
          <cell r="H142">
            <v>0</v>
          </cell>
          <cell r="I142">
            <v>0</v>
          </cell>
          <cell r="J142">
            <v>0</v>
          </cell>
          <cell r="K142">
            <v>0</v>
          </cell>
          <cell r="L142">
            <v>0</v>
          </cell>
          <cell r="M142">
            <v>0</v>
          </cell>
          <cell r="O142">
            <v>101011</v>
          </cell>
          <cell r="P142" t="str">
            <v>FE-Rebuild ST George Court * LOCKED *</v>
          </cell>
          <cell r="Q142">
            <v>0</v>
          </cell>
          <cell r="R142">
            <v>0</v>
          </cell>
          <cell r="S142">
            <v>0</v>
          </cell>
          <cell r="T142">
            <v>0</v>
          </cell>
          <cell r="U142">
            <v>0</v>
          </cell>
          <cell r="V142">
            <v>0</v>
          </cell>
          <cell r="W142">
            <v>0</v>
          </cell>
          <cell r="X142">
            <v>0</v>
          </cell>
          <cell r="Z142">
            <v>0</v>
          </cell>
        </row>
        <row r="143">
          <cell r="A143">
            <v>101012</v>
          </cell>
          <cell r="B143">
            <v>20</v>
          </cell>
          <cell r="C143">
            <v>2300</v>
          </cell>
          <cell r="D143">
            <v>101012</v>
          </cell>
          <cell r="E143" t="str">
            <v>FE-Crossroads Loop Feed closed 04/07</v>
          </cell>
          <cell r="F143">
            <v>0</v>
          </cell>
          <cell r="G143">
            <v>0</v>
          </cell>
          <cell r="H143">
            <v>0</v>
          </cell>
          <cell r="I143">
            <v>0</v>
          </cell>
          <cell r="J143">
            <v>0</v>
          </cell>
          <cell r="K143">
            <v>0</v>
          </cell>
          <cell r="L143">
            <v>0</v>
          </cell>
          <cell r="M143">
            <v>0</v>
          </cell>
          <cell r="O143">
            <v>101012</v>
          </cell>
          <cell r="P143" t="str">
            <v>FE-Crossroads Loop Feed closed 04/07</v>
          </cell>
          <cell r="Q143">
            <v>0</v>
          </cell>
          <cell r="R143">
            <v>0</v>
          </cell>
          <cell r="S143">
            <v>0</v>
          </cell>
          <cell r="T143">
            <v>0</v>
          </cell>
          <cell r="U143">
            <v>0</v>
          </cell>
          <cell r="V143">
            <v>0</v>
          </cell>
          <cell r="W143">
            <v>0</v>
          </cell>
          <cell r="X143">
            <v>0</v>
          </cell>
          <cell r="Z143">
            <v>0</v>
          </cell>
        </row>
        <row r="144">
          <cell r="A144">
            <v>101013</v>
          </cell>
          <cell r="B144">
            <v>20</v>
          </cell>
          <cell r="C144">
            <v>2300</v>
          </cell>
          <cell r="D144">
            <v>101013</v>
          </cell>
          <cell r="E144" t="str">
            <v>FE-Rebuild 1364 closed 04/04/07</v>
          </cell>
          <cell r="F144">
            <v>0</v>
          </cell>
          <cell r="G144">
            <v>0</v>
          </cell>
          <cell r="H144">
            <v>0</v>
          </cell>
          <cell r="I144">
            <v>0</v>
          </cell>
          <cell r="J144">
            <v>0</v>
          </cell>
          <cell r="K144">
            <v>0</v>
          </cell>
          <cell r="L144">
            <v>0</v>
          </cell>
          <cell r="M144">
            <v>0</v>
          </cell>
          <cell r="O144">
            <v>101013</v>
          </cell>
          <cell r="P144" t="str">
            <v>FE-Rebuild 1364 closed 04/04/07</v>
          </cell>
          <cell r="Q144">
            <v>0</v>
          </cell>
          <cell r="R144">
            <v>0</v>
          </cell>
          <cell r="S144">
            <v>0</v>
          </cell>
          <cell r="T144">
            <v>0</v>
          </cell>
          <cell r="U144">
            <v>0</v>
          </cell>
          <cell r="V144">
            <v>0</v>
          </cell>
          <cell r="W144">
            <v>0</v>
          </cell>
          <cell r="X144">
            <v>0</v>
          </cell>
          <cell r="Z144">
            <v>0</v>
          </cell>
        </row>
        <row r="145">
          <cell r="A145">
            <v>101014</v>
          </cell>
          <cell r="B145">
            <v>20</v>
          </cell>
          <cell r="C145">
            <v>2300</v>
          </cell>
          <cell r="D145">
            <v>101014</v>
          </cell>
          <cell r="E145" t="str">
            <v>FE-Pole Replacement 17L67 closed 04/07</v>
          </cell>
          <cell r="F145">
            <v>0</v>
          </cell>
          <cell r="G145">
            <v>0</v>
          </cell>
          <cell r="H145">
            <v>0</v>
          </cell>
          <cell r="I145">
            <v>0</v>
          </cell>
          <cell r="J145">
            <v>0</v>
          </cell>
          <cell r="K145">
            <v>0</v>
          </cell>
          <cell r="L145">
            <v>0</v>
          </cell>
          <cell r="M145">
            <v>0</v>
          </cell>
          <cell r="O145">
            <v>101014</v>
          </cell>
          <cell r="P145" t="str">
            <v>FE-Pole Replacement 17L67 closed 04/07</v>
          </cell>
          <cell r="Q145">
            <v>0</v>
          </cell>
          <cell r="R145">
            <v>0</v>
          </cell>
          <cell r="S145">
            <v>0</v>
          </cell>
          <cell r="T145">
            <v>0</v>
          </cell>
          <cell r="U145">
            <v>0</v>
          </cell>
          <cell r="V145">
            <v>0</v>
          </cell>
          <cell r="W145">
            <v>0</v>
          </cell>
          <cell r="X145">
            <v>0</v>
          </cell>
          <cell r="Z145">
            <v>0</v>
          </cell>
        </row>
        <row r="146">
          <cell r="A146">
            <v>101015</v>
          </cell>
          <cell r="B146">
            <v>20</v>
          </cell>
          <cell r="C146">
            <v>2300</v>
          </cell>
          <cell r="D146">
            <v>101015</v>
          </cell>
          <cell r="E146" t="str">
            <v>FE-Pole Replacement 18L10 closed 04/07</v>
          </cell>
          <cell r="F146">
            <v>0</v>
          </cell>
          <cell r="G146">
            <v>0</v>
          </cell>
          <cell r="H146">
            <v>0</v>
          </cell>
          <cell r="I146">
            <v>0</v>
          </cell>
          <cell r="J146">
            <v>0</v>
          </cell>
          <cell r="K146">
            <v>0</v>
          </cell>
          <cell r="L146">
            <v>0</v>
          </cell>
          <cell r="M146">
            <v>0</v>
          </cell>
          <cell r="O146">
            <v>101015</v>
          </cell>
          <cell r="P146" t="str">
            <v>FE-Pole Replacement 18L10 closed 04/07</v>
          </cell>
          <cell r="Q146">
            <v>0</v>
          </cell>
          <cell r="R146">
            <v>0</v>
          </cell>
          <cell r="S146">
            <v>0</v>
          </cell>
          <cell r="T146">
            <v>0</v>
          </cell>
          <cell r="U146">
            <v>0</v>
          </cell>
          <cell r="V146">
            <v>0</v>
          </cell>
          <cell r="W146">
            <v>0</v>
          </cell>
          <cell r="X146">
            <v>0</v>
          </cell>
          <cell r="Z146">
            <v>0</v>
          </cell>
        </row>
        <row r="147">
          <cell r="A147">
            <v>101016</v>
          </cell>
          <cell r="B147">
            <v>20</v>
          </cell>
          <cell r="C147">
            <v>2300</v>
          </cell>
          <cell r="D147">
            <v>101016</v>
          </cell>
          <cell r="E147" t="str">
            <v>FE-Split of Feeder 1661 closed 04/04/07</v>
          </cell>
          <cell r="F147">
            <v>0</v>
          </cell>
          <cell r="G147">
            <v>0</v>
          </cell>
          <cell r="H147">
            <v>0</v>
          </cell>
          <cell r="I147">
            <v>0</v>
          </cell>
          <cell r="J147">
            <v>0</v>
          </cell>
          <cell r="K147">
            <v>0</v>
          </cell>
          <cell r="L147">
            <v>0</v>
          </cell>
          <cell r="M147">
            <v>0</v>
          </cell>
          <cell r="O147">
            <v>101016</v>
          </cell>
          <cell r="P147" t="str">
            <v>FE-Split of Feeder 1661 closed 04/04/07</v>
          </cell>
          <cell r="Q147">
            <v>0</v>
          </cell>
          <cell r="R147">
            <v>0</v>
          </cell>
          <cell r="S147">
            <v>0</v>
          </cell>
          <cell r="T147">
            <v>0</v>
          </cell>
          <cell r="U147">
            <v>0</v>
          </cell>
          <cell r="V147">
            <v>0</v>
          </cell>
          <cell r="W147">
            <v>0</v>
          </cell>
          <cell r="X147">
            <v>0</v>
          </cell>
          <cell r="Z147">
            <v>0</v>
          </cell>
        </row>
        <row r="148">
          <cell r="A148">
            <v>101017</v>
          </cell>
          <cell r="B148">
            <v>20</v>
          </cell>
          <cell r="C148">
            <v>2402</v>
          </cell>
          <cell r="D148">
            <v>101017</v>
          </cell>
          <cell r="E148" t="str">
            <v>FE-IT Control Room</v>
          </cell>
          <cell r="F148">
            <v>0</v>
          </cell>
          <cell r="G148">
            <v>0</v>
          </cell>
          <cell r="H148">
            <v>0</v>
          </cell>
          <cell r="I148">
            <v>0</v>
          </cell>
          <cell r="J148">
            <v>0</v>
          </cell>
          <cell r="K148">
            <v>0</v>
          </cell>
          <cell r="L148">
            <v>0</v>
          </cell>
          <cell r="M148">
            <v>0</v>
          </cell>
          <cell r="O148">
            <v>101017</v>
          </cell>
          <cell r="P148" t="str">
            <v>FE-IT Control Room</v>
          </cell>
          <cell r="Q148">
            <v>0</v>
          </cell>
          <cell r="R148">
            <v>0</v>
          </cell>
          <cell r="S148">
            <v>0</v>
          </cell>
          <cell r="T148">
            <v>0</v>
          </cell>
          <cell r="U148">
            <v>0</v>
          </cell>
          <cell r="V148">
            <v>0</v>
          </cell>
          <cell r="W148">
            <v>0</v>
          </cell>
          <cell r="X148">
            <v>0</v>
          </cell>
          <cell r="Z148">
            <v>0</v>
          </cell>
        </row>
        <row r="149">
          <cell r="A149">
            <v>101019</v>
          </cell>
          <cell r="B149">
            <v>20</v>
          </cell>
          <cell r="C149">
            <v>2700</v>
          </cell>
          <cell r="D149">
            <v>101019</v>
          </cell>
          <cell r="E149" t="str">
            <v>EOP-Easements</v>
          </cell>
          <cell r="F149">
            <v>0</v>
          </cell>
          <cell r="G149">
            <v>975</v>
          </cell>
          <cell r="H149">
            <v>975</v>
          </cell>
          <cell r="I149">
            <v>0</v>
          </cell>
          <cell r="J149">
            <v>0</v>
          </cell>
          <cell r="K149">
            <v>0</v>
          </cell>
          <cell r="L149">
            <v>975</v>
          </cell>
          <cell r="M149">
            <v>0</v>
          </cell>
          <cell r="O149">
            <v>101019</v>
          </cell>
          <cell r="P149" t="str">
            <v>EOP-Easements</v>
          </cell>
          <cell r="Q149">
            <v>0</v>
          </cell>
          <cell r="R149">
            <v>975</v>
          </cell>
          <cell r="S149">
            <v>975</v>
          </cell>
          <cell r="T149">
            <v>0</v>
          </cell>
          <cell r="U149">
            <v>0</v>
          </cell>
          <cell r="V149">
            <v>0</v>
          </cell>
          <cell r="W149">
            <v>975</v>
          </cell>
          <cell r="X149">
            <v>0</v>
          </cell>
          <cell r="Z149">
            <v>0</v>
          </cell>
        </row>
        <row r="150">
          <cell r="A150">
            <v>101020</v>
          </cell>
          <cell r="B150">
            <v>20</v>
          </cell>
          <cell r="C150">
            <v>2700</v>
          </cell>
          <cell r="D150">
            <v>101020</v>
          </cell>
          <cell r="E150" t="str">
            <v>EOP-New Transportation Equipment</v>
          </cell>
          <cell r="F150">
            <v>0</v>
          </cell>
          <cell r="G150">
            <v>203897.34</v>
          </cell>
          <cell r="H150">
            <v>203897.34</v>
          </cell>
          <cell r="I150">
            <v>0</v>
          </cell>
          <cell r="J150">
            <v>234999.96</v>
          </cell>
          <cell r="K150">
            <v>234999.96</v>
          </cell>
          <cell r="L150">
            <v>-31102.62</v>
          </cell>
          <cell r="M150">
            <v>234999.96</v>
          </cell>
          <cell r="O150">
            <v>101020</v>
          </cell>
          <cell r="P150" t="str">
            <v>EOP-New Transportation Equipment</v>
          </cell>
          <cell r="Q150">
            <v>0</v>
          </cell>
          <cell r="R150">
            <v>203897.34</v>
          </cell>
          <cell r="S150">
            <v>203897.34</v>
          </cell>
          <cell r="T150">
            <v>0</v>
          </cell>
          <cell r="U150">
            <v>234999.96</v>
          </cell>
          <cell r="V150">
            <v>234999.96</v>
          </cell>
          <cell r="W150">
            <v>-31102.62</v>
          </cell>
          <cell r="X150">
            <v>234999.96</v>
          </cell>
          <cell r="Z150">
            <v>0</v>
          </cell>
        </row>
        <row r="151">
          <cell r="A151">
            <v>101021</v>
          </cell>
          <cell r="B151">
            <v>70</v>
          </cell>
          <cell r="C151">
            <v>7300</v>
          </cell>
          <cell r="D151">
            <v>101021</v>
          </cell>
          <cell r="E151" t="str">
            <v>CE-Easements</v>
          </cell>
          <cell r="F151">
            <v>0</v>
          </cell>
          <cell r="G151">
            <v>0</v>
          </cell>
          <cell r="H151">
            <v>0</v>
          </cell>
          <cell r="I151">
            <v>0</v>
          </cell>
          <cell r="J151">
            <v>0</v>
          </cell>
          <cell r="K151">
            <v>0</v>
          </cell>
          <cell r="L151">
            <v>0</v>
          </cell>
          <cell r="M151">
            <v>0</v>
          </cell>
          <cell r="O151">
            <v>101021</v>
          </cell>
          <cell r="P151" t="str">
            <v>CE-Easements</v>
          </cell>
          <cell r="Q151">
            <v>0</v>
          </cell>
          <cell r="R151">
            <v>0</v>
          </cell>
          <cell r="S151">
            <v>0</v>
          </cell>
          <cell r="T151">
            <v>0</v>
          </cell>
          <cell r="U151">
            <v>0</v>
          </cell>
          <cell r="V151">
            <v>0</v>
          </cell>
          <cell r="W151">
            <v>0</v>
          </cell>
          <cell r="X151">
            <v>0</v>
          </cell>
          <cell r="Z151">
            <v>0</v>
          </cell>
        </row>
        <row r="152">
          <cell r="A152">
            <v>101022</v>
          </cell>
          <cell r="B152">
            <v>70</v>
          </cell>
          <cell r="C152">
            <v>7300</v>
          </cell>
          <cell r="D152">
            <v>101022</v>
          </cell>
          <cell r="E152" t="str">
            <v>CE-UG Servive Upgrades</v>
          </cell>
          <cell r="F152">
            <v>0</v>
          </cell>
          <cell r="G152">
            <v>0</v>
          </cell>
          <cell r="H152">
            <v>0</v>
          </cell>
          <cell r="I152">
            <v>0</v>
          </cell>
          <cell r="J152">
            <v>0</v>
          </cell>
          <cell r="K152">
            <v>0</v>
          </cell>
          <cell r="L152">
            <v>0</v>
          </cell>
          <cell r="M152">
            <v>0</v>
          </cell>
          <cell r="O152">
            <v>101022</v>
          </cell>
          <cell r="P152" t="str">
            <v>CE-UG Servive Upgrades</v>
          </cell>
          <cell r="Q152">
            <v>0</v>
          </cell>
          <cell r="R152">
            <v>0</v>
          </cell>
          <cell r="S152">
            <v>0</v>
          </cell>
          <cell r="T152">
            <v>0</v>
          </cell>
          <cell r="U152">
            <v>0</v>
          </cell>
          <cell r="V152">
            <v>0</v>
          </cell>
          <cell r="W152">
            <v>0</v>
          </cell>
          <cell r="X152">
            <v>0</v>
          </cell>
          <cell r="Z152">
            <v>0</v>
          </cell>
        </row>
        <row r="153">
          <cell r="A153">
            <v>101034</v>
          </cell>
          <cell r="D153">
            <v>101034</v>
          </cell>
          <cell r="E153" t="str">
            <v>Trent-Breaker Repairs-Sills</v>
          </cell>
          <cell r="F153">
            <v>0</v>
          </cell>
          <cell r="G153">
            <v>0</v>
          </cell>
          <cell r="H153">
            <v>0</v>
          </cell>
          <cell r="I153">
            <v>0</v>
          </cell>
          <cell r="J153">
            <v>0</v>
          </cell>
          <cell r="K153">
            <v>0</v>
          </cell>
          <cell r="L153">
            <v>0</v>
          </cell>
          <cell r="M153">
            <v>0</v>
          </cell>
          <cell r="O153">
            <v>101034</v>
          </cell>
          <cell r="P153" t="str">
            <v>Trent-Breaker Repairs-Sills</v>
          </cell>
          <cell r="Q153">
            <v>0</v>
          </cell>
          <cell r="R153">
            <v>0</v>
          </cell>
          <cell r="S153">
            <v>0</v>
          </cell>
          <cell r="T153">
            <v>0</v>
          </cell>
          <cell r="U153">
            <v>0</v>
          </cell>
          <cell r="V153">
            <v>0</v>
          </cell>
          <cell r="W153">
            <v>0</v>
          </cell>
          <cell r="X153">
            <v>0</v>
          </cell>
          <cell r="Z153">
            <v>0</v>
          </cell>
        </row>
        <row r="154">
          <cell r="A154">
            <v>101035</v>
          </cell>
          <cell r="D154">
            <v>101035</v>
          </cell>
          <cell r="E154" t="str">
            <v>Trent-New Controls-Sills</v>
          </cell>
          <cell r="F154">
            <v>0</v>
          </cell>
          <cell r="G154">
            <v>0</v>
          </cell>
          <cell r="H154">
            <v>0</v>
          </cell>
          <cell r="I154">
            <v>0</v>
          </cell>
          <cell r="J154">
            <v>0</v>
          </cell>
          <cell r="K154">
            <v>0</v>
          </cell>
          <cell r="L154">
            <v>0</v>
          </cell>
          <cell r="M154">
            <v>0</v>
          </cell>
          <cell r="O154">
            <v>101035</v>
          </cell>
          <cell r="P154" t="str">
            <v>Trent-New Controls-Sills</v>
          </cell>
          <cell r="Q154">
            <v>0</v>
          </cell>
          <cell r="R154">
            <v>0</v>
          </cell>
          <cell r="S154">
            <v>0</v>
          </cell>
          <cell r="T154">
            <v>0</v>
          </cell>
          <cell r="U154">
            <v>0</v>
          </cell>
          <cell r="V154">
            <v>0</v>
          </cell>
          <cell r="W154">
            <v>0</v>
          </cell>
          <cell r="X154">
            <v>0</v>
          </cell>
          <cell r="Z154">
            <v>0</v>
          </cell>
        </row>
        <row r="155">
          <cell r="A155">
            <v>101041</v>
          </cell>
          <cell r="B155">
            <v>20</v>
          </cell>
          <cell r="C155">
            <v>2600</v>
          </cell>
          <cell r="D155">
            <v>101041</v>
          </cell>
          <cell r="E155" t="str">
            <v>PC-BArrick St Station Projects</v>
          </cell>
          <cell r="F155">
            <v>8130</v>
          </cell>
          <cell r="G155">
            <v>4167.03</v>
          </cell>
          <cell r="H155">
            <v>12297.03</v>
          </cell>
          <cell r="I155">
            <v>14289.6</v>
          </cell>
          <cell r="J155">
            <v>35000</v>
          </cell>
          <cell r="K155">
            <v>49289.599999999999</v>
          </cell>
          <cell r="L155">
            <v>-36992.57</v>
          </cell>
          <cell r="M155">
            <v>49289.599999999999</v>
          </cell>
          <cell r="O155">
            <v>101041</v>
          </cell>
          <cell r="P155" t="str">
            <v>PC-BArrick St Station Projects</v>
          </cell>
          <cell r="Q155">
            <v>8130</v>
          </cell>
          <cell r="R155">
            <v>4167.03</v>
          </cell>
          <cell r="S155">
            <v>12297.03</v>
          </cell>
          <cell r="T155">
            <v>14289.6</v>
          </cell>
          <cell r="U155">
            <v>35000</v>
          </cell>
          <cell r="V155">
            <v>49289.599999999999</v>
          </cell>
          <cell r="W155">
            <v>-36992.57</v>
          </cell>
          <cell r="X155">
            <v>49289.599999999999</v>
          </cell>
          <cell r="Z155">
            <v>0</v>
          </cell>
        </row>
        <row r="156">
          <cell r="A156">
            <v>101042</v>
          </cell>
          <cell r="B156">
            <v>20</v>
          </cell>
          <cell r="C156">
            <v>2600</v>
          </cell>
          <cell r="D156">
            <v>101042</v>
          </cell>
          <cell r="E156" t="str">
            <v>PC-Jefferson St Station Projects</v>
          </cell>
          <cell r="F156">
            <v>19470</v>
          </cell>
          <cell r="G156">
            <v>3234.71</v>
          </cell>
          <cell r="H156">
            <v>22704.71</v>
          </cell>
          <cell r="I156">
            <v>9524.0400000000009</v>
          </cell>
          <cell r="J156">
            <v>12000</v>
          </cell>
          <cell r="K156">
            <v>21524.04</v>
          </cell>
          <cell r="L156">
            <v>1180.67</v>
          </cell>
          <cell r="M156">
            <v>21524.04</v>
          </cell>
          <cell r="O156">
            <v>101042</v>
          </cell>
          <cell r="P156" t="str">
            <v>PC-Jefferson St Station Projects</v>
          </cell>
          <cell r="Q156">
            <v>19470</v>
          </cell>
          <cell r="R156">
            <v>3234.71</v>
          </cell>
          <cell r="S156">
            <v>22704.71</v>
          </cell>
          <cell r="T156">
            <v>9524.0400000000009</v>
          </cell>
          <cell r="U156">
            <v>12000</v>
          </cell>
          <cell r="V156">
            <v>21524.04</v>
          </cell>
          <cell r="W156">
            <v>1180.67</v>
          </cell>
          <cell r="X156">
            <v>21524.04</v>
          </cell>
          <cell r="Z156">
            <v>0</v>
          </cell>
        </row>
        <row r="157">
          <cell r="A157">
            <v>101043</v>
          </cell>
          <cell r="B157">
            <v>20</v>
          </cell>
          <cell r="C157">
            <v>2600</v>
          </cell>
          <cell r="D157">
            <v>101043</v>
          </cell>
          <cell r="E157" t="str">
            <v>PC-M12 Line Extension closed 04/07</v>
          </cell>
          <cell r="F157">
            <v>0</v>
          </cell>
          <cell r="G157">
            <v>0</v>
          </cell>
          <cell r="H157">
            <v>0</v>
          </cell>
          <cell r="I157">
            <v>0</v>
          </cell>
          <cell r="J157">
            <v>0</v>
          </cell>
          <cell r="K157">
            <v>0</v>
          </cell>
          <cell r="L157">
            <v>0</v>
          </cell>
          <cell r="M157">
            <v>0</v>
          </cell>
          <cell r="O157">
            <v>101043</v>
          </cell>
          <cell r="P157" t="str">
            <v>PC-M12 Line Extension closed 04/07</v>
          </cell>
          <cell r="Q157">
            <v>0</v>
          </cell>
          <cell r="R157">
            <v>0</v>
          </cell>
          <cell r="S157">
            <v>0</v>
          </cell>
          <cell r="T157">
            <v>0</v>
          </cell>
          <cell r="U157">
            <v>0</v>
          </cell>
          <cell r="V157">
            <v>0</v>
          </cell>
          <cell r="W157">
            <v>0</v>
          </cell>
          <cell r="X157">
            <v>0</v>
          </cell>
          <cell r="Z157">
            <v>0</v>
          </cell>
        </row>
        <row r="158">
          <cell r="A158">
            <v>101044</v>
          </cell>
          <cell r="B158">
            <v>20</v>
          </cell>
          <cell r="C158">
            <v>2600</v>
          </cell>
          <cell r="D158">
            <v>101044</v>
          </cell>
          <cell r="E158" t="str">
            <v>PC-Upgr Royal Rd UG Subdivision closed</v>
          </cell>
          <cell r="F158">
            <v>0</v>
          </cell>
          <cell r="G158">
            <v>0</v>
          </cell>
          <cell r="H158">
            <v>0</v>
          </cell>
          <cell r="I158">
            <v>0</v>
          </cell>
          <cell r="J158">
            <v>0</v>
          </cell>
          <cell r="K158">
            <v>0</v>
          </cell>
          <cell r="L158">
            <v>0</v>
          </cell>
          <cell r="M158">
            <v>0</v>
          </cell>
          <cell r="O158">
            <v>101044</v>
          </cell>
          <cell r="P158" t="str">
            <v>PC-Upgr Royal Rd UG Subdivision closed</v>
          </cell>
          <cell r="Q158">
            <v>0</v>
          </cell>
          <cell r="R158">
            <v>0</v>
          </cell>
          <cell r="S158">
            <v>0</v>
          </cell>
          <cell r="T158">
            <v>0</v>
          </cell>
          <cell r="U158">
            <v>0</v>
          </cell>
          <cell r="V158">
            <v>0</v>
          </cell>
          <cell r="W158">
            <v>0</v>
          </cell>
          <cell r="X158">
            <v>0</v>
          </cell>
          <cell r="Z158">
            <v>0</v>
          </cell>
        </row>
        <row r="159">
          <cell r="A159">
            <v>101045</v>
          </cell>
          <cell r="B159">
            <v>20</v>
          </cell>
          <cell r="C159">
            <v>2300</v>
          </cell>
          <cell r="D159">
            <v>101045</v>
          </cell>
          <cell r="E159" t="str">
            <v>FE-Rebuild ST George Court * LOCKED *</v>
          </cell>
          <cell r="F159">
            <v>0</v>
          </cell>
          <cell r="G159">
            <v>-4144.62</v>
          </cell>
          <cell r="H159">
            <v>-4144.62</v>
          </cell>
          <cell r="I159">
            <v>0</v>
          </cell>
          <cell r="J159">
            <v>0</v>
          </cell>
          <cell r="K159">
            <v>0</v>
          </cell>
          <cell r="L159">
            <v>-4144.62</v>
          </cell>
          <cell r="M159">
            <v>0</v>
          </cell>
          <cell r="O159">
            <v>101045</v>
          </cell>
          <cell r="P159" t="str">
            <v>FE-Rebuild ST George Court * LOCKED *</v>
          </cell>
          <cell r="Q159">
            <v>0</v>
          </cell>
          <cell r="R159">
            <v>-4144.62</v>
          </cell>
          <cell r="S159">
            <v>-4144.62</v>
          </cell>
          <cell r="T159">
            <v>0</v>
          </cell>
          <cell r="U159">
            <v>0</v>
          </cell>
          <cell r="V159">
            <v>0</v>
          </cell>
          <cell r="W159">
            <v>-4144.62</v>
          </cell>
          <cell r="X159">
            <v>0</v>
          </cell>
          <cell r="Z159">
            <v>0</v>
          </cell>
        </row>
        <row r="160">
          <cell r="A160">
            <v>101046</v>
          </cell>
          <cell r="B160">
            <v>20</v>
          </cell>
          <cell r="C160">
            <v>2300</v>
          </cell>
          <cell r="D160">
            <v>101046</v>
          </cell>
          <cell r="E160" t="str">
            <v>FE-Crossroads Loop Feed closed 04/07</v>
          </cell>
          <cell r="F160">
            <v>0</v>
          </cell>
          <cell r="G160">
            <v>0</v>
          </cell>
          <cell r="H160">
            <v>0</v>
          </cell>
          <cell r="I160">
            <v>0</v>
          </cell>
          <cell r="J160">
            <v>0</v>
          </cell>
          <cell r="K160">
            <v>0</v>
          </cell>
          <cell r="L160">
            <v>0</v>
          </cell>
          <cell r="M160">
            <v>0</v>
          </cell>
          <cell r="O160">
            <v>101046</v>
          </cell>
          <cell r="P160" t="str">
            <v>FE-Crossroads Loop Feed closed 04/07</v>
          </cell>
          <cell r="Q160">
            <v>0</v>
          </cell>
          <cell r="R160">
            <v>0</v>
          </cell>
          <cell r="S160">
            <v>0</v>
          </cell>
          <cell r="T160">
            <v>0</v>
          </cell>
          <cell r="U160">
            <v>0</v>
          </cell>
          <cell r="V160">
            <v>0</v>
          </cell>
          <cell r="W160">
            <v>0</v>
          </cell>
          <cell r="X160">
            <v>0</v>
          </cell>
          <cell r="Z160">
            <v>0</v>
          </cell>
        </row>
        <row r="161">
          <cell r="A161">
            <v>101047</v>
          </cell>
          <cell r="B161">
            <v>20</v>
          </cell>
          <cell r="C161">
            <v>2300</v>
          </cell>
          <cell r="D161">
            <v>101047</v>
          </cell>
          <cell r="E161" t="str">
            <v>FE-Rebuild 1364 closed 04/04/07</v>
          </cell>
          <cell r="F161">
            <v>0</v>
          </cell>
          <cell r="G161">
            <v>0</v>
          </cell>
          <cell r="H161">
            <v>0</v>
          </cell>
          <cell r="I161">
            <v>0</v>
          </cell>
          <cell r="J161">
            <v>0</v>
          </cell>
          <cell r="K161">
            <v>0</v>
          </cell>
          <cell r="L161">
            <v>0</v>
          </cell>
          <cell r="M161">
            <v>0</v>
          </cell>
          <cell r="O161">
            <v>101047</v>
          </cell>
          <cell r="P161" t="str">
            <v>FE-Rebuild 1364 closed 04/04/07</v>
          </cell>
          <cell r="Q161">
            <v>0</v>
          </cell>
          <cell r="R161">
            <v>0</v>
          </cell>
          <cell r="S161">
            <v>0</v>
          </cell>
          <cell r="T161">
            <v>0</v>
          </cell>
          <cell r="U161">
            <v>0</v>
          </cell>
          <cell r="V161">
            <v>0</v>
          </cell>
          <cell r="W161">
            <v>0</v>
          </cell>
          <cell r="X161">
            <v>0</v>
          </cell>
          <cell r="Z161">
            <v>0</v>
          </cell>
        </row>
        <row r="162">
          <cell r="A162">
            <v>101048</v>
          </cell>
          <cell r="B162">
            <v>20</v>
          </cell>
          <cell r="C162">
            <v>2300</v>
          </cell>
          <cell r="D162">
            <v>101048</v>
          </cell>
          <cell r="E162" t="str">
            <v>FE-Pole Replacement 17L67 closed 04/07</v>
          </cell>
          <cell r="F162">
            <v>0</v>
          </cell>
          <cell r="G162">
            <v>0</v>
          </cell>
          <cell r="H162">
            <v>0</v>
          </cell>
          <cell r="I162">
            <v>0</v>
          </cell>
          <cell r="J162">
            <v>0</v>
          </cell>
          <cell r="K162">
            <v>0</v>
          </cell>
          <cell r="L162">
            <v>0</v>
          </cell>
          <cell r="M162">
            <v>0</v>
          </cell>
          <cell r="O162">
            <v>101048</v>
          </cell>
          <cell r="P162" t="str">
            <v>FE-Pole Replacement 17L67 closed 04/07</v>
          </cell>
          <cell r="Q162">
            <v>0</v>
          </cell>
          <cell r="R162">
            <v>0</v>
          </cell>
          <cell r="S162">
            <v>0</v>
          </cell>
          <cell r="T162">
            <v>0</v>
          </cell>
          <cell r="U162">
            <v>0</v>
          </cell>
          <cell r="V162">
            <v>0</v>
          </cell>
          <cell r="W162">
            <v>0</v>
          </cell>
          <cell r="X162">
            <v>0</v>
          </cell>
          <cell r="Z162">
            <v>0</v>
          </cell>
        </row>
        <row r="163">
          <cell r="A163">
            <v>101049</v>
          </cell>
          <cell r="B163">
            <v>20</v>
          </cell>
          <cell r="C163">
            <v>2300</v>
          </cell>
          <cell r="D163">
            <v>101049</v>
          </cell>
          <cell r="E163" t="str">
            <v>FE-Pole Replacement 18L10 closed 04/07</v>
          </cell>
          <cell r="F163">
            <v>0</v>
          </cell>
          <cell r="G163">
            <v>0</v>
          </cell>
          <cell r="H163">
            <v>0</v>
          </cell>
          <cell r="I163">
            <v>0</v>
          </cell>
          <cell r="J163">
            <v>0</v>
          </cell>
          <cell r="K163">
            <v>0</v>
          </cell>
          <cell r="L163">
            <v>0</v>
          </cell>
          <cell r="M163">
            <v>0</v>
          </cell>
          <cell r="O163">
            <v>101049</v>
          </cell>
          <cell r="P163" t="str">
            <v>FE-Pole Replacement 18L10 closed 04/07</v>
          </cell>
          <cell r="Q163">
            <v>0</v>
          </cell>
          <cell r="R163">
            <v>0</v>
          </cell>
          <cell r="S163">
            <v>0</v>
          </cell>
          <cell r="T163">
            <v>0</v>
          </cell>
          <cell r="U163">
            <v>0</v>
          </cell>
          <cell r="V163">
            <v>0</v>
          </cell>
          <cell r="W163">
            <v>0</v>
          </cell>
          <cell r="X163">
            <v>0</v>
          </cell>
          <cell r="Z163">
            <v>0</v>
          </cell>
        </row>
        <row r="164">
          <cell r="A164">
            <v>101050</v>
          </cell>
          <cell r="B164">
            <v>20</v>
          </cell>
          <cell r="C164">
            <v>2300</v>
          </cell>
          <cell r="D164">
            <v>101050</v>
          </cell>
          <cell r="E164" t="str">
            <v>FE-Split of Feeder 1661closed 04/04/07</v>
          </cell>
          <cell r="F164">
            <v>0</v>
          </cell>
          <cell r="G164">
            <v>0</v>
          </cell>
          <cell r="H164">
            <v>0</v>
          </cell>
          <cell r="I164">
            <v>0</v>
          </cell>
          <cell r="J164">
            <v>0</v>
          </cell>
          <cell r="K164">
            <v>0</v>
          </cell>
          <cell r="L164">
            <v>0</v>
          </cell>
          <cell r="M164">
            <v>0</v>
          </cell>
          <cell r="O164">
            <v>101050</v>
          </cell>
          <cell r="P164" t="str">
            <v>FE-Split of Feeder 1661closed 04/04/07</v>
          </cell>
          <cell r="Q164">
            <v>0</v>
          </cell>
          <cell r="R164">
            <v>0</v>
          </cell>
          <cell r="S164">
            <v>0</v>
          </cell>
          <cell r="T164">
            <v>0</v>
          </cell>
          <cell r="U164">
            <v>0</v>
          </cell>
          <cell r="V164">
            <v>0</v>
          </cell>
          <cell r="W164">
            <v>0</v>
          </cell>
          <cell r="X164">
            <v>0</v>
          </cell>
          <cell r="Z164">
            <v>0</v>
          </cell>
        </row>
        <row r="165">
          <cell r="A165">
            <v>101051</v>
          </cell>
          <cell r="B165">
            <v>70</v>
          </cell>
          <cell r="C165">
            <v>7402</v>
          </cell>
          <cell r="D165">
            <v>101051</v>
          </cell>
          <cell r="E165" t="str">
            <v>CE-Misc Capital IT Purchases</v>
          </cell>
          <cell r="F165">
            <v>935</v>
          </cell>
          <cell r="G165">
            <v>31674.94</v>
          </cell>
          <cell r="H165">
            <v>32609.94</v>
          </cell>
          <cell r="I165">
            <v>1440</v>
          </cell>
          <cell r="J165">
            <v>55000.04</v>
          </cell>
          <cell r="K165">
            <v>56440.04</v>
          </cell>
          <cell r="L165">
            <v>-23830.1</v>
          </cell>
          <cell r="M165">
            <v>56440.04</v>
          </cell>
          <cell r="O165">
            <v>101051</v>
          </cell>
          <cell r="P165" t="str">
            <v>CE-Misc Capital IT Purchases</v>
          </cell>
          <cell r="Q165">
            <v>935</v>
          </cell>
          <cell r="R165">
            <v>31674.94</v>
          </cell>
          <cell r="S165">
            <v>32609.94</v>
          </cell>
          <cell r="T165">
            <v>1440</v>
          </cell>
          <cell r="U165">
            <v>55000.04</v>
          </cell>
          <cell r="V165">
            <v>56440.04</v>
          </cell>
          <cell r="W165">
            <v>-23830.1</v>
          </cell>
          <cell r="X165">
            <v>56440.04</v>
          </cell>
          <cell r="Z165">
            <v>0</v>
          </cell>
        </row>
        <row r="166">
          <cell r="A166">
            <v>101052</v>
          </cell>
          <cell r="B166">
            <v>70</v>
          </cell>
          <cell r="C166">
            <v>7300</v>
          </cell>
          <cell r="D166">
            <v>101052</v>
          </cell>
          <cell r="E166" t="str">
            <v>Cornwall - UG Distribution Upgrades City</v>
          </cell>
          <cell r="F166">
            <v>50881.5</v>
          </cell>
          <cell r="G166">
            <v>64412.79</v>
          </cell>
          <cell r="H166">
            <v>115294.29</v>
          </cell>
          <cell r="I166">
            <v>93183.48</v>
          </cell>
          <cell r="J166">
            <v>136560</v>
          </cell>
          <cell r="K166">
            <v>229743.48</v>
          </cell>
          <cell r="L166">
            <v>-114449.19</v>
          </cell>
          <cell r="M166">
            <v>229743.48</v>
          </cell>
          <cell r="O166">
            <v>101052</v>
          </cell>
          <cell r="P166" t="str">
            <v>Cornwall - UG Distribution Upgrades City</v>
          </cell>
          <cell r="Q166">
            <v>50881.5</v>
          </cell>
          <cell r="R166">
            <v>64412.79</v>
          </cell>
          <cell r="S166">
            <v>115294.29</v>
          </cell>
          <cell r="T166">
            <v>93183.48</v>
          </cell>
          <cell r="U166">
            <v>136560</v>
          </cell>
          <cell r="V166">
            <v>229743.48</v>
          </cell>
          <cell r="W166">
            <v>-114449.19</v>
          </cell>
          <cell r="X166">
            <v>229743.48</v>
          </cell>
          <cell r="Z166">
            <v>0</v>
          </cell>
        </row>
        <row r="167">
          <cell r="A167">
            <v>101060</v>
          </cell>
          <cell r="B167">
            <v>30</v>
          </cell>
          <cell r="C167">
            <v>3411</v>
          </cell>
          <cell r="D167">
            <v>101060</v>
          </cell>
          <cell r="E167" t="str">
            <v>FO-EOP New Streetlights</v>
          </cell>
          <cell r="F167">
            <v>3824.76</v>
          </cell>
          <cell r="G167">
            <v>6573.84</v>
          </cell>
          <cell r="H167">
            <v>10398.6</v>
          </cell>
          <cell r="I167">
            <v>1396.56</v>
          </cell>
          <cell r="J167">
            <v>6300</v>
          </cell>
          <cell r="K167">
            <v>7696.56</v>
          </cell>
          <cell r="L167">
            <v>2702.04</v>
          </cell>
          <cell r="M167">
            <v>7696.56</v>
          </cell>
          <cell r="O167">
            <v>101060</v>
          </cell>
          <cell r="P167" t="str">
            <v>FO-EOP New Streetlights</v>
          </cell>
          <cell r="Q167">
            <v>3824.76</v>
          </cell>
          <cell r="R167">
            <v>6573.84</v>
          </cell>
          <cell r="S167">
            <v>10398.6</v>
          </cell>
          <cell r="T167">
            <v>1396.56</v>
          </cell>
          <cell r="U167">
            <v>6300</v>
          </cell>
          <cell r="V167">
            <v>7696.56</v>
          </cell>
          <cell r="W167">
            <v>2702.04</v>
          </cell>
          <cell r="X167">
            <v>7696.56</v>
          </cell>
          <cell r="Z167">
            <v>0</v>
          </cell>
        </row>
        <row r="168">
          <cell r="A168">
            <v>101061</v>
          </cell>
          <cell r="B168">
            <v>30</v>
          </cell>
          <cell r="C168">
            <v>3701</v>
          </cell>
          <cell r="D168">
            <v>101061</v>
          </cell>
          <cell r="E168" t="str">
            <v>CDH-Generator Improvements</v>
          </cell>
          <cell r="F168">
            <v>0</v>
          </cell>
          <cell r="G168">
            <v>55217.72</v>
          </cell>
          <cell r="H168">
            <v>55217.72</v>
          </cell>
          <cell r="I168">
            <v>3936</v>
          </cell>
          <cell r="J168">
            <v>69999.960000000006</v>
          </cell>
          <cell r="K168">
            <v>73935.960000000006</v>
          </cell>
          <cell r="L168">
            <v>-18718.240000000002</v>
          </cell>
          <cell r="M168">
            <v>73935.960000000006</v>
          </cell>
          <cell r="O168">
            <v>101061</v>
          </cell>
          <cell r="P168" t="str">
            <v>CDH-Generator Improvements</v>
          </cell>
          <cell r="Q168">
            <v>0</v>
          </cell>
          <cell r="R168">
            <v>55217.72</v>
          </cell>
          <cell r="S168">
            <v>55217.72</v>
          </cell>
          <cell r="T168">
            <v>3936</v>
          </cell>
          <cell r="U168">
            <v>69999.960000000006</v>
          </cell>
          <cell r="V168">
            <v>73935.960000000006</v>
          </cell>
          <cell r="W168">
            <v>-18718.240000000002</v>
          </cell>
          <cell r="X168">
            <v>73935.960000000006</v>
          </cell>
          <cell r="Z168">
            <v>0</v>
          </cell>
        </row>
        <row r="169">
          <cell r="A169">
            <v>101062</v>
          </cell>
          <cell r="B169">
            <v>30</v>
          </cell>
          <cell r="C169">
            <v>3701</v>
          </cell>
          <cell r="D169">
            <v>101062</v>
          </cell>
          <cell r="E169" t="str">
            <v>CDH-Dist Line Additions</v>
          </cell>
          <cell r="F169">
            <v>0</v>
          </cell>
          <cell r="G169">
            <v>0</v>
          </cell>
          <cell r="H169">
            <v>0</v>
          </cell>
          <cell r="I169">
            <v>0</v>
          </cell>
          <cell r="J169">
            <v>0</v>
          </cell>
          <cell r="K169">
            <v>0</v>
          </cell>
          <cell r="L169">
            <v>0</v>
          </cell>
          <cell r="M169">
            <v>0</v>
          </cell>
          <cell r="O169">
            <v>101062</v>
          </cell>
          <cell r="P169" t="str">
            <v>CDH-Dist Line Additions</v>
          </cell>
          <cell r="Q169">
            <v>0</v>
          </cell>
          <cell r="R169">
            <v>0</v>
          </cell>
          <cell r="S169">
            <v>0</v>
          </cell>
          <cell r="T169">
            <v>0</v>
          </cell>
          <cell r="U169">
            <v>0</v>
          </cell>
          <cell r="V169">
            <v>0</v>
          </cell>
          <cell r="W169">
            <v>0</v>
          </cell>
          <cell r="X169">
            <v>0</v>
          </cell>
          <cell r="Z169">
            <v>0</v>
          </cell>
        </row>
        <row r="170">
          <cell r="A170">
            <v>101063</v>
          </cell>
          <cell r="B170">
            <v>70</v>
          </cell>
          <cell r="C170">
            <v>7300</v>
          </cell>
          <cell r="D170">
            <v>101063</v>
          </cell>
          <cell r="E170" t="str">
            <v>CE-T&amp;D Software</v>
          </cell>
          <cell r="F170">
            <v>0</v>
          </cell>
          <cell r="G170">
            <v>0</v>
          </cell>
          <cell r="H170">
            <v>0</v>
          </cell>
          <cell r="I170">
            <v>0</v>
          </cell>
          <cell r="J170">
            <v>0</v>
          </cell>
          <cell r="K170">
            <v>0</v>
          </cell>
          <cell r="L170">
            <v>0</v>
          </cell>
          <cell r="M170">
            <v>0</v>
          </cell>
          <cell r="O170">
            <v>101063</v>
          </cell>
          <cell r="P170" t="str">
            <v>CE-T&amp;D Software</v>
          </cell>
          <cell r="Q170">
            <v>0</v>
          </cell>
          <cell r="R170">
            <v>0</v>
          </cell>
          <cell r="S170">
            <v>0</v>
          </cell>
          <cell r="T170">
            <v>0</v>
          </cell>
          <cell r="U170">
            <v>0</v>
          </cell>
          <cell r="V170">
            <v>0</v>
          </cell>
          <cell r="W170">
            <v>0</v>
          </cell>
          <cell r="X170">
            <v>0</v>
          </cell>
          <cell r="Z170">
            <v>0</v>
          </cell>
        </row>
        <row r="171">
          <cell r="A171">
            <v>101065</v>
          </cell>
          <cell r="B171">
            <v>20</v>
          </cell>
          <cell r="C171">
            <v>2300</v>
          </cell>
          <cell r="D171">
            <v>101065</v>
          </cell>
          <cell r="E171" t="str">
            <v>FE- CNPI Land Easements</v>
          </cell>
          <cell r="F171">
            <v>0</v>
          </cell>
          <cell r="G171">
            <v>2716</v>
          </cell>
          <cell r="H171">
            <v>2716</v>
          </cell>
          <cell r="I171">
            <v>0</v>
          </cell>
          <cell r="J171">
            <v>10000</v>
          </cell>
          <cell r="K171">
            <v>10000</v>
          </cell>
          <cell r="L171">
            <v>-7284</v>
          </cell>
          <cell r="M171">
            <v>10000</v>
          </cell>
          <cell r="O171">
            <v>101065</v>
          </cell>
          <cell r="P171" t="str">
            <v>FE- CNPI Land Easements</v>
          </cell>
          <cell r="Q171">
            <v>0</v>
          </cell>
          <cell r="R171">
            <v>2716</v>
          </cell>
          <cell r="S171">
            <v>2716</v>
          </cell>
          <cell r="T171">
            <v>0</v>
          </cell>
          <cell r="U171">
            <v>10000</v>
          </cell>
          <cell r="V171">
            <v>10000</v>
          </cell>
          <cell r="W171">
            <v>-7284</v>
          </cell>
          <cell r="X171">
            <v>10000</v>
          </cell>
          <cell r="Z171">
            <v>0</v>
          </cell>
        </row>
        <row r="172">
          <cell r="A172">
            <v>101067</v>
          </cell>
          <cell r="B172">
            <v>20</v>
          </cell>
          <cell r="C172">
            <v>2700</v>
          </cell>
          <cell r="D172">
            <v>101067</v>
          </cell>
          <cell r="E172" t="str">
            <v>EOP-Franchises &amp; Consents</v>
          </cell>
          <cell r="F172">
            <v>0</v>
          </cell>
          <cell r="G172">
            <v>0</v>
          </cell>
          <cell r="H172">
            <v>0</v>
          </cell>
          <cell r="I172">
            <v>0</v>
          </cell>
          <cell r="J172">
            <v>0</v>
          </cell>
          <cell r="K172">
            <v>0</v>
          </cell>
          <cell r="L172">
            <v>0</v>
          </cell>
          <cell r="M172">
            <v>0</v>
          </cell>
          <cell r="O172">
            <v>101067</v>
          </cell>
          <cell r="P172" t="str">
            <v>EOP-Franchises &amp; Consents</v>
          </cell>
          <cell r="Q172">
            <v>0</v>
          </cell>
          <cell r="R172">
            <v>0</v>
          </cell>
          <cell r="S172">
            <v>0</v>
          </cell>
          <cell r="T172">
            <v>0</v>
          </cell>
          <cell r="U172">
            <v>0</v>
          </cell>
          <cell r="V172">
            <v>0</v>
          </cell>
          <cell r="W172">
            <v>0</v>
          </cell>
          <cell r="X172">
            <v>0</v>
          </cell>
          <cell r="Z172">
            <v>0</v>
          </cell>
        </row>
        <row r="173">
          <cell r="A173">
            <v>101068</v>
          </cell>
          <cell r="B173">
            <v>20</v>
          </cell>
          <cell r="C173">
            <v>2402</v>
          </cell>
          <cell r="D173">
            <v>101068</v>
          </cell>
          <cell r="E173" t="str">
            <v>FE-SAP Authorization Project</v>
          </cell>
          <cell r="F173">
            <v>0</v>
          </cell>
          <cell r="G173">
            <v>372.49</v>
          </cell>
          <cell r="H173">
            <v>372.49</v>
          </cell>
          <cell r="I173">
            <v>0</v>
          </cell>
          <cell r="J173">
            <v>0</v>
          </cell>
          <cell r="K173">
            <v>0</v>
          </cell>
          <cell r="L173">
            <v>372.49</v>
          </cell>
          <cell r="M173">
            <v>0</v>
          </cell>
          <cell r="O173">
            <v>101068</v>
          </cell>
          <cell r="P173" t="str">
            <v>FE-SAP Authorization Project</v>
          </cell>
          <cell r="Q173">
            <v>0</v>
          </cell>
          <cell r="R173">
            <v>372.49</v>
          </cell>
          <cell r="S173">
            <v>372.49</v>
          </cell>
          <cell r="T173">
            <v>0</v>
          </cell>
          <cell r="U173">
            <v>0</v>
          </cell>
          <cell r="V173">
            <v>0</v>
          </cell>
          <cell r="W173">
            <v>372.49</v>
          </cell>
          <cell r="X173">
            <v>0</v>
          </cell>
          <cell r="Z173">
            <v>0</v>
          </cell>
        </row>
        <row r="174">
          <cell r="A174">
            <v>101069</v>
          </cell>
          <cell r="B174">
            <v>20</v>
          </cell>
          <cell r="C174">
            <v>2402</v>
          </cell>
          <cell r="D174">
            <v>101069</v>
          </cell>
          <cell r="E174" t="str">
            <v>FE-Disaster Recovery Site</v>
          </cell>
          <cell r="F174">
            <v>0</v>
          </cell>
          <cell r="G174">
            <v>6387</v>
          </cell>
          <cell r="H174">
            <v>6387</v>
          </cell>
          <cell r="I174">
            <v>7545.84</v>
          </cell>
          <cell r="J174">
            <v>5000</v>
          </cell>
          <cell r="K174">
            <v>12545.84</v>
          </cell>
          <cell r="L174">
            <v>-6158.84</v>
          </cell>
          <cell r="M174">
            <v>12545.84</v>
          </cell>
          <cell r="O174">
            <v>101069</v>
          </cell>
          <cell r="P174" t="str">
            <v>FE-Disaster Recovery Site</v>
          </cell>
          <cell r="Q174">
            <v>0</v>
          </cell>
          <cell r="R174">
            <v>6387</v>
          </cell>
          <cell r="S174">
            <v>6387</v>
          </cell>
          <cell r="T174">
            <v>7545.84</v>
          </cell>
          <cell r="U174">
            <v>5000</v>
          </cell>
          <cell r="V174">
            <v>12545.84</v>
          </cell>
          <cell r="W174">
            <v>-6158.84</v>
          </cell>
          <cell r="X174">
            <v>12545.84</v>
          </cell>
          <cell r="Z174">
            <v>0</v>
          </cell>
        </row>
        <row r="175">
          <cell r="A175">
            <v>101072</v>
          </cell>
          <cell r="B175">
            <v>30</v>
          </cell>
          <cell r="C175">
            <v>3410</v>
          </cell>
          <cell r="D175">
            <v>101072</v>
          </cell>
          <cell r="E175" t="str">
            <v>FO-Cust. Service Office Area Renovations</v>
          </cell>
          <cell r="F175">
            <v>-112</v>
          </cell>
          <cell r="G175">
            <v>0</v>
          </cell>
          <cell r="H175">
            <v>-112</v>
          </cell>
          <cell r="I175">
            <v>0</v>
          </cell>
          <cell r="J175">
            <v>0</v>
          </cell>
          <cell r="K175">
            <v>0</v>
          </cell>
          <cell r="L175">
            <v>-112</v>
          </cell>
          <cell r="M175">
            <v>0</v>
          </cell>
          <cell r="O175">
            <v>101072</v>
          </cell>
          <cell r="P175" t="str">
            <v>FO-Cust. Service Office Area Renovations</v>
          </cell>
          <cell r="Q175">
            <v>-112</v>
          </cell>
          <cell r="R175">
            <v>0</v>
          </cell>
          <cell r="S175">
            <v>-112</v>
          </cell>
          <cell r="T175">
            <v>0</v>
          </cell>
          <cell r="U175">
            <v>0</v>
          </cell>
          <cell r="V175">
            <v>0</v>
          </cell>
          <cell r="W175">
            <v>-112</v>
          </cell>
          <cell r="X175">
            <v>0</v>
          </cell>
          <cell r="Z175">
            <v>0</v>
          </cell>
        </row>
        <row r="176">
          <cell r="A176">
            <v>101076</v>
          </cell>
          <cell r="B176">
            <v>70</v>
          </cell>
          <cell r="C176">
            <v>7300</v>
          </cell>
          <cell r="D176">
            <v>101076</v>
          </cell>
          <cell r="E176" t="str">
            <v>CE- General Capital</v>
          </cell>
          <cell r="F176">
            <v>213955.01</v>
          </cell>
          <cell r="G176">
            <v>577360.94999999995</v>
          </cell>
          <cell r="H176">
            <v>791315.96</v>
          </cell>
          <cell r="I176">
            <v>211348.44</v>
          </cell>
          <cell r="J176">
            <v>569592.48</v>
          </cell>
          <cell r="K176">
            <v>780940.92</v>
          </cell>
          <cell r="L176">
            <v>10375.040000000001</v>
          </cell>
          <cell r="M176">
            <v>780940.92</v>
          </cell>
          <cell r="O176">
            <v>101076</v>
          </cell>
          <cell r="P176" t="str">
            <v>CE- General Capital</v>
          </cell>
          <cell r="Q176">
            <v>213955.01</v>
          </cell>
          <cell r="R176">
            <v>577360.94999999995</v>
          </cell>
          <cell r="S176">
            <v>791315.96</v>
          </cell>
          <cell r="T176">
            <v>211348.44</v>
          </cell>
          <cell r="U176">
            <v>569592.48</v>
          </cell>
          <cell r="V176">
            <v>780940.92</v>
          </cell>
          <cell r="W176">
            <v>10375.040000000001</v>
          </cell>
          <cell r="X176">
            <v>780940.92</v>
          </cell>
          <cell r="Z176">
            <v>0</v>
          </cell>
        </row>
        <row r="177">
          <cell r="A177">
            <v>101077</v>
          </cell>
          <cell r="B177">
            <v>20</v>
          </cell>
          <cell r="C177">
            <v>2700</v>
          </cell>
          <cell r="D177">
            <v>101077</v>
          </cell>
          <cell r="E177" t="str">
            <v>EOP-GENERAL CAPITAL CHARGES</v>
          </cell>
          <cell r="F177">
            <v>101826.48</v>
          </cell>
          <cell r="G177">
            <v>133048.95000000001</v>
          </cell>
          <cell r="H177">
            <v>234875.43</v>
          </cell>
          <cell r="I177">
            <v>61243.68</v>
          </cell>
          <cell r="J177">
            <v>127126.8</v>
          </cell>
          <cell r="K177">
            <v>188370.48</v>
          </cell>
          <cell r="L177">
            <v>46504.95</v>
          </cell>
          <cell r="M177">
            <v>188370.48</v>
          </cell>
          <cell r="O177">
            <v>101077</v>
          </cell>
          <cell r="P177" t="str">
            <v>EOP-GENERAL CAPITAL CHARGES</v>
          </cell>
          <cell r="Q177">
            <v>101826.48</v>
          </cell>
          <cell r="R177">
            <v>133048.95000000001</v>
          </cell>
          <cell r="S177">
            <v>234875.43</v>
          </cell>
          <cell r="T177">
            <v>61243.68</v>
          </cell>
          <cell r="U177">
            <v>127126.8</v>
          </cell>
          <cell r="V177">
            <v>188370.48</v>
          </cell>
          <cell r="W177">
            <v>46504.95</v>
          </cell>
          <cell r="X177">
            <v>188370.48</v>
          </cell>
          <cell r="Z177">
            <v>0</v>
          </cell>
        </row>
        <row r="178">
          <cell r="A178">
            <v>101078</v>
          </cell>
          <cell r="B178">
            <v>70</v>
          </cell>
          <cell r="C178">
            <v>7300</v>
          </cell>
          <cell r="D178">
            <v>101078</v>
          </cell>
          <cell r="E178" t="str">
            <v>CE -Reloc &amp; upgrade Bound Rd Trans 25 MV</v>
          </cell>
          <cell r="F178">
            <v>10795</v>
          </cell>
          <cell r="G178">
            <v>1335.67</v>
          </cell>
          <cell r="H178">
            <v>12130.67</v>
          </cell>
          <cell r="I178">
            <v>8006.4</v>
          </cell>
          <cell r="J178">
            <v>0</v>
          </cell>
          <cell r="K178">
            <v>8006.4</v>
          </cell>
          <cell r="L178">
            <v>4124.2700000000004</v>
          </cell>
          <cell r="M178">
            <v>8006.4</v>
          </cell>
          <cell r="O178">
            <v>101078</v>
          </cell>
          <cell r="P178" t="str">
            <v>CE -Reloc &amp; upgrade Bound Rd Trans 25 MV</v>
          </cell>
          <cell r="Q178">
            <v>10795</v>
          </cell>
          <cell r="R178">
            <v>1335.67</v>
          </cell>
          <cell r="S178">
            <v>12130.67</v>
          </cell>
          <cell r="T178">
            <v>8006.4</v>
          </cell>
          <cell r="U178">
            <v>0</v>
          </cell>
          <cell r="V178">
            <v>8006.4</v>
          </cell>
          <cell r="W178">
            <v>4124.2700000000004</v>
          </cell>
          <cell r="X178">
            <v>8006.4</v>
          </cell>
          <cell r="Z178">
            <v>0</v>
          </cell>
        </row>
        <row r="179">
          <cell r="A179">
            <v>101079</v>
          </cell>
          <cell r="B179">
            <v>70</v>
          </cell>
          <cell r="C179">
            <v>7300</v>
          </cell>
          <cell r="D179">
            <v>101079</v>
          </cell>
          <cell r="E179" t="str">
            <v>Cornwall - New UG Services S Stormont</v>
          </cell>
          <cell r="F179">
            <v>0</v>
          </cell>
          <cell r="G179">
            <v>0</v>
          </cell>
          <cell r="H179">
            <v>0</v>
          </cell>
          <cell r="I179">
            <v>0</v>
          </cell>
          <cell r="J179">
            <v>0</v>
          </cell>
          <cell r="K179">
            <v>0</v>
          </cell>
          <cell r="L179">
            <v>0</v>
          </cell>
          <cell r="M179">
            <v>0</v>
          </cell>
          <cell r="O179">
            <v>101079</v>
          </cell>
          <cell r="P179" t="str">
            <v>Cornwall - New UG Services S Stormont</v>
          </cell>
          <cell r="Q179">
            <v>0</v>
          </cell>
          <cell r="R179">
            <v>0</v>
          </cell>
          <cell r="S179">
            <v>0</v>
          </cell>
          <cell r="T179">
            <v>0</v>
          </cell>
          <cell r="U179">
            <v>0</v>
          </cell>
          <cell r="V179">
            <v>0</v>
          </cell>
          <cell r="W179">
            <v>0</v>
          </cell>
          <cell r="X179">
            <v>0</v>
          </cell>
          <cell r="Z179">
            <v>0</v>
          </cell>
        </row>
        <row r="180">
          <cell r="A180">
            <v>101080</v>
          </cell>
          <cell r="B180">
            <v>70</v>
          </cell>
          <cell r="C180">
            <v>7300</v>
          </cell>
          <cell r="D180">
            <v>101080</v>
          </cell>
          <cell r="E180" t="str">
            <v>Cornwall - New UG Services S Glengarry</v>
          </cell>
          <cell r="F180">
            <v>15952.38</v>
          </cell>
          <cell r="G180">
            <v>27260.28</v>
          </cell>
          <cell r="H180">
            <v>43212.66</v>
          </cell>
          <cell r="I180">
            <v>0</v>
          </cell>
          <cell r="J180">
            <v>0</v>
          </cell>
          <cell r="K180">
            <v>0</v>
          </cell>
          <cell r="L180">
            <v>43212.66</v>
          </cell>
          <cell r="M180">
            <v>0</v>
          </cell>
          <cell r="O180">
            <v>101080</v>
          </cell>
          <cell r="P180" t="str">
            <v>Cornwall - New UG Services S Glengarry</v>
          </cell>
          <cell r="Q180">
            <v>15952.38</v>
          </cell>
          <cell r="R180">
            <v>27260.28</v>
          </cell>
          <cell r="S180">
            <v>43212.66</v>
          </cell>
          <cell r="T180">
            <v>0</v>
          </cell>
          <cell r="U180">
            <v>0</v>
          </cell>
          <cell r="V180">
            <v>0</v>
          </cell>
          <cell r="W180">
            <v>43212.66</v>
          </cell>
          <cell r="X180">
            <v>0</v>
          </cell>
          <cell r="Z180">
            <v>0</v>
          </cell>
        </row>
        <row r="181">
          <cell r="A181">
            <v>101081</v>
          </cell>
          <cell r="B181">
            <v>70</v>
          </cell>
          <cell r="C181">
            <v>7300</v>
          </cell>
          <cell r="D181">
            <v>101081</v>
          </cell>
          <cell r="E181" t="str">
            <v>Cornwall - New UG Services Cornwall Isla</v>
          </cell>
          <cell r="F181">
            <v>6646.13</v>
          </cell>
          <cell r="G181">
            <v>7870.43</v>
          </cell>
          <cell r="H181">
            <v>14516.56</v>
          </cell>
          <cell r="I181">
            <v>0</v>
          </cell>
          <cell r="J181">
            <v>0</v>
          </cell>
          <cell r="K181">
            <v>0</v>
          </cell>
          <cell r="L181">
            <v>14516.56</v>
          </cell>
          <cell r="M181">
            <v>0</v>
          </cell>
          <cell r="O181">
            <v>101081</v>
          </cell>
          <cell r="P181" t="str">
            <v>Cornwall - New UG Services Cornwall Isla</v>
          </cell>
          <cell r="Q181">
            <v>6646.13</v>
          </cell>
          <cell r="R181">
            <v>7870.43</v>
          </cell>
          <cell r="S181">
            <v>14516.56</v>
          </cell>
          <cell r="T181">
            <v>0</v>
          </cell>
          <cell r="U181">
            <v>0</v>
          </cell>
          <cell r="V181">
            <v>0</v>
          </cell>
          <cell r="W181">
            <v>14516.56</v>
          </cell>
          <cell r="X181">
            <v>0</v>
          </cell>
          <cell r="Z181">
            <v>0</v>
          </cell>
        </row>
        <row r="182">
          <cell r="A182">
            <v>101082</v>
          </cell>
          <cell r="B182">
            <v>20</v>
          </cell>
          <cell r="C182">
            <v>2600</v>
          </cell>
          <cell r="D182">
            <v>101082</v>
          </cell>
          <cell r="E182" t="str">
            <v>PC-GENERAL CAPITAL CHARGES</v>
          </cell>
          <cell r="F182">
            <v>99411.75</v>
          </cell>
          <cell r="G182">
            <v>250923.82</v>
          </cell>
          <cell r="H182">
            <v>350335.57</v>
          </cell>
          <cell r="I182">
            <v>48990.12</v>
          </cell>
          <cell r="J182">
            <v>244421.64</v>
          </cell>
          <cell r="K182">
            <v>293411.76</v>
          </cell>
          <cell r="L182">
            <v>56923.81</v>
          </cell>
          <cell r="M182">
            <v>293411.76</v>
          </cell>
          <cell r="O182">
            <v>101082</v>
          </cell>
          <cell r="P182" t="str">
            <v>PC-GENERAL CAPITAL CHARGES</v>
          </cell>
          <cell r="Q182">
            <v>99411.75</v>
          </cell>
          <cell r="R182">
            <v>250923.82</v>
          </cell>
          <cell r="S182">
            <v>350335.57</v>
          </cell>
          <cell r="T182">
            <v>48990.12</v>
          </cell>
          <cell r="U182">
            <v>244421.64</v>
          </cell>
          <cell r="V182">
            <v>293411.76</v>
          </cell>
          <cell r="W182">
            <v>56923.81</v>
          </cell>
          <cell r="X182">
            <v>293411.76</v>
          </cell>
          <cell r="Z182">
            <v>0</v>
          </cell>
        </row>
        <row r="183">
          <cell r="A183">
            <v>101089</v>
          </cell>
          <cell r="B183">
            <v>20</v>
          </cell>
          <cell r="C183">
            <v>2600</v>
          </cell>
          <cell r="D183">
            <v>101089</v>
          </cell>
          <cell r="E183" t="str">
            <v>PC-Building Improvements</v>
          </cell>
          <cell r="F183">
            <v>0</v>
          </cell>
          <cell r="G183">
            <v>0</v>
          </cell>
          <cell r="H183">
            <v>0</v>
          </cell>
          <cell r="I183">
            <v>0</v>
          </cell>
          <cell r="J183">
            <v>0</v>
          </cell>
          <cell r="K183">
            <v>0</v>
          </cell>
          <cell r="L183">
            <v>0</v>
          </cell>
          <cell r="M183">
            <v>0</v>
          </cell>
          <cell r="O183">
            <v>101089</v>
          </cell>
          <cell r="P183" t="str">
            <v>PC-Building Improvements</v>
          </cell>
          <cell r="Q183">
            <v>0</v>
          </cell>
          <cell r="R183">
            <v>0</v>
          </cell>
          <cell r="S183">
            <v>0</v>
          </cell>
          <cell r="T183">
            <v>0</v>
          </cell>
          <cell r="U183">
            <v>0</v>
          </cell>
          <cell r="V183">
            <v>0</v>
          </cell>
          <cell r="W183">
            <v>0</v>
          </cell>
          <cell r="X183">
            <v>0</v>
          </cell>
          <cell r="Z183">
            <v>0</v>
          </cell>
        </row>
        <row r="184">
          <cell r="A184">
            <v>101090</v>
          </cell>
          <cell r="B184">
            <v>70</v>
          </cell>
          <cell r="C184">
            <v>7300</v>
          </cell>
          <cell r="D184">
            <v>101090</v>
          </cell>
          <cell r="E184" t="str">
            <v>Cornwall-Generator Rebuilds</v>
          </cell>
          <cell r="F184">
            <v>0</v>
          </cell>
          <cell r="G184">
            <v>10578.8</v>
          </cell>
          <cell r="H184">
            <v>10578.8</v>
          </cell>
          <cell r="I184">
            <v>0</v>
          </cell>
          <cell r="J184">
            <v>0</v>
          </cell>
          <cell r="K184">
            <v>0</v>
          </cell>
          <cell r="L184">
            <v>10578.8</v>
          </cell>
          <cell r="M184">
            <v>0</v>
          </cell>
          <cell r="O184">
            <v>101090</v>
          </cell>
          <cell r="P184" t="str">
            <v>Cornwall-Generator Rebuilds</v>
          </cell>
          <cell r="Q184">
            <v>0</v>
          </cell>
          <cell r="R184">
            <v>10578.8</v>
          </cell>
          <cell r="S184">
            <v>10578.8</v>
          </cell>
          <cell r="T184">
            <v>0</v>
          </cell>
          <cell r="U184">
            <v>0</v>
          </cell>
          <cell r="V184">
            <v>0</v>
          </cell>
          <cell r="W184">
            <v>10578.8</v>
          </cell>
          <cell r="X184">
            <v>0</v>
          </cell>
          <cell r="Z184">
            <v>0</v>
          </cell>
        </row>
        <row r="185">
          <cell r="A185">
            <v>101091</v>
          </cell>
          <cell r="B185">
            <v>70</v>
          </cell>
          <cell r="C185">
            <v>7402</v>
          </cell>
          <cell r="D185">
            <v>101091</v>
          </cell>
          <cell r="E185" t="str">
            <v>CE - Scada IT Capital Improvements</v>
          </cell>
          <cell r="F185">
            <v>0</v>
          </cell>
          <cell r="G185">
            <v>0</v>
          </cell>
          <cell r="H185">
            <v>0</v>
          </cell>
          <cell r="I185">
            <v>2561.2800000000002</v>
          </cell>
          <cell r="J185">
            <v>5000</v>
          </cell>
          <cell r="K185">
            <v>7561.28</v>
          </cell>
          <cell r="L185">
            <v>-7561.28</v>
          </cell>
          <cell r="M185">
            <v>7561.28</v>
          </cell>
          <cell r="O185">
            <v>101091</v>
          </cell>
          <cell r="P185" t="str">
            <v>CE - Scada IT Capital Improvements</v>
          </cell>
          <cell r="Q185">
            <v>0</v>
          </cell>
          <cell r="R185">
            <v>0</v>
          </cell>
          <cell r="S185">
            <v>0</v>
          </cell>
          <cell r="T185">
            <v>2561.2800000000002</v>
          </cell>
          <cell r="U185">
            <v>5000</v>
          </cell>
          <cell r="V185">
            <v>7561.28</v>
          </cell>
          <cell r="W185">
            <v>-7561.28</v>
          </cell>
          <cell r="X185">
            <v>7561.28</v>
          </cell>
          <cell r="Z185">
            <v>0</v>
          </cell>
        </row>
        <row r="186">
          <cell r="A186">
            <v>101092</v>
          </cell>
          <cell r="B186">
            <v>20</v>
          </cell>
          <cell r="C186">
            <v>2402</v>
          </cell>
          <cell r="D186">
            <v>101092</v>
          </cell>
          <cell r="E186" t="str">
            <v>FE - Scada IT Capital Improvements</v>
          </cell>
          <cell r="F186">
            <v>0</v>
          </cell>
          <cell r="G186">
            <v>0</v>
          </cell>
          <cell r="H186">
            <v>0</v>
          </cell>
          <cell r="I186">
            <v>0</v>
          </cell>
          <cell r="J186">
            <v>0</v>
          </cell>
          <cell r="K186">
            <v>0</v>
          </cell>
          <cell r="L186">
            <v>0</v>
          </cell>
          <cell r="M186">
            <v>0</v>
          </cell>
          <cell r="O186">
            <v>101092</v>
          </cell>
          <cell r="P186" t="str">
            <v>FE - Scada IT Capital Improvements</v>
          </cell>
          <cell r="Q186">
            <v>0</v>
          </cell>
          <cell r="R186">
            <v>0</v>
          </cell>
          <cell r="S186">
            <v>0</v>
          </cell>
          <cell r="T186">
            <v>0</v>
          </cell>
          <cell r="U186">
            <v>0</v>
          </cell>
          <cell r="V186">
            <v>0</v>
          </cell>
          <cell r="W186">
            <v>0</v>
          </cell>
          <cell r="X186">
            <v>0</v>
          </cell>
          <cell r="Z186">
            <v>0</v>
          </cell>
        </row>
        <row r="187">
          <cell r="A187">
            <v>101093</v>
          </cell>
          <cell r="B187">
            <v>70</v>
          </cell>
          <cell r="C187">
            <v>7402</v>
          </cell>
          <cell r="D187">
            <v>101093</v>
          </cell>
          <cell r="E187" t="str">
            <v>CE -New servers in 0070</v>
          </cell>
          <cell r="F187">
            <v>0</v>
          </cell>
          <cell r="G187">
            <v>612.9</v>
          </cell>
          <cell r="H187">
            <v>612.9</v>
          </cell>
          <cell r="I187">
            <v>4097.28</v>
          </cell>
          <cell r="J187">
            <v>20000</v>
          </cell>
          <cell r="K187">
            <v>24097.279999999999</v>
          </cell>
          <cell r="L187">
            <v>-23484.38</v>
          </cell>
          <cell r="M187">
            <v>24097.279999999999</v>
          </cell>
          <cell r="O187">
            <v>101093</v>
          </cell>
          <cell r="P187" t="str">
            <v>CE -New servers in 0070</v>
          </cell>
          <cell r="Q187">
            <v>0</v>
          </cell>
          <cell r="R187">
            <v>612.9</v>
          </cell>
          <cell r="S187">
            <v>612.9</v>
          </cell>
          <cell r="T187">
            <v>4097.28</v>
          </cell>
          <cell r="U187">
            <v>20000</v>
          </cell>
          <cell r="V187">
            <v>24097.279999999999</v>
          </cell>
          <cell r="W187">
            <v>-23484.38</v>
          </cell>
          <cell r="X187">
            <v>24097.279999999999</v>
          </cell>
          <cell r="Z187">
            <v>0</v>
          </cell>
        </row>
        <row r="188">
          <cell r="A188">
            <v>101094</v>
          </cell>
          <cell r="B188">
            <v>70</v>
          </cell>
          <cell r="C188">
            <v>7402</v>
          </cell>
          <cell r="D188">
            <v>101094</v>
          </cell>
          <cell r="E188" t="str">
            <v>CE -New PC's in 0070</v>
          </cell>
          <cell r="F188">
            <v>3936</v>
          </cell>
          <cell r="G188">
            <v>26353.05</v>
          </cell>
          <cell r="H188">
            <v>30289.05</v>
          </cell>
          <cell r="I188">
            <v>1409.28</v>
          </cell>
          <cell r="J188">
            <v>18000</v>
          </cell>
          <cell r="K188">
            <v>19409.28</v>
          </cell>
          <cell r="L188">
            <v>10879.77</v>
          </cell>
          <cell r="M188">
            <v>19409.28</v>
          </cell>
          <cell r="O188">
            <v>101094</v>
          </cell>
          <cell r="P188" t="str">
            <v>CE -New PC's in 0070</v>
          </cell>
          <cell r="Q188">
            <v>3936</v>
          </cell>
          <cell r="R188">
            <v>26353.05</v>
          </cell>
          <cell r="S188">
            <v>30289.05</v>
          </cell>
          <cell r="T188">
            <v>1409.28</v>
          </cell>
          <cell r="U188">
            <v>18000</v>
          </cell>
          <cell r="V188">
            <v>19409.28</v>
          </cell>
          <cell r="W188">
            <v>10879.77</v>
          </cell>
          <cell r="X188">
            <v>19409.28</v>
          </cell>
          <cell r="Z188">
            <v>0</v>
          </cell>
        </row>
        <row r="189">
          <cell r="A189">
            <v>101095</v>
          </cell>
          <cell r="B189">
            <v>20</v>
          </cell>
          <cell r="C189">
            <v>2402</v>
          </cell>
          <cell r="D189">
            <v>101095</v>
          </cell>
          <cell r="E189" t="str">
            <v>FE - FE Interval Meter Project</v>
          </cell>
          <cell r="F189">
            <v>1359</v>
          </cell>
          <cell r="G189">
            <v>235.12</v>
          </cell>
          <cell r="H189">
            <v>1594.12</v>
          </cell>
          <cell r="I189">
            <v>0</v>
          </cell>
          <cell r="J189">
            <v>0</v>
          </cell>
          <cell r="K189">
            <v>0</v>
          </cell>
          <cell r="L189">
            <v>1594.12</v>
          </cell>
          <cell r="M189">
            <v>0</v>
          </cell>
          <cell r="O189">
            <v>101095</v>
          </cell>
          <cell r="P189" t="str">
            <v>FE - FE Interval Meter Project</v>
          </cell>
          <cell r="Q189">
            <v>1359</v>
          </cell>
          <cell r="R189">
            <v>235.12</v>
          </cell>
          <cell r="S189">
            <v>1594.12</v>
          </cell>
          <cell r="T189">
            <v>0</v>
          </cell>
          <cell r="U189">
            <v>0</v>
          </cell>
          <cell r="V189">
            <v>0</v>
          </cell>
          <cell r="W189">
            <v>1594.12</v>
          </cell>
          <cell r="X189">
            <v>0</v>
          </cell>
          <cell r="Z189">
            <v>0</v>
          </cell>
        </row>
        <row r="190">
          <cell r="A190">
            <v>101096</v>
          </cell>
          <cell r="B190">
            <v>70</v>
          </cell>
          <cell r="C190">
            <v>7402</v>
          </cell>
          <cell r="D190">
            <v>101096</v>
          </cell>
          <cell r="E190" t="str">
            <v>CE -Hardware &amp; Peripherals in 0070</v>
          </cell>
          <cell r="F190">
            <v>0</v>
          </cell>
          <cell r="G190">
            <v>6996.23</v>
          </cell>
          <cell r="H190">
            <v>6996.23</v>
          </cell>
          <cell r="I190">
            <v>1409.28</v>
          </cell>
          <cell r="J190">
            <v>12000.04</v>
          </cell>
          <cell r="K190">
            <v>13409.32</v>
          </cell>
          <cell r="L190">
            <v>-6413.09</v>
          </cell>
          <cell r="M190">
            <v>13409.32</v>
          </cell>
          <cell r="O190">
            <v>101096</v>
          </cell>
          <cell r="P190" t="str">
            <v>CE -Hardware &amp; Peripherals in 0070</v>
          </cell>
          <cell r="Q190">
            <v>0</v>
          </cell>
          <cell r="R190">
            <v>6996.23</v>
          </cell>
          <cell r="S190">
            <v>6996.23</v>
          </cell>
          <cell r="T190">
            <v>1409.28</v>
          </cell>
          <cell r="U190">
            <v>12000.04</v>
          </cell>
          <cell r="V190">
            <v>13409.32</v>
          </cell>
          <cell r="W190">
            <v>-6413.09</v>
          </cell>
          <cell r="X190">
            <v>13409.32</v>
          </cell>
          <cell r="Z190">
            <v>0</v>
          </cell>
        </row>
        <row r="191">
          <cell r="A191">
            <v>101098</v>
          </cell>
          <cell r="B191">
            <v>20</v>
          </cell>
          <cell r="C191">
            <v>2300</v>
          </cell>
          <cell r="D191">
            <v>101098</v>
          </cell>
          <cell r="E191" t="str">
            <v>FE-Stevensv 34.5kv Line Ext closed 04/07</v>
          </cell>
          <cell r="F191">
            <v>0</v>
          </cell>
          <cell r="G191">
            <v>0</v>
          </cell>
          <cell r="H191">
            <v>0</v>
          </cell>
          <cell r="I191">
            <v>0</v>
          </cell>
          <cell r="J191">
            <v>0</v>
          </cell>
          <cell r="K191">
            <v>0</v>
          </cell>
          <cell r="L191">
            <v>0</v>
          </cell>
          <cell r="M191">
            <v>0</v>
          </cell>
          <cell r="O191">
            <v>101098</v>
          </cell>
          <cell r="P191" t="str">
            <v>FE-Stevensv 34.5kv Line Ext closed 04/07</v>
          </cell>
          <cell r="Q191">
            <v>0</v>
          </cell>
          <cell r="R191">
            <v>0</v>
          </cell>
          <cell r="S191">
            <v>0</v>
          </cell>
          <cell r="T191">
            <v>0</v>
          </cell>
          <cell r="U191">
            <v>0</v>
          </cell>
          <cell r="V191">
            <v>0</v>
          </cell>
          <cell r="W191">
            <v>0</v>
          </cell>
          <cell r="X191">
            <v>0</v>
          </cell>
          <cell r="Z191">
            <v>0</v>
          </cell>
        </row>
        <row r="192">
          <cell r="A192">
            <v>101099</v>
          </cell>
          <cell r="B192">
            <v>20</v>
          </cell>
          <cell r="C192">
            <v>2300</v>
          </cell>
          <cell r="D192">
            <v>101099</v>
          </cell>
          <cell r="E192" t="str">
            <v>FE-Instll2-3X500kva Rat Bnks St.13closed</v>
          </cell>
          <cell r="F192">
            <v>0</v>
          </cell>
          <cell r="G192">
            <v>0</v>
          </cell>
          <cell r="H192">
            <v>0</v>
          </cell>
          <cell r="I192">
            <v>0</v>
          </cell>
          <cell r="J192">
            <v>0</v>
          </cell>
          <cell r="K192">
            <v>0</v>
          </cell>
          <cell r="L192">
            <v>0</v>
          </cell>
          <cell r="M192">
            <v>0</v>
          </cell>
          <cell r="O192">
            <v>101099</v>
          </cell>
          <cell r="P192" t="str">
            <v>FE-Instll2-3X500kva Rat Bnks St.13closed</v>
          </cell>
          <cell r="Q192">
            <v>0</v>
          </cell>
          <cell r="R192">
            <v>0</v>
          </cell>
          <cell r="S192">
            <v>0</v>
          </cell>
          <cell r="T192">
            <v>0</v>
          </cell>
          <cell r="U192">
            <v>0</v>
          </cell>
          <cell r="V192">
            <v>0</v>
          </cell>
          <cell r="W192">
            <v>0</v>
          </cell>
          <cell r="X192">
            <v>0</v>
          </cell>
          <cell r="Z192">
            <v>0</v>
          </cell>
        </row>
        <row r="193">
          <cell r="A193">
            <v>101100</v>
          </cell>
          <cell r="B193">
            <v>20</v>
          </cell>
          <cell r="C193">
            <v>2300</v>
          </cell>
          <cell r="D193">
            <v>101100</v>
          </cell>
          <cell r="E193" t="str">
            <v>FE-Lightn Protect Ratio Banksclosed04/07</v>
          </cell>
          <cell r="F193">
            <v>0</v>
          </cell>
          <cell r="G193">
            <v>0</v>
          </cell>
          <cell r="H193">
            <v>0</v>
          </cell>
          <cell r="I193">
            <v>0</v>
          </cell>
          <cell r="J193">
            <v>0</v>
          </cell>
          <cell r="K193">
            <v>0</v>
          </cell>
          <cell r="L193">
            <v>0</v>
          </cell>
          <cell r="M193">
            <v>0</v>
          </cell>
          <cell r="O193">
            <v>101100</v>
          </cell>
          <cell r="P193" t="str">
            <v>FE-Lightn Protect Ratio Banksclosed04/07</v>
          </cell>
          <cell r="Q193">
            <v>0</v>
          </cell>
          <cell r="R193">
            <v>0</v>
          </cell>
          <cell r="S193">
            <v>0</v>
          </cell>
          <cell r="T193">
            <v>0</v>
          </cell>
          <cell r="U193">
            <v>0</v>
          </cell>
          <cell r="V193">
            <v>0</v>
          </cell>
          <cell r="W193">
            <v>0</v>
          </cell>
          <cell r="X193">
            <v>0</v>
          </cell>
          <cell r="Z193">
            <v>0</v>
          </cell>
        </row>
        <row r="194">
          <cell r="A194">
            <v>101101</v>
          </cell>
          <cell r="B194">
            <v>20</v>
          </cell>
          <cell r="C194">
            <v>2600</v>
          </cell>
          <cell r="D194">
            <v>101101</v>
          </cell>
          <cell r="E194" t="str">
            <v>PC-Lims System Upgrade</v>
          </cell>
          <cell r="F194">
            <v>0</v>
          </cell>
          <cell r="G194">
            <v>0</v>
          </cell>
          <cell r="H194">
            <v>0</v>
          </cell>
          <cell r="I194">
            <v>0</v>
          </cell>
          <cell r="J194">
            <v>0</v>
          </cell>
          <cell r="K194">
            <v>0</v>
          </cell>
          <cell r="L194">
            <v>0</v>
          </cell>
          <cell r="M194">
            <v>0</v>
          </cell>
          <cell r="O194">
            <v>101101</v>
          </cell>
          <cell r="P194" t="str">
            <v>PC-Lims System Upgrade</v>
          </cell>
          <cell r="Q194">
            <v>0</v>
          </cell>
          <cell r="R194">
            <v>0</v>
          </cell>
          <cell r="S194">
            <v>0</v>
          </cell>
          <cell r="T194">
            <v>0</v>
          </cell>
          <cell r="U194">
            <v>0</v>
          </cell>
          <cell r="V194">
            <v>0</v>
          </cell>
          <cell r="W194">
            <v>0</v>
          </cell>
          <cell r="X194">
            <v>0</v>
          </cell>
          <cell r="Z194">
            <v>0</v>
          </cell>
        </row>
        <row r="195">
          <cell r="A195">
            <v>101102</v>
          </cell>
          <cell r="B195">
            <v>20</v>
          </cell>
          <cell r="C195">
            <v>2600</v>
          </cell>
          <cell r="D195">
            <v>101102</v>
          </cell>
          <cell r="E195" t="str">
            <v>PC-Elm Station Decommission * LOCKED *</v>
          </cell>
          <cell r="F195">
            <v>0</v>
          </cell>
          <cell r="G195">
            <v>-50.8</v>
          </cell>
          <cell r="H195">
            <v>-50.8</v>
          </cell>
          <cell r="I195">
            <v>0</v>
          </cell>
          <cell r="J195">
            <v>0</v>
          </cell>
          <cell r="K195">
            <v>0</v>
          </cell>
          <cell r="L195">
            <v>-50.8</v>
          </cell>
          <cell r="M195">
            <v>0</v>
          </cell>
          <cell r="O195">
            <v>101102</v>
          </cell>
          <cell r="P195" t="str">
            <v>PC-Elm Station Decommission * LOCKED *</v>
          </cell>
          <cell r="Q195">
            <v>0</v>
          </cell>
          <cell r="R195">
            <v>-50.8</v>
          </cell>
          <cell r="S195">
            <v>-50.8</v>
          </cell>
          <cell r="T195">
            <v>0</v>
          </cell>
          <cell r="U195">
            <v>0</v>
          </cell>
          <cell r="V195">
            <v>0</v>
          </cell>
          <cell r="W195">
            <v>-50.8</v>
          </cell>
          <cell r="X195">
            <v>0</v>
          </cell>
          <cell r="Z195">
            <v>0</v>
          </cell>
        </row>
        <row r="196">
          <cell r="A196">
            <v>101103</v>
          </cell>
          <cell r="B196">
            <v>20</v>
          </cell>
          <cell r="C196">
            <v>2600</v>
          </cell>
          <cell r="D196">
            <v>101103</v>
          </cell>
          <cell r="E196" t="str">
            <v>PC-Upgrade JF3 Replace Cu Primary</v>
          </cell>
          <cell r="F196">
            <v>0</v>
          </cell>
          <cell r="G196">
            <v>0</v>
          </cell>
          <cell r="H196">
            <v>0</v>
          </cell>
          <cell r="I196">
            <v>0</v>
          </cell>
          <cell r="J196">
            <v>0</v>
          </cell>
          <cell r="K196">
            <v>0</v>
          </cell>
          <cell r="L196">
            <v>0</v>
          </cell>
          <cell r="M196">
            <v>0</v>
          </cell>
          <cell r="O196">
            <v>101103</v>
          </cell>
          <cell r="P196" t="str">
            <v>PC-Upgrade JF3 Replace Cu Primary</v>
          </cell>
          <cell r="Q196">
            <v>0</v>
          </cell>
          <cell r="R196">
            <v>0</v>
          </cell>
          <cell r="S196">
            <v>0</v>
          </cell>
          <cell r="T196">
            <v>0</v>
          </cell>
          <cell r="U196">
            <v>0</v>
          </cell>
          <cell r="V196">
            <v>0</v>
          </cell>
          <cell r="W196">
            <v>0</v>
          </cell>
          <cell r="X196">
            <v>0</v>
          </cell>
          <cell r="Z196">
            <v>0</v>
          </cell>
        </row>
        <row r="197">
          <cell r="A197">
            <v>101104</v>
          </cell>
          <cell r="B197">
            <v>20</v>
          </cell>
          <cell r="C197">
            <v>2600</v>
          </cell>
          <cell r="D197">
            <v>101104</v>
          </cell>
          <cell r="E197" t="str">
            <v>PC-Upgrade Tie EF1 &amp; EF2 closed 04/07</v>
          </cell>
          <cell r="F197">
            <v>0</v>
          </cell>
          <cell r="G197">
            <v>0</v>
          </cell>
          <cell r="H197">
            <v>0</v>
          </cell>
          <cell r="I197">
            <v>0</v>
          </cell>
          <cell r="J197">
            <v>0</v>
          </cell>
          <cell r="K197">
            <v>0</v>
          </cell>
          <cell r="L197">
            <v>0</v>
          </cell>
          <cell r="M197">
            <v>0</v>
          </cell>
          <cell r="O197">
            <v>101104</v>
          </cell>
          <cell r="P197" t="str">
            <v>PC-Upgrade Tie EF1 &amp; EF2 closed 04/07</v>
          </cell>
          <cell r="Q197">
            <v>0</v>
          </cell>
          <cell r="R197">
            <v>0</v>
          </cell>
          <cell r="S197">
            <v>0</v>
          </cell>
          <cell r="T197">
            <v>0</v>
          </cell>
          <cell r="U197">
            <v>0</v>
          </cell>
          <cell r="V197">
            <v>0</v>
          </cell>
          <cell r="W197">
            <v>0</v>
          </cell>
          <cell r="X197">
            <v>0</v>
          </cell>
          <cell r="Z197">
            <v>0</v>
          </cell>
        </row>
        <row r="198">
          <cell r="A198">
            <v>101105</v>
          </cell>
          <cell r="B198">
            <v>20</v>
          </cell>
          <cell r="C198">
            <v>2600</v>
          </cell>
          <cell r="D198">
            <v>101105</v>
          </cell>
          <cell r="E198" t="str">
            <v>PC-Upgr Lightn Protect Ratio Bank closed</v>
          </cell>
          <cell r="F198">
            <v>0</v>
          </cell>
          <cell r="G198">
            <v>0</v>
          </cell>
          <cell r="H198">
            <v>0</v>
          </cell>
          <cell r="I198">
            <v>0</v>
          </cell>
          <cell r="J198">
            <v>0</v>
          </cell>
          <cell r="K198">
            <v>0</v>
          </cell>
          <cell r="L198">
            <v>0</v>
          </cell>
          <cell r="M198">
            <v>0</v>
          </cell>
          <cell r="O198">
            <v>101105</v>
          </cell>
          <cell r="P198" t="str">
            <v>PC-Upgr Lightn Protect Ratio Bank closed</v>
          </cell>
          <cell r="Q198">
            <v>0</v>
          </cell>
          <cell r="R198">
            <v>0</v>
          </cell>
          <cell r="S198">
            <v>0</v>
          </cell>
          <cell r="T198">
            <v>0</v>
          </cell>
          <cell r="U198">
            <v>0</v>
          </cell>
          <cell r="V198">
            <v>0</v>
          </cell>
          <cell r="W198">
            <v>0</v>
          </cell>
          <cell r="X198">
            <v>0</v>
          </cell>
          <cell r="Z198">
            <v>0</v>
          </cell>
        </row>
        <row r="199">
          <cell r="A199">
            <v>101106</v>
          </cell>
          <cell r="B199">
            <v>70</v>
          </cell>
          <cell r="C199">
            <v>7300</v>
          </cell>
          <cell r="D199">
            <v>101106</v>
          </cell>
          <cell r="E199" t="str">
            <v>CE-LIMS System Upgrade</v>
          </cell>
          <cell r="F199">
            <v>0</v>
          </cell>
          <cell r="G199">
            <v>0</v>
          </cell>
          <cell r="H199">
            <v>0</v>
          </cell>
          <cell r="I199">
            <v>0</v>
          </cell>
          <cell r="J199">
            <v>0</v>
          </cell>
          <cell r="K199">
            <v>0</v>
          </cell>
          <cell r="L199">
            <v>0</v>
          </cell>
          <cell r="M199">
            <v>0</v>
          </cell>
          <cell r="O199">
            <v>101106</v>
          </cell>
          <cell r="P199" t="str">
            <v>CE-LIMS System Upgrade</v>
          </cell>
          <cell r="Q199">
            <v>0</v>
          </cell>
          <cell r="R199">
            <v>0</v>
          </cell>
          <cell r="S199">
            <v>0</v>
          </cell>
          <cell r="T199">
            <v>0</v>
          </cell>
          <cell r="U199">
            <v>0</v>
          </cell>
          <cell r="V199">
            <v>0</v>
          </cell>
          <cell r="W199">
            <v>0</v>
          </cell>
          <cell r="X199">
            <v>0</v>
          </cell>
          <cell r="Z199">
            <v>0</v>
          </cell>
        </row>
        <row r="200">
          <cell r="A200">
            <v>101108</v>
          </cell>
          <cell r="B200">
            <v>20</v>
          </cell>
          <cell r="C200">
            <v>2300</v>
          </cell>
          <cell r="D200">
            <v>101108</v>
          </cell>
          <cell r="E200" t="str">
            <v>FE-Dist'n Standards Development</v>
          </cell>
          <cell r="F200">
            <v>16369</v>
          </cell>
          <cell r="G200">
            <v>798.85</v>
          </cell>
          <cell r="H200">
            <v>17167.849999999999</v>
          </cell>
          <cell r="I200">
            <v>8071.56</v>
          </cell>
          <cell r="J200">
            <v>0</v>
          </cell>
          <cell r="K200">
            <v>8071.56</v>
          </cell>
          <cell r="L200">
            <v>9096.2900000000009</v>
          </cell>
          <cell r="M200">
            <v>8071.56</v>
          </cell>
          <cell r="O200">
            <v>101108</v>
          </cell>
          <cell r="P200" t="str">
            <v>FE-Dist'n Standards Development</v>
          </cell>
          <cell r="Q200">
            <v>16369</v>
          </cell>
          <cell r="R200">
            <v>798.85</v>
          </cell>
          <cell r="S200">
            <v>17167.849999999999</v>
          </cell>
          <cell r="T200">
            <v>8071.56</v>
          </cell>
          <cell r="U200">
            <v>0</v>
          </cell>
          <cell r="V200">
            <v>8071.56</v>
          </cell>
          <cell r="W200">
            <v>9096.2900000000009</v>
          </cell>
          <cell r="X200">
            <v>8071.56</v>
          </cell>
          <cell r="Z200">
            <v>0</v>
          </cell>
        </row>
        <row r="201">
          <cell r="A201">
            <v>101109</v>
          </cell>
          <cell r="B201">
            <v>30</v>
          </cell>
          <cell r="C201">
            <v>3701</v>
          </cell>
          <cell r="D201">
            <v>101109</v>
          </cell>
          <cell r="E201" t="str">
            <v>CDH-Overhaul turbo chargers on Genset 2</v>
          </cell>
          <cell r="F201">
            <v>0</v>
          </cell>
          <cell r="G201">
            <v>0</v>
          </cell>
          <cell r="H201">
            <v>0</v>
          </cell>
          <cell r="I201">
            <v>0</v>
          </cell>
          <cell r="J201">
            <v>0</v>
          </cell>
          <cell r="K201">
            <v>0</v>
          </cell>
          <cell r="L201">
            <v>0</v>
          </cell>
          <cell r="M201">
            <v>0</v>
          </cell>
          <cell r="O201">
            <v>101109</v>
          </cell>
          <cell r="P201" t="str">
            <v>CDH-Overhaul turbo chargers on Genset 2</v>
          </cell>
          <cell r="Q201">
            <v>0</v>
          </cell>
          <cell r="R201">
            <v>0</v>
          </cell>
          <cell r="S201">
            <v>0</v>
          </cell>
          <cell r="T201">
            <v>0</v>
          </cell>
          <cell r="U201">
            <v>0</v>
          </cell>
          <cell r="V201">
            <v>0</v>
          </cell>
          <cell r="W201">
            <v>0</v>
          </cell>
          <cell r="X201">
            <v>0</v>
          </cell>
          <cell r="Z201">
            <v>0</v>
          </cell>
        </row>
        <row r="202">
          <cell r="A202">
            <v>101110</v>
          </cell>
          <cell r="B202">
            <v>20</v>
          </cell>
          <cell r="C202">
            <v>2600</v>
          </cell>
          <cell r="D202">
            <v>101110</v>
          </cell>
          <cell r="E202" t="str">
            <v>PC-Wholesale meters for 43M9to43M13LOCKE</v>
          </cell>
          <cell r="F202">
            <v>0</v>
          </cell>
          <cell r="G202">
            <v>736.71</v>
          </cell>
          <cell r="H202">
            <v>736.71</v>
          </cell>
          <cell r="I202">
            <v>0</v>
          </cell>
          <cell r="J202">
            <v>0</v>
          </cell>
          <cell r="K202">
            <v>0</v>
          </cell>
          <cell r="L202">
            <v>736.71</v>
          </cell>
          <cell r="M202">
            <v>0</v>
          </cell>
          <cell r="O202">
            <v>101110</v>
          </cell>
          <cell r="P202" t="str">
            <v>PC-Wholesale meters for 43M9to43M13LOCKE</v>
          </cell>
          <cell r="Q202">
            <v>0</v>
          </cell>
          <cell r="R202">
            <v>736.71</v>
          </cell>
          <cell r="S202">
            <v>736.71</v>
          </cell>
          <cell r="T202">
            <v>0</v>
          </cell>
          <cell r="U202">
            <v>0</v>
          </cell>
          <cell r="V202">
            <v>0</v>
          </cell>
          <cell r="W202">
            <v>736.71</v>
          </cell>
          <cell r="X202">
            <v>0</v>
          </cell>
          <cell r="Z202">
            <v>0</v>
          </cell>
        </row>
        <row r="203">
          <cell r="A203">
            <v>101111</v>
          </cell>
          <cell r="B203">
            <v>20</v>
          </cell>
          <cell r="C203">
            <v>2300</v>
          </cell>
          <cell r="D203">
            <v>101111</v>
          </cell>
          <cell r="E203" t="str">
            <v>FE-Cairns Court Reb &amp; Tie Extclose 04/07</v>
          </cell>
          <cell r="F203">
            <v>0</v>
          </cell>
          <cell r="G203">
            <v>0</v>
          </cell>
          <cell r="H203">
            <v>0</v>
          </cell>
          <cell r="I203">
            <v>0</v>
          </cell>
          <cell r="J203">
            <v>0</v>
          </cell>
          <cell r="K203">
            <v>0</v>
          </cell>
          <cell r="L203">
            <v>0</v>
          </cell>
          <cell r="M203">
            <v>0</v>
          </cell>
          <cell r="O203">
            <v>101111</v>
          </cell>
          <cell r="P203" t="str">
            <v>FE-Cairns Court Reb &amp; Tie Extclose 04/07</v>
          </cell>
          <cell r="Q203">
            <v>0</v>
          </cell>
          <cell r="R203">
            <v>0</v>
          </cell>
          <cell r="S203">
            <v>0</v>
          </cell>
          <cell r="T203">
            <v>0</v>
          </cell>
          <cell r="U203">
            <v>0</v>
          </cell>
          <cell r="V203">
            <v>0</v>
          </cell>
          <cell r="W203">
            <v>0</v>
          </cell>
          <cell r="X203">
            <v>0</v>
          </cell>
          <cell r="Z203">
            <v>0</v>
          </cell>
        </row>
        <row r="204">
          <cell r="A204">
            <v>101112</v>
          </cell>
          <cell r="B204">
            <v>20</v>
          </cell>
          <cell r="C204">
            <v>2300</v>
          </cell>
          <cell r="D204">
            <v>101112</v>
          </cell>
          <cell r="E204" t="str">
            <v>FE-Dominion Rd 18L10 Ext close 04/07</v>
          </cell>
          <cell r="F204">
            <v>0</v>
          </cell>
          <cell r="G204">
            <v>0</v>
          </cell>
          <cell r="H204">
            <v>0</v>
          </cell>
          <cell r="I204">
            <v>0</v>
          </cell>
          <cell r="J204">
            <v>0</v>
          </cell>
          <cell r="K204">
            <v>0</v>
          </cell>
          <cell r="L204">
            <v>0</v>
          </cell>
          <cell r="M204">
            <v>0</v>
          </cell>
          <cell r="O204">
            <v>101112</v>
          </cell>
          <cell r="P204" t="str">
            <v>FE-Dominion Rd 18L10 Ext close 04/07</v>
          </cell>
          <cell r="Q204">
            <v>0</v>
          </cell>
          <cell r="R204">
            <v>0</v>
          </cell>
          <cell r="S204">
            <v>0</v>
          </cell>
          <cell r="T204">
            <v>0</v>
          </cell>
          <cell r="U204">
            <v>0</v>
          </cell>
          <cell r="V204">
            <v>0</v>
          </cell>
          <cell r="W204">
            <v>0</v>
          </cell>
          <cell r="X204">
            <v>0</v>
          </cell>
          <cell r="Z204">
            <v>0</v>
          </cell>
        </row>
        <row r="205">
          <cell r="A205">
            <v>101113</v>
          </cell>
          <cell r="B205">
            <v>20</v>
          </cell>
          <cell r="C205">
            <v>2300</v>
          </cell>
          <cell r="D205">
            <v>101113</v>
          </cell>
          <cell r="E205" t="str">
            <v>FE- Dodds Court Rebuild closed 04/07</v>
          </cell>
          <cell r="F205">
            <v>0</v>
          </cell>
          <cell r="G205">
            <v>0</v>
          </cell>
          <cell r="H205">
            <v>0</v>
          </cell>
          <cell r="I205">
            <v>0</v>
          </cell>
          <cell r="J205">
            <v>0</v>
          </cell>
          <cell r="K205">
            <v>0</v>
          </cell>
          <cell r="L205">
            <v>0</v>
          </cell>
          <cell r="M205">
            <v>0</v>
          </cell>
          <cell r="O205">
            <v>101113</v>
          </cell>
          <cell r="P205" t="str">
            <v>FE- Dodds Court Rebuild closed 04/07</v>
          </cell>
          <cell r="Q205">
            <v>0</v>
          </cell>
          <cell r="R205">
            <v>0</v>
          </cell>
          <cell r="S205">
            <v>0</v>
          </cell>
          <cell r="T205">
            <v>0</v>
          </cell>
          <cell r="U205">
            <v>0</v>
          </cell>
          <cell r="V205">
            <v>0</v>
          </cell>
          <cell r="W205">
            <v>0</v>
          </cell>
          <cell r="X205">
            <v>0</v>
          </cell>
          <cell r="Z205">
            <v>0</v>
          </cell>
        </row>
        <row r="206">
          <cell r="A206">
            <v>101114</v>
          </cell>
          <cell r="B206">
            <v>20</v>
          </cell>
          <cell r="C206">
            <v>2600</v>
          </cell>
          <cell r="D206">
            <v>101114</v>
          </cell>
          <cell r="E206" t="str">
            <v>PC-Communications Project</v>
          </cell>
          <cell r="F206">
            <v>0</v>
          </cell>
          <cell r="G206">
            <v>620.36</v>
          </cell>
          <cell r="H206">
            <v>620.36</v>
          </cell>
          <cell r="I206">
            <v>3915.72</v>
          </cell>
          <cell r="J206">
            <v>12000</v>
          </cell>
          <cell r="K206">
            <v>15915.72</v>
          </cell>
          <cell r="L206">
            <v>-15295.36</v>
          </cell>
          <cell r="M206">
            <v>15915.72</v>
          </cell>
          <cell r="O206">
            <v>101114</v>
          </cell>
          <cell r="P206" t="str">
            <v>PC-Communications Project</v>
          </cell>
          <cell r="Q206">
            <v>0</v>
          </cell>
          <cell r="R206">
            <v>620.36</v>
          </cell>
          <cell r="S206">
            <v>620.36</v>
          </cell>
          <cell r="T206">
            <v>3915.72</v>
          </cell>
          <cell r="U206">
            <v>12000</v>
          </cell>
          <cell r="V206">
            <v>15915.72</v>
          </cell>
          <cell r="W206">
            <v>-15295.36</v>
          </cell>
          <cell r="X206">
            <v>15915.72</v>
          </cell>
          <cell r="Z206">
            <v>0</v>
          </cell>
        </row>
        <row r="207">
          <cell r="A207">
            <v>101115</v>
          </cell>
          <cell r="B207">
            <v>20</v>
          </cell>
          <cell r="C207">
            <v>2600</v>
          </cell>
          <cell r="D207">
            <v>101115</v>
          </cell>
          <cell r="E207" t="str">
            <v>PC-Poletran Replacement Project</v>
          </cell>
          <cell r="F207">
            <v>0</v>
          </cell>
          <cell r="G207">
            <v>0</v>
          </cell>
          <cell r="H207">
            <v>0</v>
          </cell>
          <cell r="I207">
            <v>18768.84</v>
          </cell>
          <cell r="J207">
            <v>40000</v>
          </cell>
          <cell r="K207">
            <v>58768.84</v>
          </cell>
          <cell r="L207">
            <v>-58768.84</v>
          </cell>
          <cell r="M207">
            <v>58768.84</v>
          </cell>
          <cell r="O207">
            <v>101115</v>
          </cell>
          <cell r="P207" t="str">
            <v>PC-Poletran Replacement Project</v>
          </cell>
          <cell r="Q207">
            <v>0</v>
          </cell>
          <cell r="R207">
            <v>0</v>
          </cell>
          <cell r="S207">
            <v>0</v>
          </cell>
          <cell r="T207">
            <v>18768.84</v>
          </cell>
          <cell r="U207">
            <v>40000</v>
          </cell>
          <cell r="V207">
            <v>58768.84</v>
          </cell>
          <cell r="W207">
            <v>-58768.84</v>
          </cell>
          <cell r="X207">
            <v>58768.84</v>
          </cell>
          <cell r="Z207">
            <v>0</v>
          </cell>
        </row>
        <row r="208">
          <cell r="A208">
            <v>101116</v>
          </cell>
          <cell r="B208">
            <v>20</v>
          </cell>
          <cell r="C208">
            <v>2600</v>
          </cell>
          <cell r="D208">
            <v>101116</v>
          </cell>
          <cell r="E208" t="str">
            <v>PC- Feeder  Upgrade Project closed 04/07</v>
          </cell>
          <cell r="F208">
            <v>0</v>
          </cell>
          <cell r="G208">
            <v>0</v>
          </cell>
          <cell r="H208">
            <v>0</v>
          </cell>
          <cell r="I208">
            <v>0</v>
          </cell>
          <cell r="J208">
            <v>0</v>
          </cell>
          <cell r="K208">
            <v>0</v>
          </cell>
          <cell r="L208">
            <v>0</v>
          </cell>
          <cell r="M208">
            <v>0</v>
          </cell>
          <cell r="O208">
            <v>101116</v>
          </cell>
          <cell r="P208" t="str">
            <v>PC- Feeder  Upgrade Project closed 04/07</v>
          </cell>
          <cell r="Q208">
            <v>0</v>
          </cell>
          <cell r="R208">
            <v>0</v>
          </cell>
          <cell r="S208">
            <v>0</v>
          </cell>
          <cell r="T208">
            <v>0</v>
          </cell>
          <cell r="U208">
            <v>0</v>
          </cell>
          <cell r="V208">
            <v>0</v>
          </cell>
          <cell r="W208">
            <v>0</v>
          </cell>
          <cell r="X208">
            <v>0</v>
          </cell>
          <cell r="Z208">
            <v>0</v>
          </cell>
        </row>
        <row r="209">
          <cell r="A209">
            <v>101117</v>
          </cell>
          <cell r="B209">
            <v>20</v>
          </cell>
          <cell r="C209">
            <v>2700</v>
          </cell>
          <cell r="D209">
            <v>101117</v>
          </cell>
          <cell r="E209" t="str">
            <v>EOP-Communications Project</v>
          </cell>
          <cell r="F209">
            <v>0</v>
          </cell>
          <cell r="G209">
            <v>0</v>
          </cell>
          <cell r="H209">
            <v>0</v>
          </cell>
          <cell r="I209">
            <v>2438.04</v>
          </cell>
          <cell r="J209">
            <v>0</v>
          </cell>
          <cell r="K209">
            <v>2438.04</v>
          </cell>
          <cell r="L209">
            <v>-2438.04</v>
          </cell>
          <cell r="M209">
            <v>2438.04</v>
          </cell>
          <cell r="O209">
            <v>101117</v>
          </cell>
          <cell r="P209" t="str">
            <v>EOP-Communications Project</v>
          </cell>
          <cell r="Q209">
            <v>0</v>
          </cell>
          <cell r="R209">
            <v>0</v>
          </cell>
          <cell r="S209">
            <v>0</v>
          </cell>
          <cell r="T209">
            <v>2438.04</v>
          </cell>
          <cell r="U209">
            <v>0</v>
          </cell>
          <cell r="V209">
            <v>2438.04</v>
          </cell>
          <cell r="W209">
            <v>-2438.04</v>
          </cell>
          <cell r="X209">
            <v>2438.04</v>
          </cell>
          <cell r="Z209">
            <v>0</v>
          </cell>
        </row>
        <row r="210">
          <cell r="A210">
            <v>101118</v>
          </cell>
          <cell r="B210">
            <v>70</v>
          </cell>
          <cell r="C210">
            <v>7300</v>
          </cell>
          <cell r="D210">
            <v>101118</v>
          </cell>
          <cell r="E210" t="str">
            <v>CE - Communications Project</v>
          </cell>
          <cell r="F210">
            <v>2625</v>
          </cell>
          <cell r="G210">
            <v>74621.460000000006</v>
          </cell>
          <cell r="H210">
            <v>77246.460000000006</v>
          </cell>
          <cell r="I210">
            <v>18265.68</v>
          </cell>
          <cell r="J210">
            <v>85440</v>
          </cell>
          <cell r="K210">
            <v>103705.68</v>
          </cell>
          <cell r="L210">
            <v>-26459.22</v>
          </cell>
          <cell r="M210">
            <v>103705.68</v>
          </cell>
          <cell r="O210">
            <v>101118</v>
          </cell>
          <cell r="P210" t="str">
            <v>CE - Communications Project</v>
          </cell>
          <cell r="Q210">
            <v>2625</v>
          </cell>
          <cell r="R210">
            <v>74621.460000000006</v>
          </cell>
          <cell r="S210">
            <v>77246.460000000006</v>
          </cell>
          <cell r="T210">
            <v>18265.68</v>
          </cell>
          <cell r="U210">
            <v>85440</v>
          </cell>
          <cell r="V210">
            <v>103705.68</v>
          </cell>
          <cell r="W210">
            <v>-26459.22</v>
          </cell>
          <cell r="X210">
            <v>103705.68</v>
          </cell>
          <cell r="Z210">
            <v>0</v>
          </cell>
        </row>
        <row r="211">
          <cell r="A211">
            <v>101119</v>
          </cell>
          <cell r="B211">
            <v>30</v>
          </cell>
          <cell r="C211">
            <v>3400</v>
          </cell>
          <cell r="D211">
            <v>101119</v>
          </cell>
          <cell r="E211" t="str">
            <v>FO- SAN Upgrade</v>
          </cell>
          <cell r="F211">
            <v>8970</v>
          </cell>
          <cell r="G211">
            <v>109045.44</v>
          </cell>
          <cell r="H211">
            <v>118015.44</v>
          </cell>
          <cell r="I211">
            <v>9201.84</v>
          </cell>
          <cell r="J211">
            <v>90000</v>
          </cell>
          <cell r="K211">
            <v>99201.84</v>
          </cell>
          <cell r="L211">
            <v>18813.599999999999</v>
          </cell>
          <cell r="M211">
            <v>99201.84</v>
          </cell>
          <cell r="O211">
            <v>101119</v>
          </cell>
          <cell r="P211" t="str">
            <v>FO- SAN Upgrade</v>
          </cell>
          <cell r="Q211">
            <v>8970</v>
          </cell>
          <cell r="R211">
            <v>109045.44</v>
          </cell>
          <cell r="S211">
            <v>118015.44</v>
          </cell>
          <cell r="T211">
            <v>9201.84</v>
          </cell>
          <cell r="U211">
            <v>90000</v>
          </cell>
          <cell r="V211">
            <v>99201.84</v>
          </cell>
          <cell r="W211">
            <v>18813.599999999999</v>
          </cell>
          <cell r="X211">
            <v>99201.84</v>
          </cell>
          <cell r="Z211">
            <v>0</v>
          </cell>
        </row>
        <row r="212">
          <cell r="A212">
            <v>101120</v>
          </cell>
          <cell r="B212">
            <v>20</v>
          </cell>
          <cell r="C212">
            <v>2700</v>
          </cell>
          <cell r="D212">
            <v>101120</v>
          </cell>
          <cell r="E212" t="str">
            <v>EOP-LIMS System Upgrade</v>
          </cell>
          <cell r="F212">
            <v>52.5</v>
          </cell>
          <cell r="G212">
            <v>0</v>
          </cell>
          <cell r="H212">
            <v>52.5</v>
          </cell>
          <cell r="I212">
            <v>0</v>
          </cell>
          <cell r="J212">
            <v>0</v>
          </cell>
          <cell r="K212">
            <v>0</v>
          </cell>
          <cell r="L212">
            <v>52.5</v>
          </cell>
          <cell r="M212">
            <v>0</v>
          </cell>
          <cell r="O212">
            <v>101120</v>
          </cell>
          <cell r="P212" t="str">
            <v>EOP-LIMS System Upgrade</v>
          </cell>
          <cell r="Q212">
            <v>52.5</v>
          </cell>
          <cell r="R212">
            <v>0</v>
          </cell>
          <cell r="S212">
            <v>52.5</v>
          </cell>
          <cell r="T212">
            <v>0</v>
          </cell>
          <cell r="U212">
            <v>0</v>
          </cell>
          <cell r="V212">
            <v>0</v>
          </cell>
          <cell r="W212">
            <v>52.5</v>
          </cell>
          <cell r="X212">
            <v>0</v>
          </cell>
          <cell r="Z212">
            <v>0</v>
          </cell>
        </row>
        <row r="213">
          <cell r="A213">
            <v>101121</v>
          </cell>
          <cell r="B213">
            <v>20</v>
          </cell>
          <cell r="C213">
            <v>2600</v>
          </cell>
          <cell r="D213">
            <v>101121</v>
          </cell>
          <cell r="E213" t="str">
            <v>PC-IESO Meter  PC &amp; Crowland Sub closed</v>
          </cell>
          <cell r="F213">
            <v>0</v>
          </cell>
          <cell r="G213">
            <v>0</v>
          </cell>
          <cell r="H213">
            <v>0</v>
          </cell>
          <cell r="I213">
            <v>0</v>
          </cell>
          <cell r="J213">
            <v>0</v>
          </cell>
          <cell r="K213">
            <v>0</v>
          </cell>
          <cell r="L213">
            <v>0</v>
          </cell>
          <cell r="M213">
            <v>0</v>
          </cell>
          <cell r="O213">
            <v>101121</v>
          </cell>
          <cell r="P213" t="str">
            <v>PC-IESO Meter  PC &amp; Crowland Sub closed</v>
          </cell>
          <cell r="Q213">
            <v>0</v>
          </cell>
          <cell r="R213">
            <v>0</v>
          </cell>
          <cell r="S213">
            <v>0</v>
          </cell>
          <cell r="T213">
            <v>0</v>
          </cell>
          <cell r="U213">
            <v>0</v>
          </cell>
          <cell r="V213">
            <v>0</v>
          </cell>
          <cell r="W213">
            <v>0</v>
          </cell>
          <cell r="X213">
            <v>0</v>
          </cell>
          <cell r="Z213">
            <v>0</v>
          </cell>
        </row>
        <row r="214">
          <cell r="A214">
            <v>101122</v>
          </cell>
          <cell r="B214">
            <v>20</v>
          </cell>
          <cell r="C214">
            <v>2410</v>
          </cell>
          <cell r="D214">
            <v>101122</v>
          </cell>
          <cell r="E214" t="str">
            <v>FE- FI SAP Enhancements</v>
          </cell>
          <cell r="F214">
            <v>0</v>
          </cell>
          <cell r="G214">
            <v>876</v>
          </cell>
          <cell r="H214">
            <v>876</v>
          </cell>
          <cell r="I214">
            <v>0</v>
          </cell>
          <cell r="J214">
            <v>0</v>
          </cell>
          <cell r="K214">
            <v>0</v>
          </cell>
          <cell r="L214">
            <v>876</v>
          </cell>
          <cell r="M214">
            <v>0</v>
          </cell>
          <cell r="O214">
            <v>101122</v>
          </cell>
          <cell r="P214" t="str">
            <v>FE- FI SAP Enhancements</v>
          </cell>
          <cell r="Q214">
            <v>0</v>
          </cell>
          <cell r="R214">
            <v>876</v>
          </cell>
          <cell r="S214">
            <v>876</v>
          </cell>
          <cell r="T214">
            <v>0</v>
          </cell>
          <cell r="U214">
            <v>0</v>
          </cell>
          <cell r="V214">
            <v>0</v>
          </cell>
          <cell r="W214">
            <v>876</v>
          </cell>
          <cell r="X214">
            <v>0</v>
          </cell>
          <cell r="Z214">
            <v>0</v>
          </cell>
        </row>
        <row r="215">
          <cell r="A215">
            <v>101123</v>
          </cell>
          <cell r="B215">
            <v>20</v>
          </cell>
          <cell r="C215">
            <v>2410</v>
          </cell>
          <cell r="D215">
            <v>101123</v>
          </cell>
          <cell r="E215" t="str">
            <v>Safety First software</v>
          </cell>
          <cell r="F215">
            <v>0</v>
          </cell>
          <cell r="G215">
            <v>2360</v>
          </cell>
          <cell r="H215">
            <v>2360</v>
          </cell>
          <cell r="I215">
            <v>0</v>
          </cell>
          <cell r="J215">
            <v>0</v>
          </cell>
          <cell r="K215">
            <v>0</v>
          </cell>
          <cell r="L215">
            <v>2360</v>
          </cell>
          <cell r="M215">
            <v>0</v>
          </cell>
          <cell r="O215">
            <v>101123</v>
          </cell>
          <cell r="P215" t="str">
            <v>Safety First software</v>
          </cell>
          <cell r="Q215">
            <v>0</v>
          </cell>
          <cell r="R215">
            <v>2360</v>
          </cell>
          <cell r="S215">
            <v>2360</v>
          </cell>
          <cell r="T215">
            <v>0</v>
          </cell>
          <cell r="U215">
            <v>0</v>
          </cell>
          <cell r="V215">
            <v>0</v>
          </cell>
          <cell r="W215">
            <v>2360</v>
          </cell>
          <cell r="X215">
            <v>0</v>
          </cell>
          <cell r="Z215">
            <v>0</v>
          </cell>
        </row>
        <row r="216">
          <cell r="A216">
            <v>101124</v>
          </cell>
          <cell r="B216">
            <v>20</v>
          </cell>
          <cell r="C216">
            <v>2700</v>
          </cell>
          <cell r="D216">
            <v>101124</v>
          </cell>
          <cell r="E216" t="str">
            <v>EOP-Construct new main 44-27KV substatio</v>
          </cell>
          <cell r="F216">
            <v>0</v>
          </cell>
          <cell r="G216">
            <v>0</v>
          </cell>
          <cell r="H216">
            <v>0</v>
          </cell>
          <cell r="I216">
            <v>0</v>
          </cell>
          <cell r="J216">
            <v>0</v>
          </cell>
          <cell r="K216">
            <v>0</v>
          </cell>
          <cell r="L216">
            <v>0</v>
          </cell>
          <cell r="M216">
            <v>0</v>
          </cell>
          <cell r="O216">
            <v>101124</v>
          </cell>
          <cell r="P216" t="str">
            <v>EOP-Construct new main 44-27KV substatio</v>
          </cell>
          <cell r="Q216">
            <v>0</v>
          </cell>
          <cell r="R216">
            <v>0</v>
          </cell>
          <cell r="S216">
            <v>0</v>
          </cell>
          <cell r="T216">
            <v>0</v>
          </cell>
          <cell r="U216">
            <v>0</v>
          </cell>
          <cell r="V216">
            <v>0</v>
          </cell>
          <cell r="W216">
            <v>0</v>
          </cell>
          <cell r="X216">
            <v>0</v>
          </cell>
          <cell r="Z216">
            <v>0</v>
          </cell>
        </row>
        <row r="217">
          <cell r="A217">
            <v>101125</v>
          </cell>
          <cell r="B217">
            <v>30</v>
          </cell>
          <cell r="C217">
            <v>3800</v>
          </cell>
          <cell r="D217">
            <v>101125</v>
          </cell>
          <cell r="E217" t="str">
            <v>FO-Thermal Plant Improvements *** CLOSED</v>
          </cell>
          <cell r="F217">
            <v>0</v>
          </cell>
          <cell r="G217">
            <v>0</v>
          </cell>
          <cell r="H217">
            <v>0</v>
          </cell>
          <cell r="I217">
            <v>22739.4</v>
          </cell>
          <cell r="J217">
            <v>125000.04</v>
          </cell>
          <cell r="K217">
            <v>147739.44</v>
          </cell>
          <cell r="L217">
            <v>-147739.44</v>
          </cell>
          <cell r="M217">
            <v>147739.44</v>
          </cell>
          <cell r="O217">
            <v>101125</v>
          </cell>
          <cell r="P217" t="str">
            <v>FO-Thermal Plant Improvements *** CLOSED</v>
          </cell>
          <cell r="Q217">
            <v>0</v>
          </cell>
          <cell r="R217">
            <v>0</v>
          </cell>
          <cell r="S217">
            <v>0</v>
          </cell>
          <cell r="T217">
            <v>22739.4</v>
          </cell>
          <cell r="U217">
            <v>125000.04</v>
          </cell>
          <cell r="V217">
            <v>147739.44</v>
          </cell>
          <cell r="W217">
            <v>-147739.44</v>
          </cell>
          <cell r="X217">
            <v>147739.44</v>
          </cell>
          <cell r="Z217">
            <v>0</v>
          </cell>
        </row>
        <row r="218">
          <cell r="A218">
            <v>101128</v>
          </cell>
          <cell r="B218">
            <v>20</v>
          </cell>
          <cell r="C218">
            <v>2600</v>
          </cell>
          <cell r="D218">
            <v>101128</v>
          </cell>
          <cell r="E218" t="str">
            <v>PC Sherkston Shores Station</v>
          </cell>
          <cell r="F218">
            <v>0</v>
          </cell>
          <cell r="G218">
            <v>0</v>
          </cell>
          <cell r="H218">
            <v>0</v>
          </cell>
          <cell r="I218">
            <v>9524.0400000000009</v>
          </cell>
          <cell r="J218">
            <v>24000</v>
          </cell>
          <cell r="K218">
            <v>33524.04</v>
          </cell>
          <cell r="L218">
            <v>-33524.04</v>
          </cell>
          <cell r="M218">
            <v>33524.04</v>
          </cell>
          <cell r="O218">
            <v>101128</v>
          </cell>
          <cell r="P218" t="str">
            <v>PC Sherkston Shores Station</v>
          </cell>
          <cell r="Q218">
            <v>0</v>
          </cell>
          <cell r="R218">
            <v>0</v>
          </cell>
          <cell r="S218">
            <v>0</v>
          </cell>
          <cell r="T218">
            <v>9524.0400000000009</v>
          </cell>
          <cell r="U218">
            <v>24000</v>
          </cell>
          <cell r="V218">
            <v>33524.04</v>
          </cell>
          <cell r="W218">
            <v>-33524.04</v>
          </cell>
          <cell r="X218">
            <v>33524.04</v>
          </cell>
          <cell r="Z218">
            <v>0</v>
          </cell>
        </row>
        <row r="219">
          <cell r="A219">
            <v>101129</v>
          </cell>
          <cell r="B219">
            <v>20</v>
          </cell>
          <cell r="C219">
            <v>2410</v>
          </cell>
          <cell r="D219">
            <v>101129</v>
          </cell>
          <cell r="E219" t="str">
            <v>FE- Land Purchases</v>
          </cell>
          <cell r="F219">
            <v>0</v>
          </cell>
          <cell r="G219">
            <v>16513.57</v>
          </cell>
          <cell r="H219">
            <v>16513.57</v>
          </cell>
          <cell r="I219">
            <v>0</v>
          </cell>
          <cell r="J219">
            <v>0</v>
          </cell>
          <cell r="K219">
            <v>0</v>
          </cell>
          <cell r="L219">
            <v>16513.57</v>
          </cell>
          <cell r="M219">
            <v>0</v>
          </cell>
          <cell r="O219">
            <v>101129</v>
          </cell>
          <cell r="P219" t="str">
            <v>FE- Land Purchases</v>
          </cell>
          <cell r="Q219">
            <v>0</v>
          </cell>
          <cell r="R219">
            <v>16513.57</v>
          </cell>
          <cell r="S219">
            <v>16513.57</v>
          </cell>
          <cell r="T219">
            <v>0</v>
          </cell>
          <cell r="U219">
            <v>0</v>
          </cell>
          <cell r="V219">
            <v>0</v>
          </cell>
          <cell r="W219">
            <v>16513.57</v>
          </cell>
          <cell r="X219">
            <v>0</v>
          </cell>
          <cell r="Z219">
            <v>0</v>
          </cell>
        </row>
        <row r="220">
          <cell r="A220">
            <v>101130</v>
          </cell>
          <cell r="B220">
            <v>70</v>
          </cell>
          <cell r="C220">
            <v>7402</v>
          </cell>
          <cell r="D220">
            <v>101130</v>
          </cell>
          <cell r="E220" t="str">
            <v>CE-IT SAP Capital Improvements</v>
          </cell>
          <cell r="F220">
            <v>25473.75</v>
          </cell>
          <cell r="G220">
            <v>-1308.8399999999999</v>
          </cell>
          <cell r="H220">
            <v>24164.91</v>
          </cell>
          <cell r="I220">
            <v>28800</v>
          </cell>
          <cell r="J220">
            <v>0</v>
          </cell>
          <cell r="K220">
            <v>28800</v>
          </cell>
          <cell r="L220">
            <v>-4635.09</v>
          </cell>
          <cell r="M220">
            <v>28800</v>
          </cell>
          <cell r="O220">
            <v>101130</v>
          </cell>
          <cell r="P220" t="str">
            <v>CE-IT SAP Capital Improvements</v>
          </cell>
          <cell r="Q220">
            <v>25473.75</v>
          </cell>
          <cell r="R220">
            <v>-1308.8399999999999</v>
          </cell>
          <cell r="S220">
            <v>24164.91</v>
          </cell>
          <cell r="T220">
            <v>28800</v>
          </cell>
          <cell r="U220">
            <v>0</v>
          </cell>
          <cell r="V220">
            <v>28800</v>
          </cell>
          <cell r="W220">
            <v>-4635.09</v>
          </cell>
          <cell r="X220">
            <v>28800</v>
          </cell>
          <cell r="Z220">
            <v>0</v>
          </cell>
        </row>
        <row r="221">
          <cell r="A221">
            <v>101131</v>
          </cell>
          <cell r="B221">
            <v>20</v>
          </cell>
          <cell r="C221">
            <v>2600</v>
          </cell>
          <cell r="D221">
            <v>101131</v>
          </cell>
          <cell r="E221" t="str">
            <v>PC - Land Easements</v>
          </cell>
          <cell r="F221">
            <v>0</v>
          </cell>
          <cell r="G221">
            <v>1541.5</v>
          </cell>
          <cell r="H221">
            <v>1541.5</v>
          </cell>
          <cell r="I221">
            <v>0</v>
          </cell>
          <cell r="J221">
            <v>0</v>
          </cell>
          <cell r="K221">
            <v>0</v>
          </cell>
          <cell r="L221">
            <v>1541.5</v>
          </cell>
          <cell r="M221">
            <v>0</v>
          </cell>
          <cell r="O221">
            <v>101131</v>
          </cell>
          <cell r="P221" t="str">
            <v>PC - Land Easements</v>
          </cell>
          <cell r="Q221">
            <v>0</v>
          </cell>
          <cell r="R221">
            <v>1541.5</v>
          </cell>
          <cell r="S221">
            <v>1541.5</v>
          </cell>
          <cell r="T221">
            <v>0</v>
          </cell>
          <cell r="U221">
            <v>0</v>
          </cell>
          <cell r="V221">
            <v>0</v>
          </cell>
          <cell r="W221">
            <v>1541.5</v>
          </cell>
          <cell r="X221">
            <v>0</v>
          </cell>
          <cell r="Z221">
            <v>0</v>
          </cell>
        </row>
        <row r="222">
          <cell r="A222">
            <v>101132</v>
          </cell>
          <cell r="B222">
            <v>20</v>
          </cell>
          <cell r="C222">
            <v>2406</v>
          </cell>
          <cell r="D222">
            <v>101132</v>
          </cell>
          <cell r="E222" t="str">
            <v>FE - HSEMS Development</v>
          </cell>
          <cell r="F222">
            <v>0</v>
          </cell>
          <cell r="G222">
            <v>850</v>
          </cell>
          <cell r="H222">
            <v>850</v>
          </cell>
          <cell r="I222">
            <v>0</v>
          </cell>
          <cell r="J222">
            <v>0</v>
          </cell>
          <cell r="K222">
            <v>0</v>
          </cell>
          <cell r="L222">
            <v>850</v>
          </cell>
          <cell r="M222">
            <v>0</v>
          </cell>
          <cell r="O222">
            <v>101132</v>
          </cell>
          <cell r="P222" t="str">
            <v>FE - HSEMS Development</v>
          </cell>
          <cell r="Q222">
            <v>0</v>
          </cell>
          <cell r="R222">
            <v>850</v>
          </cell>
          <cell r="S222">
            <v>850</v>
          </cell>
          <cell r="T222">
            <v>0</v>
          </cell>
          <cell r="U222">
            <v>0</v>
          </cell>
          <cell r="V222">
            <v>0</v>
          </cell>
          <cell r="W222">
            <v>850</v>
          </cell>
          <cell r="X222">
            <v>0</v>
          </cell>
          <cell r="Z222">
            <v>0</v>
          </cell>
        </row>
        <row r="223">
          <cell r="A223">
            <v>101133</v>
          </cell>
          <cell r="B223">
            <v>70</v>
          </cell>
          <cell r="C223">
            <v>7406</v>
          </cell>
          <cell r="D223">
            <v>101133</v>
          </cell>
          <cell r="E223" t="str">
            <v>CE - HSEMS Development</v>
          </cell>
          <cell r="F223">
            <v>0</v>
          </cell>
          <cell r="G223">
            <v>850</v>
          </cell>
          <cell r="H223">
            <v>850</v>
          </cell>
          <cell r="I223">
            <v>0</v>
          </cell>
          <cell r="J223">
            <v>0</v>
          </cell>
          <cell r="K223">
            <v>0</v>
          </cell>
          <cell r="L223">
            <v>850</v>
          </cell>
          <cell r="M223">
            <v>0</v>
          </cell>
          <cell r="O223">
            <v>101133</v>
          </cell>
          <cell r="P223" t="str">
            <v>CE - HSEMS Development</v>
          </cell>
          <cell r="Q223">
            <v>0</v>
          </cell>
          <cell r="R223">
            <v>850</v>
          </cell>
          <cell r="S223">
            <v>850</v>
          </cell>
          <cell r="T223">
            <v>0</v>
          </cell>
          <cell r="U223">
            <v>0</v>
          </cell>
          <cell r="V223">
            <v>0</v>
          </cell>
          <cell r="W223">
            <v>850</v>
          </cell>
          <cell r="X223">
            <v>0</v>
          </cell>
          <cell r="Z223">
            <v>0</v>
          </cell>
        </row>
        <row r="224">
          <cell r="A224">
            <v>101134</v>
          </cell>
          <cell r="B224">
            <v>20</v>
          </cell>
          <cell r="C224">
            <v>2700</v>
          </cell>
          <cell r="D224">
            <v>101134</v>
          </cell>
          <cell r="E224" t="str">
            <v>EOP Service Centre Hwy32 (thermal plant)</v>
          </cell>
          <cell r="F224">
            <v>42309</v>
          </cell>
          <cell r="G224">
            <v>92235.93</v>
          </cell>
          <cell r="H224">
            <v>134544.93</v>
          </cell>
          <cell r="I224">
            <v>0</v>
          </cell>
          <cell r="J224">
            <v>0</v>
          </cell>
          <cell r="K224">
            <v>0</v>
          </cell>
          <cell r="L224">
            <v>134544.93</v>
          </cell>
          <cell r="M224">
            <v>0</v>
          </cell>
          <cell r="O224">
            <v>101134</v>
          </cell>
          <cell r="P224" t="str">
            <v>EOP Service Centre Hwy32 (thermal plant)</v>
          </cell>
          <cell r="Q224">
            <v>42309</v>
          </cell>
          <cell r="R224">
            <v>92235.93</v>
          </cell>
          <cell r="S224">
            <v>134544.93</v>
          </cell>
          <cell r="T224">
            <v>0</v>
          </cell>
          <cell r="U224">
            <v>0</v>
          </cell>
          <cell r="V224">
            <v>0</v>
          </cell>
          <cell r="W224">
            <v>134544.93</v>
          </cell>
          <cell r="X224">
            <v>0</v>
          </cell>
          <cell r="Z224">
            <v>0</v>
          </cell>
        </row>
        <row r="225">
          <cell r="A225">
            <v>101135</v>
          </cell>
          <cell r="B225">
            <v>30</v>
          </cell>
          <cell r="C225">
            <v>3410</v>
          </cell>
          <cell r="D225">
            <v>101135</v>
          </cell>
          <cell r="E225" t="str">
            <v>FO-Communication Equipment</v>
          </cell>
          <cell r="F225">
            <v>0</v>
          </cell>
          <cell r="G225">
            <v>1052.96</v>
          </cell>
          <cell r="H225">
            <v>1052.96</v>
          </cell>
          <cell r="I225">
            <v>0</v>
          </cell>
          <cell r="J225">
            <v>0</v>
          </cell>
          <cell r="K225">
            <v>0</v>
          </cell>
          <cell r="L225">
            <v>1052.96</v>
          </cell>
          <cell r="M225">
            <v>0</v>
          </cell>
          <cell r="O225">
            <v>101135</v>
          </cell>
          <cell r="P225" t="str">
            <v>FO-Communication Equipment</v>
          </cell>
          <cell r="Q225">
            <v>0</v>
          </cell>
          <cell r="R225">
            <v>1052.96</v>
          </cell>
          <cell r="S225">
            <v>1052.96</v>
          </cell>
          <cell r="T225">
            <v>0</v>
          </cell>
          <cell r="U225">
            <v>0</v>
          </cell>
          <cell r="V225">
            <v>0</v>
          </cell>
          <cell r="W225">
            <v>1052.96</v>
          </cell>
          <cell r="X225">
            <v>0</v>
          </cell>
          <cell r="Z225">
            <v>0</v>
          </cell>
        </row>
        <row r="226">
          <cell r="A226">
            <v>101137</v>
          </cell>
          <cell r="B226">
            <v>20</v>
          </cell>
          <cell r="C226">
            <v>2700</v>
          </cell>
          <cell r="D226">
            <v>101137</v>
          </cell>
          <cell r="E226" t="str">
            <v>EOP-Overhead Distribution Lines UPGRADES</v>
          </cell>
          <cell r="F226">
            <v>11424.5</v>
          </cell>
          <cell r="G226">
            <v>7934.57</v>
          </cell>
          <cell r="H226">
            <v>19359.07</v>
          </cell>
          <cell r="I226">
            <v>0</v>
          </cell>
          <cell r="J226">
            <v>0</v>
          </cell>
          <cell r="K226">
            <v>0</v>
          </cell>
          <cell r="L226">
            <v>19359.07</v>
          </cell>
          <cell r="M226">
            <v>0</v>
          </cell>
          <cell r="O226">
            <v>101137</v>
          </cell>
          <cell r="P226" t="str">
            <v>EOP-Overhead Distribution Lines UPGRADES</v>
          </cell>
          <cell r="Q226">
            <v>11424.5</v>
          </cell>
          <cell r="R226">
            <v>7934.57</v>
          </cell>
          <cell r="S226">
            <v>19359.07</v>
          </cell>
          <cell r="T226">
            <v>0</v>
          </cell>
          <cell r="U226">
            <v>0</v>
          </cell>
          <cell r="V226">
            <v>0</v>
          </cell>
          <cell r="W226">
            <v>19359.07</v>
          </cell>
          <cell r="X226">
            <v>0</v>
          </cell>
          <cell r="Z226">
            <v>0</v>
          </cell>
        </row>
        <row r="227">
          <cell r="A227">
            <v>101139</v>
          </cell>
          <cell r="B227">
            <v>20</v>
          </cell>
          <cell r="C227">
            <v>2402</v>
          </cell>
          <cell r="D227">
            <v>101139</v>
          </cell>
          <cell r="E227" t="str">
            <v>FE-2008/2009 SAP Upgrade</v>
          </cell>
          <cell r="F227">
            <v>736</v>
          </cell>
          <cell r="G227">
            <v>680.4</v>
          </cell>
          <cell r="H227">
            <v>1416.4</v>
          </cell>
          <cell r="I227">
            <v>0</v>
          </cell>
          <cell r="J227">
            <v>0</v>
          </cell>
          <cell r="K227">
            <v>0</v>
          </cell>
          <cell r="L227">
            <v>1416.4</v>
          </cell>
          <cell r="M227">
            <v>0</v>
          </cell>
          <cell r="O227">
            <v>101139</v>
          </cell>
          <cell r="P227" t="str">
            <v>FE-2008/2009 SAP Upgrade</v>
          </cell>
          <cell r="Q227">
            <v>736</v>
          </cell>
          <cell r="R227">
            <v>680.4</v>
          </cell>
          <cell r="S227">
            <v>1416.4</v>
          </cell>
          <cell r="T227">
            <v>0</v>
          </cell>
          <cell r="U227">
            <v>0</v>
          </cell>
          <cell r="V227">
            <v>0</v>
          </cell>
          <cell r="W227">
            <v>1416.4</v>
          </cell>
          <cell r="X227">
            <v>0</v>
          </cell>
          <cell r="Z227">
            <v>0</v>
          </cell>
        </row>
        <row r="228">
          <cell r="A228">
            <v>101140</v>
          </cell>
          <cell r="B228">
            <v>20</v>
          </cell>
          <cell r="C228">
            <v>2300</v>
          </cell>
          <cell r="D228">
            <v>101140</v>
          </cell>
          <cell r="E228" t="str">
            <v>FE- Distribution Analysis Tools</v>
          </cell>
          <cell r="F228">
            <v>0</v>
          </cell>
          <cell r="G228">
            <v>7560</v>
          </cell>
          <cell r="H228">
            <v>7560</v>
          </cell>
          <cell r="I228">
            <v>0</v>
          </cell>
          <cell r="J228">
            <v>0</v>
          </cell>
          <cell r="K228">
            <v>0</v>
          </cell>
          <cell r="L228">
            <v>7560</v>
          </cell>
          <cell r="M228">
            <v>0</v>
          </cell>
          <cell r="O228">
            <v>101140</v>
          </cell>
          <cell r="P228" t="str">
            <v>FE- Distribution Analysis Tools</v>
          </cell>
          <cell r="Q228">
            <v>0</v>
          </cell>
          <cell r="R228">
            <v>7560</v>
          </cell>
          <cell r="S228">
            <v>7560</v>
          </cell>
          <cell r="T228">
            <v>0</v>
          </cell>
          <cell r="U228">
            <v>0</v>
          </cell>
          <cell r="V228">
            <v>0</v>
          </cell>
          <cell r="W228">
            <v>7560</v>
          </cell>
          <cell r="X228">
            <v>0</v>
          </cell>
          <cell r="Z228">
            <v>0</v>
          </cell>
        </row>
        <row r="229">
          <cell r="A229">
            <v>101141</v>
          </cell>
          <cell r="B229">
            <v>20</v>
          </cell>
          <cell r="C229">
            <v>2300</v>
          </cell>
          <cell r="D229">
            <v>101141</v>
          </cell>
          <cell r="E229" t="str">
            <v>FE-Garrison Rd Upgrade</v>
          </cell>
          <cell r="F229">
            <v>29468.5</v>
          </cell>
          <cell r="G229">
            <v>11909.53</v>
          </cell>
          <cell r="H229">
            <v>41378.03</v>
          </cell>
          <cell r="I229">
            <v>0</v>
          </cell>
          <cell r="J229">
            <v>0</v>
          </cell>
          <cell r="K229">
            <v>0</v>
          </cell>
          <cell r="L229">
            <v>41378.03</v>
          </cell>
          <cell r="M229">
            <v>0</v>
          </cell>
          <cell r="O229">
            <v>101141</v>
          </cell>
          <cell r="P229" t="str">
            <v>FE-Garrison Rd Upgrade</v>
          </cell>
          <cell r="Q229">
            <v>29468.5</v>
          </cell>
          <cell r="R229">
            <v>11909.53</v>
          </cell>
          <cell r="S229">
            <v>41378.03</v>
          </cell>
          <cell r="T229">
            <v>0</v>
          </cell>
          <cell r="U229">
            <v>0</v>
          </cell>
          <cell r="V229">
            <v>0</v>
          </cell>
          <cell r="W229">
            <v>41378.03</v>
          </cell>
          <cell r="X229">
            <v>0</v>
          </cell>
          <cell r="Z229">
            <v>0</v>
          </cell>
        </row>
        <row r="231">
          <cell r="F231">
            <v>3260043.56</v>
          </cell>
          <cell r="G231">
            <v>7489468.7400000058</v>
          </cell>
          <cell r="H231">
            <v>10749512.300000004</v>
          </cell>
          <cell r="I231">
            <v>3328250.1599999997</v>
          </cell>
          <cell r="J231">
            <v>7193545.4399999995</v>
          </cell>
          <cell r="K231">
            <v>10521795.599999996</v>
          </cell>
          <cell r="L231">
            <v>227716.69999999992</v>
          </cell>
          <cell r="M231">
            <v>10521795.599999996</v>
          </cell>
        </row>
        <row r="233">
          <cell r="E233" t="str">
            <v>SAP total</v>
          </cell>
          <cell r="F233">
            <v>3260043.5599999996</v>
          </cell>
          <cell r="G233">
            <v>7489468.7400000002</v>
          </cell>
          <cell r="H233">
            <v>10749512.300000001</v>
          </cell>
          <cell r="I233">
            <v>3328250.16</v>
          </cell>
          <cell r="J233">
            <v>7193545.4399999995</v>
          </cell>
          <cell r="K233">
            <v>10521795.6</v>
          </cell>
          <cell r="L233">
            <v>227716.7</v>
          </cell>
          <cell r="M233">
            <v>10521795.6</v>
          </cell>
        </row>
        <row r="235">
          <cell r="E235" t="str">
            <v>Main Template total</v>
          </cell>
          <cell r="H235">
            <v>10749512.300000001</v>
          </cell>
          <cell r="K235">
            <v>10521795.600000001</v>
          </cell>
        </row>
        <row r="237">
          <cell r="F237">
            <v>0</v>
          </cell>
          <cell r="H237">
            <v>0</v>
          </cell>
          <cell r="K237">
            <v>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Cornwall Operating "/>
      <sheetName val="Maint Orders-Inc. Actplanfor"/>
      <sheetName val="Granite Orders ActplanFor"/>
      <sheetName val="Maint Orders-FO ActplanFor"/>
      <sheetName val="Import Cost Centres"/>
      <sheetName val="Import  Orders"/>
      <sheetName val="Cost Center Export for 2005"/>
      <sheetName val="Operating Summary for Budget 20"/>
    </sheetNames>
    <sheetDataSet>
      <sheetData sheetId="0"/>
      <sheetData sheetId="1"/>
      <sheetData sheetId="2"/>
      <sheetData sheetId="3"/>
      <sheetData sheetId="4"/>
      <sheetData sheetId="5">
        <row r="1">
          <cell r="B1" t="str">
            <v>Cost centers</v>
          </cell>
          <cell r="C1" t="str">
            <v xml:space="preserve">    Actual</v>
          </cell>
          <cell r="D1" t="str">
            <v xml:space="preserve">     Plan</v>
          </cell>
          <cell r="E1" t="str">
            <v xml:space="preserve">   Abs. var.</v>
          </cell>
          <cell r="F1" t="str">
            <v xml:space="preserve">    Var.(%)</v>
          </cell>
        </row>
        <row r="2">
          <cell r="A2">
            <v>0</v>
          </cell>
        </row>
        <row r="3">
          <cell r="A3">
            <v>710</v>
          </cell>
          <cell r="B3" t="str">
            <v>710   EOP-Distribution</v>
          </cell>
          <cell r="C3">
            <v>0</v>
          </cell>
          <cell r="D3">
            <v>0</v>
          </cell>
          <cell r="E3">
            <v>0</v>
          </cell>
          <cell r="F3">
            <v>0</v>
          </cell>
        </row>
        <row r="4">
          <cell r="A4">
            <v>711</v>
          </cell>
          <cell r="B4" t="str">
            <v>711   EOP-Operations</v>
          </cell>
          <cell r="C4">
            <v>0</v>
          </cell>
          <cell r="D4">
            <v>0</v>
          </cell>
          <cell r="E4">
            <v>0</v>
          </cell>
          <cell r="F4">
            <v>0</v>
          </cell>
        </row>
        <row r="5">
          <cell r="A5">
            <v>712</v>
          </cell>
          <cell r="B5" t="str">
            <v>712   EOP-Administration</v>
          </cell>
          <cell r="C5">
            <v>0</v>
          </cell>
          <cell r="D5">
            <v>0</v>
          </cell>
          <cell r="E5">
            <v>0</v>
          </cell>
          <cell r="F5">
            <v>0</v>
          </cell>
        </row>
        <row r="6">
          <cell r="A6">
            <v>721</v>
          </cell>
          <cell r="B6" t="str">
            <v>721   EOP-Finance Clearing</v>
          </cell>
          <cell r="C6">
            <v>0</v>
          </cell>
          <cell r="D6">
            <v>0</v>
          </cell>
          <cell r="E6">
            <v>0</v>
          </cell>
          <cell r="F6">
            <v>0</v>
          </cell>
        </row>
        <row r="7">
          <cell r="A7">
            <v>2100</v>
          </cell>
          <cell r="B7" t="str">
            <v>2100  Transmission</v>
          </cell>
          <cell r="C7">
            <v>196020.83</v>
          </cell>
          <cell r="D7">
            <v>201993.46</v>
          </cell>
          <cell r="E7">
            <v>-5972.63</v>
          </cell>
          <cell r="F7">
            <v>-2.9567999999999999</v>
          </cell>
        </row>
        <row r="8">
          <cell r="A8">
            <v>2110</v>
          </cell>
          <cell r="B8" t="str">
            <v>2110  Transmission-General Administration</v>
          </cell>
          <cell r="C8">
            <v>727886.93</v>
          </cell>
          <cell r="D8">
            <v>646000</v>
          </cell>
          <cell r="E8">
            <v>81886.929999999993</v>
          </cell>
          <cell r="F8">
            <v>12.676</v>
          </cell>
        </row>
        <row r="9">
          <cell r="A9">
            <v>2199</v>
          </cell>
          <cell r="B9" t="str">
            <v>2199  Transmission-Intercompany Services</v>
          </cell>
          <cell r="C9">
            <v>276666.64</v>
          </cell>
          <cell r="D9">
            <v>276666.67</v>
          </cell>
          <cell r="E9">
            <v>-0.03</v>
          </cell>
          <cell r="F9">
            <v>0</v>
          </cell>
        </row>
        <row r="10">
          <cell r="A10">
            <v>2200</v>
          </cell>
          <cell r="B10" t="str">
            <v>2200  Transmission &amp; Distributions Operations</v>
          </cell>
          <cell r="C10">
            <v>-59296.26</v>
          </cell>
          <cell r="D10">
            <v>-94571.96</v>
          </cell>
          <cell r="E10">
            <v>35275.699999999997</v>
          </cell>
          <cell r="F10">
            <v>-37.300400000000003</v>
          </cell>
        </row>
        <row r="11">
          <cell r="A11">
            <v>2300</v>
          </cell>
          <cell r="B11" t="str">
            <v>2300  Distribution</v>
          </cell>
          <cell r="C11">
            <v>897883.64</v>
          </cell>
          <cell r="D11">
            <v>1241042.46</v>
          </cell>
          <cell r="E11">
            <v>-343158.82</v>
          </cell>
          <cell r="F11">
            <v>-27.6509</v>
          </cell>
        </row>
        <row r="12">
          <cell r="A12">
            <v>2400</v>
          </cell>
          <cell r="B12" t="str">
            <v>2400  Administration</v>
          </cell>
          <cell r="C12">
            <v>-408000</v>
          </cell>
          <cell r="D12">
            <v>-312000</v>
          </cell>
          <cell r="E12">
            <v>-96000</v>
          </cell>
          <cell r="F12">
            <v>30.769200000000001</v>
          </cell>
        </row>
        <row r="13">
          <cell r="A13">
            <v>2401</v>
          </cell>
          <cell r="B13" t="str">
            <v>2401  Finance</v>
          </cell>
          <cell r="C13">
            <v>568665.4</v>
          </cell>
          <cell r="D13">
            <v>413744.94</v>
          </cell>
          <cell r="E13">
            <v>154920.46</v>
          </cell>
          <cell r="F13">
            <v>37.4435</v>
          </cell>
        </row>
        <row r="14">
          <cell r="A14">
            <v>2402</v>
          </cell>
          <cell r="B14" t="str">
            <v>2402  Information Technology</v>
          </cell>
          <cell r="C14">
            <v>372619.05</v>
          </cell>
          <cell r="D14">
            <v>387690.77</v>
          </cell>
          <cell r="E14">
            <v>-15071.72</v>
          </cell>
          <cell r="F14">
            <v>-3.8875999999999999</v>
          </cell>
        </row>
        <row r="15">
          <cell r="A15">
            <v>2403</v>
          </cell>
          <cell r="B15" t="str">
            <v>2403  Human Resources</v>
          </cell>
          <cell r="C15">
            <v>167878.77</v>
          </cell>
          <cell r="D15">
            <v>200431.59</v>
          </cell>
          <cell r="E15">
            <v>-32552.82</v>
          </cell>
          <cell r="F15">
            <v>-16.241399999999999</v>
          </cell>
        </row>
        <row r="16">
          <cell r="A16">
            <v>2404</v>
          </cell>
          <cell r="B16" t="str">
            <v>2404  Materials Management</v>
          </cell>
          <cell r="C16">
            <v>124186.99</v>
          </cell>
          <cell r="D16">
            <v>131541.44</v>
          </cell>
          <cell r="E16">
            <v>-7354.45</v>
          </cell>
          <cell r="F16">
            <v>-5.5910000000000002</v>
          </cell>
        </row>
        <row r="17">
          <cell r="A17">
            <v>2405</v>
          </cell>
          <cell r="B17" t="str">
            <v>2405  Health, Safety &amp; Environment</v>
          </cell>
          <cell r="C17">
            <v>138895.76</v>
          </cell>
          <cell r="D17">
            <v>230226.12</v>
          </cell>
          <cell r="E17">
            <v>-91330.36</v>
          </cell>
          <cell r="F17">
            <v>-39.669899999999998</v>
          </cell>
        </row>
        <row r="18">
          <cell r="A18">
            <v>2410</v>
          </cell>
          <cell r="B18" t="str">
            <v>2410  General Administration</v>
          </cell>
          <cell r="C18">
            <v>-531780.94999999995</v>
          </cell>
          <cell r="D18">
            <v>-565200</v>
          </cell>
          <cell r="E18">
            <v>33419.050000000003</v>
          </cell>
          <cell r="F18">
            <v>-5.9127999999999998</v>
          </cell>
        </row>
        <row r="19">
          <cell r="A19">
            <v>2411</v>
          </cell>
          <cell r="B19" t="str">
            <v>2411  Misc. Services</v>
          </cell>
          <cell r="C19">
            <v>9080</v>
          </cell>
          <cell r="D19">
            <v>0</v>
          </cell>
          <cell r="E19">
            <v>9080</v>
          </cell>
          <cell r="F19">
            <v>0</v>
          </cell>
        </row>
        <row r="20">
          <cell r="A20">
            <v>2412</v>
          </cell>
          <cell r="B20" t="str">
            <v>2412  Board of Directors</v>
          </cell>
          <cell r="C20">
            <v>13610.66</v>
          </cell>
          <cell r="D20">
            <v>14000</v>
          </cell>
          <cell r="E20">
            <v>-389.34</v>
          </cell>
          <cell r="F20">
            <v>-2.7810000000000001</v>
          </cell>
        </row>
        <row r="21">
          <cell r="A21">
            <v>2413</v>
          </cell>
          <cell r="B21" t="str">
            <v>2413  Regulatory Affairs</v>
          </cell>
          <cell r="C21">
            <v>3849.54</v>
          </cell>
          <cell r="D21">
            <v>0</v>
          </cell>
          <cell r="E21">
            <v>3849.54</v>
          </cell>
          <cell r="F21">
            <v>0</v>
          </cell>
        </row>
        <row r="22">
          <cell r="A22">
            <v>2415</v>
          </cell>
          <cell r="B22" t="str">
            <v>2415  Property Maintenance</v>
          </cell>
          <cell r="C22">
            <v>318414.93</v>
          </cell>
          <cell r="D22">
            <v>346391.38</v>
          </cell>
          <cell r="E22">
            <v>-27976.45</v>
          </cell>
          <cell r="F22">
            <v>-8.0764999999999993</v>
          </cell>
        </row>
        <row r="23">
          <cell r="A23">
            <v>2420</v>
          </cell>
          <cell r="B23" t="str">
            <v>2420  Payroll Benefits Clearing in 0020</v>
          </cell>
          <cell r="C23">
            <v>1643</v>
          </cell>
          <cell r="D23">
            <v>0</v>
          </cell>
          <cell r="E23">
            <v>1643</v>
          </cell>
          <cell r="F23">
            <v>0</v>
          </cell>
        </row>
        <row r="24">
          <cell r="A24">
            <v>2421</v>
          </cell>
          <cell r="B24" t="str">
            <v>2421  Finance Clearing</v>
          </cell>
          <cell r="C24">
            <v>43029.37</v>
          </cell>
          <cell r="D24">
            <v>0</v>
          </cell>
          <cell r="E24">
            <v>43029.37</v>
          </cell>
          <cell r="F24">
            <v>0</v>
          </cell>
        </row>
        <row r="25">
          <cell r="A25">
            <v>2501</v>
          </cell>
          <cell r="B25" t="str">
            <v>2501  Customer Service</v>
          </cell>
          <cell r="C25">
            <v>604110.92000000004</v>
          </cell>
          <cell r="D25">
            <v>515230.69</v>
          </cell>
          <cell r="E25">
            <v>88880.23</v>
          </cell>
          <cell r="F25">
            <v>17.250599999999999</v>
          </cell>
        </row>
        <row r="26">
          <cell r="A26">
            <v>2502</v>
          </cell>
          <cell r="B26" t="str">
            <v>2502  Customer Service-Metering Services</v>
          </cell>
          <cell r="C26">
            <v>67917.42</v>
          </cell>
          <cell r="D26">
            <v>-105829.84</v>
          </cell>
          <cell r="E26">
            <v>173747.26</v>
          </cell>
          <cell r="F26">
            <v>-164.17609999999999</v>
          </cell>
        </row>
        <row r="27">
          <cell r="A27">
            <v>2600</v>
          </cell>
          <cell r="B27" t="str">
            <v>2600  Port Colborne Hydro</v>
          </cell>
          <cell r="C27">
            <v>355273.46</v>
          </cell>
          <cell r="D27">
            <v>587743.55000000005</v>
          </cell>
          <cell r="E27">
            <v>-232470.09</v>
          </cell>
          <cell r="F27">
            <v>-39.552999999999997</v>
          </cell>
        </row>
        <row r="28">
          <cell r="A28">
            <v>2610</v>
          </cell>
          <cell r="B28" t="str">
            <v>2610  Port Colborne Administration</v>
          </cell>
          <cell r="C28">
            <v>84222.19</v>
          </cell>
          <cell r="D28">
            <v>199533.32</v>
          </cell>
          <cell r="E28">
            <v>-115311.13</v>
          </cell>
          <cell r="F28">
            <v>-57.790399999999998</v>
          </cell>
        </row>
        <row r="29">
          <cell r="A29">
            <v>2615</v>
          </cell>
          <cell r="B29" t="str">
            <v>2615  Port Colborne Customer Service</v>
          </cell>
          <cell r="C29">
            <v>440832.14</v>
          </cell>
          <cell r="D29">
            <v>368646.32</v>
          </cell>
          <cell r="E29">
            <v>72185.820000000007</v>
          </cell>
          <cell r="F29">
            <v>19.581299999999999</v>
          </cell>
        </row>
        <row r="30">
          <cell r="A30">
            <v>2630</v>
          </cell>
          <cell r="B30" t="str">
            <v>2630  PC-Retail Settlement Services</v>
          </cell>
          <cell r="C30">
            <v>0</v>
          </cell>
          <cell r="D30">
            <v>0</v>
          </cell>
          <cell r="E30">
            <v>0</v>
          </cell>
          <cell r="F30">
            <v>0</v>
          </cell>
        </row>
        <row r="31">
          <cell r="A31">
            <v>2699</v>
          </cell>
          <cell r="B31" t="str">
            <v>2699  PC-Intercompany Services</v>
          </cell>
          <cell r="C31">
            <v>84666.64</v>
          </cell>
          <cell r="D31">
            <v>84666.67</v>
          </cell>
          <cell r="E31">
            <v>-0.03</v>
          </cell>
          <cell r="F31">
            <v>0</v>
          </cell>
        </row>
        <row r="32">
          <cell r="A32">
            <v>2700</v>
          </cell>
          <cell r="B32" t="str">
            <v>2700  EOP Dist 0020</v>
          </cell>
          <cell r="C32">
            <v>316383.14</v>
          </cell>
          <cell r="D32">
            <v>400264.77</v>
          </cell>
          <cell r="E32">
            <v>-83881.63</v>
          </cell>
          <cell r="F32">
            <v>-20.956499999999998</v>
          </cell>
        </row>
        <row r="33">
          <cell r="A33">
            <v>2701</v>
          </cell>
          <cell r="B33" t="str">
            <v>2701  EOP-Operations (0020)</v>
          </cell>
          <cell r="C33">
            <v>-122000.45</v>
          </cell>
          <cell r="D33">
            <v>-178462.46</v>
          </cell>
          <cell r="E33">
            <v>56462.01</v>
          </cell>
          <cell r="F33">
            <v>-31.638000000000002</v>
          </cell>
        </row>
        <row r="34">
          <cell r="A34">
            <v>2702</v>
          </cell>
          <cell r="B34" t="str">
            <v>2702  EOP-Customer Service</v>
          </cell>
          <cell r="C34">
            <v>271212.18</v>
          </cell>
          <cell r="D34">
            <v>224119.8</v>
          </cell>
          <cell r="E34">
            <v>47092.38</v>
          </cell>
          <cell r="F34">
            <v>21.0121</v>
          </cell>
        </row>
        <row r="35">
          <cell r="A35">
            <v>2710</v>
          </cell>
          <cell r="B35" t="str">
            <v>2710  EOP-Administration</v>
          </cell>
          <cell r="C35">
            <v>190041.16</v>
          </cell>
          <cell r="D35">
            <v>306800</v>
          </cell>
          <cell r="E35">
            <v>-116758.84</v>
          </cell>
          <cell r="F35">
            <v>-38.057000000000002</v>
          </cell>
        </row>
        <row r="36">
          <cell r="A36">
            <v>2715</v>
          </cell>
          <cell r="B36" t="str">
            <v>2715  EOP - Property Maint</v>
          </cell>
          <cell r="C36">
            <v>931.41</v>
          </cell>
          <cell r="D36">
            <v>0</v>
          </cell>
          <cell r="E36">
            <v>931.41</v>
          </cell>
          <cell r="F36">
            <v>0</v>
          </cell>
        </row>
        <row r="37">
          <cell r="A37">
            <v>2721</v>
          </cell>
          <cell r="B37" t="str">
            <v>2721  EOP Finance Clearing</v>
          </cell>
          <cell r="C37">
            <v>-51858</v>
          </cell>
          <cell r="D37">
            <v>0</v>
          </cell>
          <cell r="E37">
            <v>-51858</v>
          </cell>
          <cell r="F37">
            <v>0</v>
          </cell>
        </row>
        <row r="38">
          <cell r="A38">
            <v>2799</v>
          </cell>
          <cell r="B38" t="str">
            <v>2799  EOP Interco</v>
          </cell>
          <cell r="C38">
            <v>84666.64</v>
          </cell>
          <cell r="D38">
            <v>84666.67</v>
          </cell>
          <cell r="E38">
            <v>-0.03</v>
          </cell>
          <cell r="F38">
            <v>0</v>
          </cell>
        </row>
        <row r="39">
          <cell r="A39">
            <v>2900</v>
          </cell>
          <cell r="B39" t="str">
            <v>2900  Intercompany Services</v>
          </cell>
          <cell r="C39">
            <v>640666.64</v>
          </cell>
          <cell r="D39">
            <v>640666.67000000004</v>
          </cell>
          <cell r="E39">
            <v>-0.03</v>
          </cell>
          <cell r="F39">
            <v>0</v>
          </cell>
        </row>
        <row r="40">
          <cell r="A40">
            <v>3100</v>
          </cell>
          <cell r="B40" t="str">
            <v>3100  Commodity Sales</v>
          </cell>
          <cell r="C40">
            <v>4712.4399999999996</v>
          </cell>
          <cell r="D40">
            <v>0</v>
          </cell>
          <cell r="E40">
            <v>4712.4399999999996</v>
          </cell>
          <cell r="F40">
            <v>0</v>
          </cell>
        </row>
        <row r="41">
          <cell r="A41">
            <v>3101</v>
          </cell>
          <cell r="B41" t="str">
            <v>3101  Energy Marketing</v>
          </cell>
          <cell r="C41">
            <v>10000</v>
          </cell>
          <cell r="D41">
            <v>0</v>
          </cell>
          <cell r="E41">
            <v>10000</v>
          </cell>
          <cell r="F41">
            <v>0</v>
          </cell>
        </row>
        <row r="42">
          <cell r="A42">
            <v>3200</v>
          </cell>
          <cell r="B42" t="str">
            <v>3200  Rankine Station</v>
          </cell>
          <cell r="C42">
            <v>4714.5</v>
          </cell>
          <cell r="D42">
            <v>0</v>
          </cell>
          <cell r="E42">
            <v>4714.5</v>
          </cell>
          <cell r="F42">
            <v>0</v>
          </cell>
        </row>
        <row r="43">
          <cell r="A43">
            <v>3201</v>
          </cell>
          <cell r="B43" t="str">
            <v>3201  Rankine Operations</v>
          </cell>
          <cell r="C43">
            <v>467094.39</v>
          </cell>
          <cell r="D43">
            <v>361047.28</v>
          </cell>
          <cell r="E43">
            <v>106047.11</v>
          </cell>
          <cell r="F43">
            <v>29.3721</v>
          </cell>
        </row>
        <row r="44">
          <cell r="A44">
            <v>3202</v>
          </cell>
          <cell r="B44" t="str">
            <v>3202  Rankine Maintenance</v>
          </cell>
          <cell r="C44">
            <v>509584.26</v>
          </cell>
          <cell r="D44">
            <v>477562.35</v>
          </cell>
          <cell r="E44">
            <v>32021.91</v>
          </cell>
          <cell r="F44">
            <v>6.7053000000000003</v>
          </cell>
        </row>
        <row r="45">
          <cell r="A45">
            <v>3401</v>
          </cell>
          <cell r="B45" t="str">
            <v>3401  Executive</v>
          </cell>
          <cell r="C45">
            <v>1079818.8899999999</v>
          </cell>
          <cell r="D45">
            <v>847711.72</v>
          </cell>
          <cell r="E45">
            <v>232107.17</v>
          </cell>
          <cell r="F45">
            <v>27.380400000000002</v>
          </cell>
        </row>
        <row r="46">
          <cell r="A46">
            <v>3409</v>
          </cell>
          <cell r="B46" t="str">
            <v>3409  CORPORATE DEVELOPMENT</v>
          </cell>
          <cell r="C46">
            <v>344889.98</v>
          </cell>
          <cell r="D46">
            <v>281570.48</v>
          </cell>
          <cell r="E46">
            <v>63319.5</v>
          </cell>
          <cell r="F46">
            <v>22.488</v>
          </cell>
        </row>
        <row r="47">
          <cell r="A47">
            <v>3410</v>
          </cell>
          <cell r="B47" t="str">
            <v>3410  General Corporate</v>
          </cell>
          <cell r="C47">
            <v>521306.48</v>
          </cell>
          <cell r="D47">
            <v>893200</v>
          </cell>
          <cell r="E47">
            <v>-371893.52</v>
          </cell>
          <cell r="F47">
            <v>-41.636099999999999</v>
          </cell>
        </row>
        <row r="48">
          <cell r="A48">
            <v>3411</v>
          </cell>
          <cell r="B48" t="str">
            <v>3411  Billed Services</v>
          </cell>
          <cell r="C48">
            <v>19798.18</v>
          </cell>
          <cell r="D48">
            <v>26133.33</v>
          </cell>
          <cell r="E48">
            <v>-6335.15</v>
          </cell>
          <cell r="F48">
            <v>-24.241599999999998</v>
          </cell>
        </row>
        <row r="49">
          <cell r="A49">
            <v>3412</v>
          </cell>
          <cell r="B49" t="str">
            <v>3412  Board of Directors</v>
          </cell>
          <cell r="C49">
            <v>119136.34</v>
          </cell>
          <cell r="D49">
            <v>118325</v>
          </cell>
          <cell r="E49">
            <v>811.34</v>
          </cell>
          <cell r="F49">
            <v>0.68569999999999998</v>
          </cell>
        </row>
        <row r="50">
          <cell r="A50">
            <v>3420</v>
          </cell>
          <cell r="B50" t="str">
            <v>3420  Payroll Benefits Clearing in 0030</v>
          </cell>
          <cell r="C50">
            <v>663</v>
          </cell>
          <cell r="D50">
            <v>0</v>
          </cell>
          <cell r="E50">
            <v>663</v>
          </cell>
          <cell r="F50">
            <v>0</v>
          </cell>
        </row>
        <row r="51">
          <cell r="A51">
            <v>3421</v>
          </cell>
          <cell r="B51" t="str">
            <v>3421  Finance Clearing (0030)</v>
          </cell>
          <cell r="C51">
            <v>109864.5</v>
          </cell>
          <cell r="D51">
            <v>0</v>
          </cell>
          <cell r="E51">
            <v>109864.5</v>
          </cell>
          <cell r="F51">
            <v>0</v>
          </cell>
        </row>
        <row r="52">
          <cell r="A52">
            <v>3700</v>
          </cell>
          <cell r="B52" t="str">
            <v>3700  CORNWALL DISTRICT HEATING</v>
          </cell>
          <cell r="C52">
            <v>-19017.73</v>
          </cell>
          <cell r="D52">
            <v>0</v>
          </cell>
          <cell r="E52">
            <v>-19017.73</v>
          </cell>
          <cell r="F52">
            <v>0</v>
          </cell>
        </row>
        <row r="53">
          <cell r="A53">
            <v>3701</v>
          </cell>
          <cell r="B53" t="str">
            <v>3701  Cornwall District Heating</v>
          </cell>
          <cell r="C53">
            <v>132431.06</v>
          </cell>
          <cell r="D53">
            <v>153313.34</v>
          </cell>
          <cell r="E53">
            <v>-20882.28</v>
          </cell>
          <cell r="F53">
            <v>-13.620699999999999</v>
          </cell>
        </row>
        <row r="54">
          <cell r="A54">
            <v>3900</v>
          </cell>
          <cell r="B54" t="str">
            <v>3900  Intercompany Services in 0030</v>
          </cell>
          <cell r="C54">
            <v>961000</v>
          </cell>
          <cell r="D54">
            <v>962000</v>
          </cell>
          <cell r="E54">
            <v>-1000</v>
          </cell>
          <cell r="F54">
            <v>-0.104</v>
          </cell>
        </row>
        <row r="55">
          <cell r="A55">
            <v>4001</v>
          </cell>
          <cell r="B55" t="str">
            <v>4001  Granite-Common Generation</v>
          </cell>
          <cell r="C55">
            <v>52458.62</v>
          </cell>
          <cell r="D55">
            <v>9947.0499999999993</v>
          </cell>
          <cell r="E55">
            <v>42511.57</v>
          </cell>
          <cell r="F55">
            <v>427.37869999999998</v>
          </cell>
        </row>
        <row r="56">
          <cell r="A56">
            <v>4002</v>
          </cell>
          <cell r="B56" t="str">
            <v>4002  Granite-General Administration</v>
          </cell>
          <cell r="C56">
            <v>44039.01</v>
          </cell>
          <cell r="D56">
            <v>61400</v>
          </cell>
          <cell r="E56">
            <v>-17360.990000000002</v>
          </cell>
          <cell r="F56">
            <v>-28.275200000000002</v>
          </cell>
        </row>
        <row r="57">
          <cell r="A57">
            <v>4010</v>
          </cell>
          <cell r="B57" t="str">
            <v>4010  Granite Gen - Brewer Mills</v>
          </cell>
          <cell r="C57">
            <v>10388.709999999999</v>
          </cell>
          <cell r="D57">
            <v>10800.05</v>
          </cell>
          <cell r="E57">
            <v>-411.34</v>
          </cell>
          <cell r="F57">
            <v>-3.8087</v>
          </cell>
        </row>
        <row r="58">
          <cell r="A58">
            <v>4011</v>
          </cell>
          <cell r="B58" t="str">
            <v>4011  Granite Gen - Kingston Mills</v>
          </cell>
          <cell r="C58">
            <v>21603.8</v>
          </cell>
          <cell r="D58">
            <v>17106.87</v>
          </cell>
          <cell r="E58">
            <v>4496.93</v>
          </cell>
          <cell r="F58">
            <v>26.287299999999998</v>
          </cell>
        </row>
        <row r="59">
          <cell r="A59">
            <v>4012</v>
          </cell>
          <cell r="B59" t="str">
            <v>4012  Granite Gen - Gananoque</v>
          </cell>
          <cell r="C59">
            <v>29154.2</v>
          </cell>
          <cell r="D59">
            <v>12733.51</v>
          </cell>
          <cell r="E59">
            <v>16420.689999999999</v>
          </cell>
          <cell r="F59">
            <v>128.95650000000001</v>
          </cell>
        </row>
        <row r="60">
          <cell r="A60">
            <v>4013</v>
          </cell>
          <cell r="B60" t="str">
            <v>4013  Granite Gen - Jones Falls</v>
          </cell>
          <cell r="C60">
            <v>17610.259999999998</v>
          </cell>
          <cell r="D60">
            <v>23066.84</v>
          </cell>
          <cell r="E60">
            <v>-5456.58</v>
          </cell>
          <cell r="F60">
            <v>-23.6555</v>
          </cell>
        </row>
        <row r="61">
          <cell r="A61">
            <v>4014</v>
          </cell>
          <cell r="B61" t="str">
            <v>4014  Granite Gen - Washburn</v>
          </cell>
          <cell r="C61">
            <v>20033.759999999998</v>
          </cell>
          <cell r="D61">
            <v>10800.05</v>
          </cell>
          <cell r="E61">
            <v>9233.7099999999991</v>
          </cell>
          <cell r="F61">
            <v>85.496899999999997</v>
          </cell>
        </row>
        <row r="62">
          <cell r="A62">
            <v>4015</v>
          </cell>
          <cell r="B62" t="str">
            <v>4015  Granite Gen - Thermal Plant</v>
          </cell>
          <cell r="C62">
            <v>6899.17</v>
          </cell>
          <cell r="D62">
            <v>3066.76</v>
          </cell>
          <cell r="E62">
            <v>3832.41</v>
          </cell>
          <cell r="F62">
            <v>124.9661</v>
          </cell>
        </row>
        <row r="63">
          <cell r="A63">
            <v>4016</v>
          </cell>
          <cell r="B63" t="str">
            <v>4016  Granite Gen - Control Dams</v>
          </cell>
          <cell r="C63">
            <v>90800.99</v>
          </cell>
          <cell r="D63">
            <v>52000.01</v>
          </cell>
          <cell r="E63">
            <v>38800.980000000003</v>
          </cell>
          <cell r="F63">
            <v>74.6173</v>
          </cell>
        </row>
        <row r="64">
          <cell r="A64">
            <v>4017</v>
          </cell>
          <cell r="B64" t="str">
            <v>4017  Gran Gen-Rideau Fall</v>
          </cell>
          <cell r="C64">
            <v>78893.919999999998</v>
          </cell>
          <cell r="D64">
            <v>50409.31</v>
          </cell>
          <cell r="E64">
            <v>28484.61</v>
          </cell>
          <cell r="F64">
            <v>56.506599999999999</v>
          </cell>
        </row>
        <row r="65">
          <cell r="A65">
            <v>4021</v>
          </cell>
          <cell r="B65" t="str">
            <v>4021  Granite-Finance Clea</v>
          </cell>
          <cell r="C65">
            <v>0</v>
          </cell>
          <cell r="D65">
            <v>0</v>
          </cell>
          <cell r="E65">
            <v>0</v>
          </cell>
          <cell r="F65">
            <v>0</v>
          </cell>
        </row>
        <row r="66">
          <cell r="A66">
            <v>4100</v>
          </cell>
          <cell r="B66" t="str">
            <v>4100  Trent</v>
          </cell>
          <cell r="C66">
            <v>0</v>
          </cell>
          <cell r="D66">
            <v>1666.67</v>
          </cell>
          <cell r="E66">
            <v>-1666.67</v>
          </cell>
          <cell r="F66">
            <v>-100</v>
          </cell>
        </row>
        <row r="67">
          <cell r="A67">
            <v>4101</v>
          </cell>
          <cell r="B67" t="str">
            <v>4101  Trent-Sills Island</v>
          </cell>
          <cell r="C67">
            <v>0</v>
          </cell>
          <cell r="D67">
            <v>140024</v>
          </cell>
          <cell r="E67">
            <v>-140024</v>
          </cell>
          <cell r="F67">
            <v>-100</v>
          </cell>
        </row>
        <row r="68">
          <cell r="A68">
            <v>4102</v>
          </cell>
          <cell r="B68" t="str">
            <v>4102  Trent-Sydney</v>
          </cell>
          <cell r="C68">
            <v>0</v>
          </cell>
          <cell r="D68">
            <v>194688</v>
          </cell>
          <cell r="E68">
            <v>-194688</v>
          </cell>
          <cell r="F68">
            <v>-100</v>
          </cell>
        </row>
        <row r="69">
          <cell r="A69">
            <v>4103</v>
          </cell>
          <cell r="B69" t="str">
            <v>4103  Trent-Frankfurd</v>
          </cell>
          <cell r="C69">
            <v>0</v>
          </cell>
          <cell r="D69">
            <v>194688</v>
          </cell>
          <cell r="E69">
            <v>-194688</v>
          </cell>
          <cell r="F69">
            <v>-100</v>
          </cell>
        </row>
        <row r="70">
          <cell r="A70">
            <v>5102</v>
          </cell>
          <cell r="B70" t="str">
            <v>5102  CNE-Marketing</v>
          </cell>
          <cell r="C70">
            <v>370457.97</v>
          </cell>
          <cell r="D70">
            <v>625333.32999999996</v>
          </cell>
          <cell r="E70">
            <v>-254875.36</v>
          </cell>
          <cell r="F70">
            <v>-40.758299999999998</v>
          </cell>
        </row>
        <row r="71">
          <cell r="A71">
            <v>5410</v>
          </cell>
          <cell r="B71" t="str">
            <v>5410  CNE-General Administration</v>
          </cell>
          <cell r="C71">
            <v>87310.79</v>
          </cell>
          <cell r="D71">
            <v>0</v>
          </cell>
          <cell r="E71">
            <v>87310.79</v>
          </cell>
          <cell r="F71">
            <v>0</v>
          </cell>
        </row>
        <row r="72">
          <cell r="A72">
            <v>5412</v>
          </cell>
          <cell r="B72" t="str">
            <v>5412  CNE-Board of Directors</v>
          </cell>
          <cell r="C72">
            <v>4000</v>
          </cell>
          <cell r="D72">
            <v>0</v>
          </cell>
          <cell r="E72">
            <v>4000</v>
          </cell>
          <cell r="F72">
            <v>0</v>
          </cell>
        </row>
        <row r="73">
          <cell r="A73">
            <v>5420</v>
          </cell>
          <cell r="B73" t="str">
            <v>5420  CNE-Payroll Benefits Co 0050</v>
          </cell>
          <cell r="C73">
            <v>3.25</v>
          </cell>
          <cell r="D73">
            <v>0</v>
          </cell>
          <cell r="E73">
            <v>3.25</v>
          </cell>
          <cell r="F73">
            <v>0</v>
          </cell>
        </row>
        <row r="74">
          <cell r="A74">
            <v>7200</v>
          </cell>
          <cell r="B74" t="str">
            <v>7200  Cornwall Distribution Operations</v>
          </cell>
          <cell r="C74">
            <v>47302.02</v>
          </cell>
          <cell r="D74">
            <v>25783.34</v>
          </cell>
          <cell r="E74">
            <v>21518.68</v>
          </cell>
          <cell r="F74">
            <v>83.459599999999995</v>
          </cell>
        </row>
        <row r="75">
          <cell r="A75">
            <v>7201</v>
          </cell>
          <cell r="B75" t="str">
            <v>7201  Cornwall Line</v>
          </cell>
          <cell r="C75">
            <v>82288.179999999993</v>
          </cell>
          <cell r="D75">
            <v>-141663.35999999999</v>
          </cell>
          <cell r="E75">
            <v>223951.54</v>
          </cell>
          <cell r="F75">
            <v>-158.08709999999999</v>
          </cell>
        </row>
        <row r="76">
          <cell r="A76">
            <v>7202</v>
          </cell>
          <cell r="B76" t="str">
            <v>7202  Cornwall Planning &amp; Engineering</v>
          </cell>
          <cell r="C76">
            <v>152408.48000000001</v>
          </cell>
          <cell r="D76">
            <v>133.22</v>
          </cell>
          <cell r="E76">
            <v>152275.26</v>
          </cell>
          <cell r="F76">
            <v>114303.60309999999</v>
          </cell>
        </row>
        <row r="77">
          <cell r="A77">
            <v>7203</v>
          </cell>
          <cell r="B77" t="str">
            <v>7203  Cornwall-Substations</v>
          </cell>
          <cell r="C77">
            <v>-31404.53</v>
          </cell>
          <cell r="D77">
            <v>62.52</v>
          </cell>
          <cell r="E77">
            <v>-31467.05</v>
          </cell>
          <cell r="F77">
            <v>-50331.173999999999</v>
          </cell>
        </row>
        <row r="78">
          <cell r="A78">
            <v>7300</v>
          </cell>
          <cell r="B78" t="str">
            <v>7300  Cornwall Distribution</v>
          </cell>
          <cell r="C78">
            <v>1169059.92</v>
          </cell>
          <cell r="D78">
            <v>1545083.05</v>
          </cell>
          <cell r="E78">
            <v>-376023.13</v>
          </cell>
          <cell r="F78">
            <v>-24.3368</v>
          </cell>
        </row>
        <row r="79">
          <cell r="A79">
            <v>7311</v>
          </cell>
          <cell r="B79" t="str">
            <v>7311  Cornwall Misc Services</v>
          </cell>
          <cell r="C79">
            <v>-790.7</v>
          </cell>
          <cell r="D79">
            <v>4400</v>
          </cell>
          <cell r="E79">
            <v>-5190.7</v>
          </cell>
          <cell r="F79">
            <v>-117.9705</v>
          </cell>
        </row>
        <row r="80">
          <cell r="A80">
            <v>7400</v>
          </cell>
          <cell r="B80" t="str">
            <v>7400  Cornwall Administration</v>
          </cell>
          <cell r="C80">
            <v>-559206.21</v>
          </cell>
          <cell r="D80">
            <v>-464000</v>
          </cell>
          <cell r="E80">
            <v>-95206.21</v>
          </cell>
          <cell r="F80">
            <v>20.518599999999999</v>
          </cell>
        </row>
        <row r="81">
          <cell r="A81">
            <v>7401</v>
          </cell>
          <cell r="B81" t="str">
            <v>7401  Cornwall Corporate Accounting</v>
          </cell>
          <cell r="C81">
            <v>82259.820000000007</v>
          </cell>
          <cell r="D81">
            <v>0</v>
          </cell>
          <cell r="E81">
            <v>82259.820000000007</v>
          </cell>
          <cell r="F81">
            <v>0</v>
          </cell>
        </row>
        <row r="82">
          <cell r="A82">
            <v>7402</v>
          </cell>
          <cell r="B82" t="str">
            <v>7402  Cornwall Information Technology Dept</v>
          </cell>
          <cell r="C82">
            <v>35424.49</v>
          </cell>
          <cell r="D82">
            <v>49450.04</v>
          </cell>
          <cell r="E82">
            <v>-14025.55</v>
          </cell>
          <cell r="F82">
            <v>-28.363099999999999</v>
          </cell>
        </row>
        <row r="83">
          <cell r="A83">
            <v>7403</v>
          </cell>
          <cell r="B83" t="str">
            <v>7403  Cornwall Human Resources</v>
          </cell>
          <cell r="C83">
            <v>12360.14</v>
          </cell>
          <cell r="D83">
            <v>75779.070000000007</v>
          </cell>
          <cell r="E83">
            <v>-63418.93</v>
          </cell>
          <cell r="F83">
            <v>-83.6892</v>
          </cell>
        </row>
        <row r="84">
          <cell r="A84">
            <v>7404</v>
          </cell>
          <cell r="B84" t="str">
            <v>7404  Cornwall Purchasing &amp; Stores</v>
          </cell>
          <cell r="C84">
            <v>70643.02</v>
          </cell>
          <cell r="D84">
            <v>89153.17</v>
          </cell>
          <cell r="E84">
            <v>-18510.150000000001</v>
          </cell>
          <cell r="F84">
            <v>-20.7622</v>
          </cell>
        </row>
        <row r="85">
          <cell r="A85">
            <v>7405</v>
          </cell>
          <cell r="B85" t="str">
            <v>7405  Cornwall Regional Management</v>
          </cell>
          <cell r="C85">
            <v>116613.26</v>
          </cell>
          <cell r="D85">
            <v>148931.73000000001</v>
          </cell>
          <cell r="E85">
            <v>-32318.47</v>
          </cell>
          <cell r="F85">
            <v>-21.700199999999999</v>
          </cell>
        </row>
        <row r="86">
          <cell r="A86">
            <v>7410</v>
          </cell>
          <cell r="B86" t="str">
            <v>7410  Cornwall General Administration</v>
          </cell>
          <cell r="C86">
            <v>229372.16</v>
          </cell>
          <cell r="D86">
            <v>138000</v>
          </cell>
          <cell r="E86">
            <v>91372.160000000003</v>
          </cell>
          <cell r="F86">
            <v>66.211699999999993</v>
          </cell>
        </row>
        <row r="87">
          <cell r="A87">
            <v>7412</v>
          </cell>
          <cell r="B87" t="str">
            <v>7412  CE-Board of Directors</v>
          </cell>
          <cell r="C87">
            <v>10497.54</v>
          </cell>
          <cell r="D87">
            <v>14695.43</v>
          </cell>
          <cell r="E87">
            <v>-4197.8900000000003</v>
          </cell>
          <cell r="F87">
            <v>-28.565999999999999</v>
          </cell>
        </row>
        <row r="88">
          <cell r="A88">
            <v>7415</v>
          </cell>
          <cell r="B88" t="str">
            <v>7415  Building &amp; Property Maintenance</v>
          </cell>
          <cell r="C88">
            <v>232746.8</v>
          </cell>
          <cell r="D88">
            <v>254413.43</v>
          </cell>
          <cell r="E88">
            <v>-21666.63</v>
          </cell>
          <cell r="F88">
            <v>-8.5162999999999993</v>
          </cell>
        </row>
        <row r="89">
          <cell r="A89">
            <v>7420</v>
          </cell>
          <cell r="B89" t="str">
            <v>7420  Cornwall Payroll Benefits</v>
          </cell>
          <cell r="C89">
            <v>-4719.6000000000004</v>
          </cell>
          <cell r="D89">
            <v>0</v>
          </cell>
          <cell r="E89">
            <v>-4719.6000000000004</v>
          </cell>
          <cell r="F89">
            <v>0</v>
          </cell>
        </row>
        <row r="90">
          <cell r="A90">
            <v>7421</v>
          </cell>
          <cell r="B90" t="str">
            <v>7421  Cornwall Finance Clearing</v>
          </cell>
          <cell r="C90">
            <v>4251.93</v>
          </cell>
          <cell r="D90">
            <v>0</v>
          </cell>
          <cell r="E90">
            <v>4251.93</v>
          </cell>
          <cell r="F90">
            <v>0</v>
          </cell>
        </row>
        <row r="91">
          <cell r="A91">
            <v>7499</v>
          </cell>
          <cell r="B91" t="str">
            <v>7499  Cornwall-Intercompany</v>
          </cell>
          <cell r="C91">
            <v>395244.9</v>
          </cell>
          <cell r="D91">
            <v>393000</v>
          </cell>
          <cell r="E91">
            <v>2244.9</v>
          </cell>
          <cell r="F91">
            <v>0.57120000000000004</v>
          </cell>
        </row>
        <row r="92">
          <cell r="A92">
            <v>7501</v>
          </cell>
          <cell r="B92" t="str">
            <v>7501  Cornwall Customer Service</v>
          </cell>
          <cell r="C92">
            <v>797608.94</v>
          </cell>
          <cell r="D92">
            <v>714969.01</v>
          </cell>
          <cell r="E92">
            <v>82639.929999999993</v>
          </cell>
          <cell r="F92">
            <v>11.5585</v>
          </cell>
        </row>
        <row r="93">
          <cell r="A93">
            <v>7502</v>
          </cell>
          <cell r="B93" t="str">
            <v>7502  Cornwall Meter Services</v>
          </cell>
          <cell r="C93">
            <v>75485.06</v>
          </cell>
          <cell r="D93">
            <v>-53880.800000000003</v>
          </cell>
          <cell r="E93">
            <v>129365.86</v>
          </cell>
          <cell r="F93">
            <v>-240.09639999999999</v>
          </cell>
        </row>
        <row r="94">
          <cell r="B94" t="str">
            <v>Over/underabsorption</v>
          </cell>
          <cell r="C94">
            <v>13845416.15</v>
          </cell>
          <cell r="D94">
            <v>14568906.83</v>
          </cell>
          <cell r="E94">
            <v>-723490.68</v>
          </cell>
          <cell r="F94">
            <v>-4.9660000000000002</v>
          </cell>
        </row>
      </sheetData>
      <sheetData sheetId="6">
        <row r="1">
          <cell r="A1">
            <v>0</v>
          </cell>
          <cell r="B1" t="str">
            <v>Orders</v>
          </cell>
          <cell r="C1" t="str">
            <v xml:space="preserve">      Actual</v>
          </cell>
          <cell r="D1" t="str">
            <v xml:space="preserve">       Plan</v>
          </cell>
          <cell r="E1" t="str">
            <v xml:space="preserve">    Abs. var.</v>
          </cell>
          <cell r="F1" t="str">
            <v>Plan 2005</v>
          </cell>
        </row>
        <row r="2">
          <cell r="A2">
            <v>300042</v>
          </cell>
          <cell r="B2" t="str">
            <v>300042  Line Maintenance - Distributionclosed</v>
          </cell>
          <cell r="C2">
            <v>0</v>
          </cell>
          <cell r="D2">
            <v>0</v>
          </cell>
          <cell r="E2">
            <v>0</v>
          </cell>
          <cell r="F2">
            <v>0</v>
          </cell>
        </row>
        <row r="3">
          <cell r="A3">
            <v>300043</v>
          </cell>
          <cell r="B3" t="str">
            <v>300043  Streetlight Maintenance - Distribution</v>
          </cell>
          <cell r="C3">
            <v>0</v>
          </cell>
          <cell r="D3">
            <v>0</v>
          </cell>
          <cell r="E3">
            <v>0</v>
          </cell>
          <cell r="F3">
            <v>0</v>
          </cell>
        </row>
        <row r="4">
          <cell r="A4">
            <v>300044</v>
          </cell>
          <cell r="B4" t="str">
            <v>300044  Dusk to Dawn Maintenance - Unregulated</v>
          </cell>
          <cell r="C4">
            <v>0</v>
          </cell>
          <cell r="D4">
            <v>0</v>
          </cell>
          <cell r="E4">
            <v>0</v>
          </cell>
          <cell r="F4">
            <v>0</v>
          </cell>
        </row>
        <row r="5">
          <cell r="A5">
            <v>300045</v>
          </cell>
          <cell r="B5" t="str">
            <v>300045  Engineering Services - Distr Closed</v>
          </cell>
          <cell r="C5">
            <v>0</v>
          </cell>
          <cell r="D5">
            <v>0</v>
          </cell>
          <cell r="E5">
            <v>0</v>
          </cell>
          <cell r="F5">
            <v>0</v>
          </cell>
        </row>
        <row r="6">
          <cell r="A6">
            <v>300046</v>
          </cell>
          <cell r="B6" t="str">
            <v>300046  Substation Equipment Maintenance DIST</v>
          </cell>
          <cell r="C6">
            <v>0</v>
          </cell>
          <cell r="D6">
            <v>0</v>
          </cell>
          <cell r="E6">
            <v>0</v>
          </cell>
          <cell r="F6">
            <v>0</v>
          </cell>
        </row>
        <row r="7">
          <cell r="A7">
            <v>300047</v>
          </cell>
          <cell r="B7" t="str">
            <v>300047  Communications - Distribution</v>
          </cell>
          <cell r="C7">
            <v>0</v>
          </cell>
          <cell r="D7">
            <v>0</v>
          </cell>
          <cell r="E7">
            <v>0</v>
          </cell>
          <cell r="F7">
            <v>0</v>
          </cell>
        </row>
        <row r="8">
          <cell r="A8">
            <v>300048</v>
          </cell>
          <cell r="B8" t="str">
            <v>300048  Substations Facilities Maintenance DIST</v>
          </cell>
          <cell r="C8">
            <v>0</v>
          </cell>
          <cell r="D8">
            <v>0</v>
          </cell>
          <cell r="E8">
            <v>0</v>
          </cell>
          <cell r="F8">
            <v>0</v>
          </cell>
        </row>
        <row r="9">
          <cell r="A9">
            <v>300049</v>
          </cell>
          <cell r="B9" t="str">
            <v>300049  Maint on Meters - Distribution</v>
          </cell>
          <cell r="C9">
            <v>0</v>
          </cell>
          <cell r="D9">
            <v>0</v>
          </cell>
          <cell r="E9">
            <v>0</v>
          </cell>
          <cell r="F9">
            <v>0</v>
          </cell>
        </row>
        <row r="10">
          <cell r="A10">
            <v>300050</v>
          </cell>
          <cell r="B10" t="str">
            <v>300050  Substation Equipment Maintenance - Trans</v>
          </cell>
          <cell r="C10">
            <v>0</v>
          </cell>
          <cell r="D10">
            <v>0</v>
          </cell>
          <cell r="E10">
            <v>0</v>
          </cell>
          <cell r="F10">
            <v>0</v>
          </cell>
        </row>
        <row r="11">
          <cell r="A11">
            <v>300051</v>
          </cell>
          <cell r="B11" t="str">
            <v>300051  Underground Locates</v>
          </cell>
          <cell r="C11">
            <v>0</v>
          </cell>
          <cell r="D11">
            <v>0</v>
          </cell>
          <cell r="E11">
            <v>0</v>
          </cell>
          <cell r="F11">
            <v>0</v>
          </cell>
        </row>
        <row r="12">
          <cell r="A12">
            <v>300052</v>
          </cell>
          <cell r="B12" t="str">
            <v>300052  Line Maintenance - Transmission</v>
          </cell>
          <cell r="C12">
            <v>0</v>
          </cell>
          <cell r="D12">
            <v>0</v>
          </cell>
          <cell r="E12">
            <v>0</v>
          </cell>
          <cell r="F12">
            <v>0</v>
          </cell>
        </row>
        <row r="13">
          <cell r="A13">
            <v>300054</v>
          </cell>
          <cell r="B13" t="str">
            <v>300054  Maint on ROW - DistributionClosed</v>
          </cell>
          <cell r="C13">
            <v>0</v>
          </cell>
          <cell r="D13">
            <v>0</v>
          </cell>
          <cell r="E13">
            <v>0</v>
          </cell>
          <cell r="F13">
            <v>0</v>
          </cell>
        </row>
        <row r="14">
          <cell r="A14">
            <v>300055</v>
          </cell>
          <cell r="B14" t="str">
            <v>300055  Maint of ROW - Transmission</v>
          </cell>
          <cell r="C14">
            <v>0</v>
          </cell>
          <cell r="D14">
            <v>0</v>
          </cell>
          <cell r="E14">
            <v>0</v>
          </cell>
          <cell r="F14">
            <v>0</v>
          </cell>
        </row>
        <row r="15">
          <cell r="A15">
            <v>300060</v>
          </cell>
          <cell r="B15" t="str">
            <v>300060  Generator Unit Maintenance</v>
          </cell>
          <cell r="C15">
            <v>323973.21999999997</v>
          </cell>
          <cell r="D15">
            <v>274216.65999999997</v>
          </cell>
          <cell r="E15">
            <v>49756.56</v>
          </cell>
          <cell r="F15">
            <v>532695.16</v>
          </cell>
        </row>
        <row r="16">
          <cell r="A16">
            <v>300061</v>
          </cell>
          <cell r="B16" t="str">
            <v>300061  Building &amp; Property Maintenance Rankine</v>
          </cell>
          <cell r="C16">
            <v>135038.39000000001</v>
          </cell>
          <cell r="D16">
            <v>212083.29</v>
          </cell>
          <cell r="E16">
            <v>-77044.899999999994</v>
          </cell>
          <cell r="F16">
            <v>217406.37</v>
          </cell>
        </row>
        <row r="17">
          <cell r="A17">
            <v>300080</v>
          </cell>
          <cell r="B17" t="str">
            <v>300080  Inter Serv Centre Maintenance-Closed</v>
          </cell>
          <cell r="C17">
            <v>0</v>
          </cell>
          <cell r="D17">
            <v>0</v>
          </cell>
          <cell r="E17">
            <v>0</v>
          </cell>
          <cell r="F17">
            <v>0</v>
          </cell>
        </row>
        <row r="18">
          <cell r="A18">
            <v>300081</v>
          </cell>
          <cell r="B18" t="str">
            <v>300081  Ext.Serv Centre Maintenance-Closed</v>
          </cell>
          <cell r="C18">
            <v>0</v>
          </cell>
          <cell r="D18">
            <v>0</v>
          </cell>
          <cell r="E18">
            <v>0</v>
          </cell>
          <cell r="F18">
            <v>0</v>
          </cell>
        </row>
        <row r="19">
          <cell r="A19">
            <v>300100</v>
          </cell>
          <cell r="B19" t="str">
            <v>300100  Substat Facilities MaintTRAN closed</v>
          </cell>
          <cell r="C19">
            <v>0</v>
          </cell>
          <cell r="D19">
            <v>0</v>
          </cell>
          <cell r="E19">
            <v>0</v>
          </cell>
          <cell r="F19">
            <v>0</v>
          </cell>
        </row>
        <row r="20">
          <cell r="A20">
            <v>300120</v>
          </cell>
          <cell r="B20" t="str">
            <v>300120  Service Line Maintenance</v>
          </cell>
          <cell r="C20">
            <v>0</v>
          </cell>
          <cell r="D20">
            <v>0</v>
          </cell>
          <cell r="E20">
            <v>0</v>
          </cell>
          <cell r="F20">
            <v>0</v>
          </cell>
        </row>
        <row r="21">
          <cell r="A21">
            <v>300140</v>
          </cell>
          <cell r="B21" t="str">
            <v>300140  ADP - Payroll Processing-Closed</v>
          </cell>
          <cell r="C21">
            <v>0</v>
          </cell>
          <cell r="D21">
            <v>0</v>
          </cell>
          <cell r="E21">
            <v>0</v>
          </cell>
          <cell r="F21">
            <v>0</v>
          </cell>
        </row>
        <row r="22">
          <cell r="A22">
            <v>300160</v>
          </cell>
          <cell r="B22" t="str">
            <v>300160  ADP - Payroll Processing System</v>
          </cell>
          <cell r="C22">
            <v>0</v>
          </cell>
          <cell r="D22">
            <v>0</v>
          </cell>
          <cell r="E22">
            <v>0</v>
          </cell>
          <cell r="F22">
            <v>0</v>
          </cell>
        </row>
        <row r="23">
          <cell r="A23">
            <v>300180</v>
          </cell>
          <cell r="B23" t="str">
            <v>300180  St. Catharines</v>
          </cell>
          <cell r="C23">
            <v>0</v>
          </cell>
          <cell r="D23">
            <v>0</v>
          </cell>
          <cell r="E23">
            <v>0</v>
          </cell>
          <cell r="F23">
            <v>0</v>
          </cell>
        </row>
        <row r="24">
          <cell r="A24">
            <v>300181</v>
          </cell>
          <cell r="B24" t="str">
            <v>300181  Lindsay</v>
          </cell>
          <cell r="C24">
            <v>0</v>
          </cell>
          <cell r="D24">
            <v>0</v>
          </cell>
          <cell r="E24">
            <v>0</v>
          </cell>
          <cell r="F24">
            <v>0</v>
          </cell>
        </row>
        <row r="25">
          <cell r="A25">
            <v>300200</v>
          </cell>
          <cell r="B25" t="str">
            <v>300200  Gloucester</v>
          </cell>
          <cell r="C25">
            <v>0</v>
          </cell>
          <cell r="D25">
            <v>0</v>
          </cell>
          <cell r="E25">
            <v>0</v>
          </cell>
          <cell r="F25">
            <v>0</v>
          </cell>
        </row>
        <row r="26">
          <cell r="A26">
            <v>300201</v>
          </cell>
          <cell r="B26" t="str">
            <v>300201  Environment, Health &amp; Safety Services</v>
          </cell>
          <cell r="C26">
            <v>6384.68</v>
          </cell>
          <cell r="D26">
            <v>8560</v>
          </cell>
          <cell r="E26">
            <v>-2175.3200000000002</v>
          </cell>
          <cell r="F26">
            <v>2800</v>
          </cell>
        </row>
        <row r="27">
          <cell r="A27">
            <v>300220</v>
          </cell>
          <cell r="B27" t="str">
            <v>300220  Maintenance on Int/ext Service Center</v>
          </cell>
          <cell r="C27">
            <v>232733.51</v>
          </cell>
          <cell r="D27">
            <v>291306.63</v>
          </cell>
          <cell r="E27">
            <v>-58573.120000000003</v>
          </cell>
          <cell r="F27">
            <v>384327.2</v>
          </cell>
        </row>
        <row r="28">
          <cell r="A28">
            <v>300240</v>
          </cell>
          <cell r="B28" t="str">
            <v>300240  Appleton &amp; Galetta</v>
          </cell>
          <cell r="C28">
            <v>0</v>
          </cell>
          <cell r="D28">
            <v>0</v>
          </cell>
          <cell r="E28">
            <v>0</v>
          </cell>
          <cell r="F28">
            <v>0</v>
          </cell>
        </row>
        <row r="29">
          <cell r="A29">
            <v>300260</v>
          </cell>
          <cell r="B29" t="str">
            <v>300260  CNP Web Site-Closed</v>
          </cell>
          <cell r="C29">
            <v>0</v>
          </cell>
          <cell r="D29">
            <v>0</v>
          </cell>
          <cell r="E29">
            <v>0</v>
          </cell>
          <cell r="F29">
            <v>0</v>
          </cell>
        </row>
        <row r="30">
          <cell r="A30">
            <v>300281</v>
          </cell>
          <cell r="B30" t="str">
            <v>300281  Ottawa Valley</v>
          </cell>
          <cell r="C30">
            <v>0</v>
          </cell>
          <cell r="D30">
            <v>0</v>
          </cell>
          <cell r="E30">
            <v>0</v>
          </cell>
          <cell r="F30">
            <v>0</v>
          </cell>
        </row>
        <row r="31">
          <cell r="A31">
            <v>300282</v>
          </cell>
          <cell r="B31" t="str">
            <v>300282  Building &amp; Prop Main Machine Shop CLosed</v>
          </cell>
          <cell r="C31">
            <v>0</v>
          </cell>
          <cell r="D31">
            <v>0</v>
          </cell>
          <cell r="E31">
            <v>0</v>
          </cell>
          <cell r="F31">
            <v>0</v>
          </cell>
        </row>
        <row r="32">
          <cell r="A32">
            <v>300300</v>
          </cell>
          <cell r="B32" t="str">
            <v>300300  Trent River Sites</v>
          </cell>
          <cell r="C32">
            <v>0</v>
          </cell>
          <cell r="D32">
            <v>0</v>
          </cell>
          <cell r="E32">
            <v>0</v>
          </cell>
          <cell r="F32">
            <v>0</v>
          </cell>
        </row>
        <row r="33">
          <cell r="A33">
            <v>300320</v>
          </cell>
          <cell r="B33" t="str">
            <v>300320  Maintenance Fee on Transmssion Line L46</v>
          </cell>
          <cell r="C33">
            <v>0</v>
          </cell>
          <cell r="D33">
            <v>0</v>
          </cell>
          <cell r="E33">
            <v>0</v>
          </cell>
          <cell r="F33">
            <v>0</v>
          </cell>
        </row>
        <row r="34">
          <cell r="A34">
            <v>300321</v>
          </cell>
          <cell r="B34" t="str">
            <v>300321  Scada Maintenance</v>
          </cell>
          <cell r="C34">
            <v>0</v>
          </cell>
          <cell r="D34">
            <v>0</v>
          </cell>
          <cell r="E34">
            <v>0</v>
          </cell>
          <cell r="F34">
            <v>0</v>
          </cell>
        </row>
        <row r="35">
          <cell r="A35">
            <v>300322</v>
          </cell>
          <cell r="B35" t="str">
            <v>300322  Retirement of S.C Gas Pumps-Closed</v>
          </cell>
          <cell r="C35">
            <v>0</v>
          </cell>
          <cell r="D35">
            <v>0</v>
          </cell>
          <cell r="E35">
            <v>0</v>
          </cell>
          <cell r="F35">
            <v>0</v>
          </cell>
        </row>
        <row r="36">
          <cell r="A36">
            <v>300340</v>
          </cell>
          <cell r="B36" t="str">
            <v>300340  North West Ontario</v>
          </cell>
          <cell r="C36">
            <v>0</v>
          </cell>
          <cell r="D36">
            <v>0</v>
          </cell>
          <cell r="E36">
            <v>0</v>
          </cell>
          <cell r="F36">
            <v>0</v>
          </cell>
        </row>
        <row r="37">
          <cell r="A37">
            <v>300341</v>
          </cell>
          <cell r="B37" t="str">
            <v>300341  Stoney Creek</v>
          </cell>
          <cell r="C37">
            <v>0</v>
          </cell>
          <cell r="D37">
            <v>0</v>
          </cell>
          <cell r="E37">
            <v>0</v>
          </cell>
          <cell r="F37">
            <v>0</v>
          </cell>
        </row>
        <row r="38">
          <cell r="A38">
            <v>300342</v>
          </cell>
          <cell r="B38" t="str">
            <v>300342  Champlain</v>
          </cell>
          <cell r="C38">
            <v>0</v>
          </cell>
          <cell r="D38">
            <v>0</v>
          </cell>
          <cell r="E38">
            <v>0</v>
          </cell>
          <cell r="F38">
            <v>0</v>
          </cell>
        </row>
        <row r="39">
          <cell r="A39">
            <v>300360</v>
          </cell>
          <cell r="B39" t="str">
            <v>300360  Kanata</v>
          </cell>
          <cell r="C39">
            <v>0</v>
          </cell>
          <cell r="D39">
            <v>0</v>
          </cell>
          <cell r="E39">
            <v>0</v>
          </cell>
          <cell r="F39">
            <v>0</v>
          </cell>
        </row>
        <row r="40">
          <cell r="A40">
            <v>300381</v>
          </cell>
          <cell r="B40" t="str">
            <v>300381  Sundridge Group-Closed</v>
          </cell>
          <cell r="C40">
            <v>0</v>
          </cell>
          <cell r="D40">
            <v>0</v>
          </cell>
          <cell r="E40">
            <v>0</v>
          </cell>
          <cell r="F40">
            <v>0</v>
          </cell>
        </row>
        <row r="41">
          <cell r="A41">
            <v>300382</v>
          </cell>
          <cell r="B41" t="str">
            <v>300382  Y2K Contigency Preparations-CLosed</v>
          </cell>
          <cell r="C41">
            <v>0</v>
          </cell>
          <cell r="D41">
            <v>0</v>
          </cell>
          <cell r="E41">
            <v>0</v>
          </cell>
          <cell r="F41">
            <v>0</v>
          </cell>
        </row>
        <row r="42">
          <cell r="A42">
            <v>300400</v>
          </cell>
          <cell r="B42" t="str">
            <v>300400  Customer Collections - Cust Service</v>
          </cell>
          <cell r="C42">
            <v>87396.25</v>
          </cell>
          <cell r="D42">
            <v>29960.03</v>
          </cell>
          <cell r="E42">
            <v>57436.22</v>
          </cell>
          <cell r="F42">
            <v>121120</v>
          </cell>
        </row>
        <row r="43">
          <cell r="A43">
            <v>300401</v>
          </cell>
          <cell r="B43" t="str">
            <v>300401  Customer Reads - Customer Service</v>
          </cell>
          <cell r="C43">
            <v>23373.75</v>
          </cell>
          <cell r="D43">
            <v>19653.29</v>
          </cell>
          <cell r="E43">
            <v>3720.46</v>
          </cell>
          <cell r="F43">
            <v>107164</v>
          </cell>
        </row>
        <row r="44">
          <cell r="A44">
            <v>300402</v>
          </cell>
          <cell r="B44" t="str">
            <v>300402  Customer Disconnections- Cust Service</v>
          </cell>
          <cell r="C44">
            <v>19241.07</v>
          </cell>
          <cell r="D44">
            <v>18576.59</v>
          </cell>
          <cell r="E44">
            <v>664.48</v>
          </cell>
          <cell r="F44">
            <v>68640</v>
          </cell>
        </row>
        <row r="45">
          <cell r="A45">
            <v>300420</v>
          </cell>
          <cell r="B45" t="str">
            <v>300420  Brockville</v>
          </cell>
          <cell r="C45">
            <v>0</v>
          </cell>
          <cell r="D45">
            <v>0</v>
          </cell>
          <cell r="E45">
            <v>0</v>
          </cell>
          <cell r="F45">
            <v>0</v>
          </cell>
        </row>
        <row r="46">
          <cell r="A46">
            <v>300421</v>
          </cell>
          <cell r="B46" t="str">
            <v>300421   North Grenville-Locked</v>
          </cell>
          <cell r="C46">
            <v>0</v>
          </cell>
          <cell r="D46">
            <v>0</v>
          </cell>
          <cell r="E46">
            <v>0</v>
          </cell>
          <cell r="F46">
            <v>0</v>
          </cell>
        </row>
        <row r="47">
          <cell r="A47">
            <v>300423</v>
          </cell>
          <cell r="B47" t="str">
            <v>300423  Casselman</v>
          </cell>
          <cell r="C47">
            <v>0</v>
          </cell>
          <cell r="D47">
            <v>0</v>
          </cell>
          <cell r="E47">
            <v>0</v>
          </cell>
          <cell r="F47">
            <v>0</v>
          </cell>
        </row>
        <row r="48">
          <cell r="A48">
            <v>300425</v>
          </cell>
          <cell r="B48" t="str">
            <v>300425  Durham-Locked</v>
          </cell>
          <cell r="C48">
            <v>0</v>
          </cell>
          <cell r="D48">
            <v>0</v>
          </cell>
          <cell r="E48">
            <v>0</v>
          </cell>
          <cell r="F48">
            <v>0</v>
          </cell>
        </row>
        <row r="49">
          <cell r="A49">
            <v>300428</v>
          </cell>
          <cell r="B49" t="str">
            <v>300428  Thorold</v>
          </cell>
          <cell r="C49">
            <v>0</v>
          </cell>
          <cell r="D49">
            <v>0</v>
          </cell>
          <cell r="E49">
            <v>0</v>
          </cell>
          <cell r="F49">
            <v>0</v>
          </cell>
        </row>
        <row r="50">
          <cell r="A50">
            <v>300440</v>
          </cell>
          <cell r="B50" t="str">
            <v>300440  Georgina</v>
          </cell>
          <cell r="C50">
            <v>0</v>
          </cell>
          <cell r="D50">
            <v>0</v>
          </cell>
          <cell r="E50">
            <v>0</v>
          </cell>
          <cell r="F50">
            <v>0</v>
          </cell>
        </row>
        <row r="51">
          <cell r="A51">
            <v>300460</v>
          </cell>
          <cell r="B51" t="str">
            <v>300460  Western Ontario Hydro</v>
          </cell>
          <cell r="C51">
            <v>0</v>
          </cell>
          <cell r="D51">
            <v>0</v>
          </cell>
          <cell r="E51">
            <v>0</v>
          </cell>
          <cell r="F51">
            <v>0</v>
          </cell>
        </row>
        <row r="52">
          <cell r="A52">
            <v>300461</v>
          </cell>
          <cell r="B52" t="str">
            <v>300461  North Humberland County</v>
          </cell>
          <cell r="C52">
            <v>0</v>
          </cell>
          <cell r="D52">
            <v>0</v>
          </cell>
          <cell r="E52">
            <v>0</v>
          </cell>
          <cell r="F52">
            <v>0</v>
          </cell>
        </row>
        <row r="53">
          <cell r="A53">
            <v>300462</v>
          </cell>
          <cell r="B53" t="str">
            <v>300462  Huron County</v>
          </cell>
          <cell r="C53">
            <v>0</v>
          </cell>
          <cell r="D53">
            <v>0</v>
          </cell>
          <cell r="E53">
            <v>0</v>
          </cell>
          <cell r="F53">
            <v>0</v>
          </cell>
        </row>
        <row r="54">
          <cell r="A54">
            <v>300463</v>
          </cell>
          <cell r="B54" t="str">
            <v>300463  Simcoe County</v>
          </cell>
          <cell r="C54">
            <v>0</v>
          </cell>
          <cell r="D54">
            <v>0</v>
          </cell>
          <cell r="E54">
            <v>0</v>
          </cell>
          <cell r="F54">
            <v>0</v>
          </cell>
        </row>
        <row r="55">
          <cell r="A55">
            <v>300467</v>
          </cell>
          <cell r="B55" t="str">
            <v>300467  Perth County</v>
          </cell>
          <cell r="C55">
            <v>0</v>
          </cell>
          <cell r="D55">
            <v>0</v>
          </cell>
          <cell r="E55">
            <v>0</v>
          </cell>
          <cell r="F55">
            <v>0</v>
          </cell>
        </row>
        <row r="56">
          <cell r="A56">
            <v>300469</v>
          </cell>
          <cell r="B56" t="str">
            <v>300469  Eastern Ontario Power</v>
          </cell>
          <cell r="C56">
            <v>0</v>
          </cell>
          <cell r="D56">
            <v>0</v>
          </cell>
          <cell r="E56">
            <v>0</v>
          </cell>
          <cell r="F56">
            <v>0</v>
          </cell>
        </row>
        <row r="57">
          <cell r="A57">
            <v>300480</v>
          </cell>
          <cell r="B57" t="str">
            <v>300480  Streetlight Survey</v>
          </cell>
          <cell r="C57">
            <v>0</v>
          </cell>
          <cell r="D57">
            <v>0</v>
          </cell>
          <cell r="E57">
            <v>0</v>
          </cell>
          <cell r="F57">
            <v>0</v>
          </cell>
        </row>
        <row r="58">
          <cell r="A58">
            <v>300481</v>
          </cell>
          <cell r="B58" t="str">
            <v>300481  CNP SLIPS FOR PAT F (Can't Post)</v>
          </cell>
          <cell r="C58">
            <v>1651.71</v>
          </cell>
          <cell r="D58">
            <v>0</v>
          </cell>
          <cell r="E58">
            <v>1651.71</v>
          </cell>
          <cell r="F58">
            <v>0</v>
          </cell>
        </row>
        <row r="59">
          <cell r="A59">
            <v>300482</v>
          </cell>
          <cell r="B59" t="str">
            <v>300482  OEB Preparations - DistributionCLosed</v>
          </cell>
          <cell r="C59">
            <v>0</v>
          </cell>
          <cell r="D59">
            <v>0</v>
          </cell>
          <cell r="E59">
            <v>0</v>
          </cell>
          <cell r="F59">
            <v>0</v>
          </cell>
        </row>
        <row r="60">
          <cell r="A60">
            <v>300483</v>
          </cell>
          <cell r="B60" t="str">
            <v>300483  IEMO Preparations - DistributionCLosed</v>
          </cell>
          <cell r="C60">
            <v>0</v>
          </cell>
          <cell r="D60">
            <v>0</v>
          </cell>
          <cell r="E60">
            <v>0</v>
          </cell>
          <cell r="F60">
            <v>0</v>
          </cell>
        </row>
        <row r="61">
          <cell r="A61">
            <v>300484</v>
          </cell>
          <cell r="B61" t="str">
            <v>300484  LABOUR CHARGES TO 2200 IN CO. 0020</v>
          </cell>
          <cell r="C61">
            <v>0</v>
          </cell>
          <cell r="D61">
            <v>0</v>
          </cell>
          <cell r="E61">
            <v>0</v>
          </cell>
          <cell r="F61">
            <v>0</v>
          </cell>
        </row>
        <row r="62">
          <cell r="A62">
            <v>300485</v>
          </cell>
          <cell r="B62" t="str">
            <v>300485  LABOUR CHARGES TO 2201 IN CO. 0020</v>
          </cell>
          <cell r="C62">
            <v>0</v>
          </cell>
          <cell r="D62">
            <v>0</v>
          </cell>
          <cell r="E62">
            <v>0</v>
          </cell>
          <cell r="F62">
            <v>0</v>
          </cell>
        </row>
        <row r="63">
          <cell r="A63">
            <v>300486</v>
          </cell>
          <cell r="B63" t="str">
            <v>300486  LABOUR CHARGES TO 2202 IN CO. 0020</v>
          </cell>
          <cell r="C63">
            <v>0</v>
          </cell>
          <cell r="D63">
            <v>0</v>
          </cell>
          <cell r="E63">
            <v>0</v>
          </cell>
          <cell r="F63">
            <v>0</v>
          </cell>
        </row>
        <row r="64">
          <cell r="A64">
            <v>300487</v>
          </cell>
          <cell r="B64" t="str">
            <v>300487  LABOUR CHARGES TO 2203 IN CO. 0020</v>
          </cell>
          <cell r="C64">
            <v>0</v>
          </cell>
          <cell r="D64">
            <v>0</v>
          </cell>
          <cell r="E64">
            <v>0</v>
          </cell>
          <cell r="F64">
            <v>0</v>
          </cell>
        </row>
        <row r="65">
          <cell r="A65">
            <v>300488</v>
          </cell>
          <cell r="B65" t="str">
            <v>300488  LABOUR CHARGES TO 2204 IN CO. 0020</v>
          </cell>
          <cell r="C65">
            <v>0</v>
          </cell>
          <cell r="D65">
            <v>0</v>
          </cell>
          <cell r="E65">
            <v>0</v>
          </cell>
          <cell r="F65">
            <v>0</v>
          </cell>
        </row>
        <row r="66">
          <cell r="A66">
            <v>300489</v>
          </cell>
          <cell r="B66" t="str">
            <v>300489  LABOUR CHARGES TO 2401 IN CO. 0020</v>
          </cell>
          <cell r="C66">
            <v>101132.5</v>
          </cell>
          <cell r="D66">
            <v>0</v>
          </cell>
          <cell r="E66">
            <v>101132.5</v>
          </cell>
          <cell r="F66">
            <v>0</v>
          </cell>
        </row>
        <row r="67">
          <cell r="A67">
            <v>300490</v>
          </cell>
          <cell r="B67" t="str">
            <v>300490  LABOUR CHARGES TO 2402 IN CO. 0020</v>
          </cell>
          <cell r="C67">
            <v>0</v>
          </cell>
          <cell r="D67">
            <v>0</v>
          </cell>
          <cell r="E67">
            <v>0</v>
          </cell>
          <cell r="F67">
            <v>0</v>
          </cell>
        </row>
        <row r="68">
          <cell r="A68">
            <v>300491</v>
          </cell>
          <cell r="B68" t="str">
            <v>300491  LABOUR CHARGES TO 2403 IN CO. 0020</v>
          </cell>
          <cell r="C68">
            <v>0</v>
          </cell>
          <cell r="D68">
            <v>0</v>
          </cell>
          <cell r="E68">
            <v>0</v>
          </cell>
          <cell r="F68">
            <v>0</v>
          </cell>
        </row>
        <row r="69">
          <cell r="A69">
            <v>300492</v>
          </cell>
          <cell r="B69" t="str">
            <v>300492  LABOUR CHARGES TO 2404 IN CO. 0020</v>
          </cell>
          <cell r="C69">
            <v>17820</v>
          </cell>
          <cell r="D69">
            <v>0</v>
          </cell>
          <cell r="E69">
            <v>17820</v>
          </cell>
          <cell r="F69">
            <v>0</v>
          </cell>
        </row>
        <row r="70">
          <cell r="A70">
            <v>300493</v>
          </cell>
          <cell r="B70" t="str">
            <v>300493  LABOUR CHARGES TO 2405 IN CO. 0020</v>
          </cell>
          <cell r="C70">
            <v>10542.5</v>
          </cell>
          <cell r="D70">
            <v>0</v>
          </cell>
          <cell r="E70">
            <v>10542.5</v>
          </cell>
          <cell r="F70">
            <v>16362.52</v>
          </cell>
        </row>
        <row r="71">
          <cell r="A71">
            <v>300495</v>
          </cell>
          <cell r="B71" t="str">
            <v>300495  LABOUR CHARGES TO 2501 IN CO. 0020</v>
          </cell>
          <cell r="C71">
            <v>1815</v>
          </cell>
          <cell r="D71">
            <v>0</v>
          </cell>
          <cell r="E71">
            <v>1815</v>
          </cell>
          <cell r="F71">
            <v>0</v>
          </cell>
        </row>
        <row r="72">
          <cell r="A72">
            <v>300496</v>
          </cell>
          <cell r="B72" t="str">
            <v>300496  LABOUR CHARGES TO 3102 IN CO. 0030</v>
          </cell>
          <cell r="C72">
            <v>0</v>
          </cell>
          <cell r="D72">
            <v>0</v>
          </cell>
          <cell r="E72">
            <v>0</v>
          </cell>
          <cell r="F72">
            <v>0</v>
          </cell>
        </row>
        <row r="73">
          <cell r="A73">
            <v>300497</v>
          </cell>
          <cell r="B73" t="str">
            <v>300497  LABOUR CHARGES TO 3201 IN CO. 0030</v>
          </cell>
          <cell r="C73">
            <v>0</v>
          </cell>
          <cell r="D73">
            <v>0</v>
          </cell>
          <cell r="E73">
            <v>0</v>
          </cell>
          <cell r="F73">
            <v>0</v>
          </cell>
        </row>
        <row r="74">
          <cell r="A74">
            <v>300498</v>
          </cell>
          <cell r="B74" t="str">
            <v>300498  LABOUR CHARGES TO 3202 IN CO. 0030</v>
          </cell>
          <cell r="C74">
            <v>0</v>
          </cell>
          <cell r="D74">
            <v>0</v>
          </cell>
          <cell r="E74">
            <v>0</v>
          </cell>
          <cell r="F74">
            <v>0</v>
          </cell>
        </row>
        <row r="75">
          <cell r="A75">
            <v>300499</v>
          </cell>
          <cell r="B75" t="str">
            <v>300499  LABOUR CHARGES TO 3401 IN CO. 0030</v>
          </cell>
          <cell r="C75">
            <v>1200</v>
          </cell>
          <cell r="D75">
            <v>0</v>
          </cell>
          <cell r="E75">
            <v>1200</v>
          </cell>
          <cell r="F75">
            <v>0</v>
          </cell>
        </row>
        <row r="76">
          <cell r="A76">
            <v>300501</v>
          </cell>
          <cell r="B76" t="str">
            <v>300501  LABOUR CHARGES TO 3409 IN CO. 0030</v>
          </cell>
          <cell r="C76">
            <v>0</v>
          </cell>
          <cell r="D76">
            <v>0</v>
          </cell>
          <cell r="E76">
            <v>0</v>
          </cell>
          <cell r="F76">
            <v>0</v>
          </cell>
        </row>
        <row r="77">
          <cell r="A77">
            <v>300520</v>
          </cell>
          <cell r="B77" t="str">
            <v>300520  Industry Restructuring Charges</v>
          </cell>
          <cell r="C77">
            <v>0</v>
          </cell>
          <cell r="D77">
            <v>0</v>
          </cell>
          <cell r="E77">
            <v>0</v>
          </cell>
          <cell r="F77">
            <v>0</v>
          </cell>
        </row>
        <row r="78">
          <cell r="A78">
            <v>300540</v>
          </cell>
          <cell r="B78" t="str">
            <v>300540  Lampton county</v>
          </cell>
          <cell r="C78">
            <v>0</v>
          </cell>
          <cell r="D78">
            <v>0</v>
          </cell>
          <cell r="E78">
            <v>0</v>
          </cell>
          <cell r="F78">
            <v>0</v>
          </cell>
        </row>
        <row r="79">
          <cell r="A79">
            <v>300541</v>
          </cell>
          <cell r="B79" t="str">
            <v>300541  Consulting activities</v>
          </cell>
          <cell r="C79">
            <v>0</v>
          </cell>
          <cell r="D79">
            <v>0</v>
          </cell>
          <cell r="E79">
            <v>0</v>
          </cell>
          <cell r="F79">
            <v>0</v>
          </cell>
        </row>
        <row r="80">
          <cell r="A80">
            <v>300542</v>
          </cell>
          <cell r="B80" t="str">
            <v>300542  Prescott &amp; Russell County</v>
          </cell>
          <cell r="C80">
            <v>0</v>
          </cell>
          <cell r="D80">
            <v>0</v>
          </cell>
          <cell r="E80">
            <v>0</v>
          </cell>
          <cell r="F80">
            <v>0</v>
          </cell>
        </row>
        <row r="81">
          <cell r="A81">
            <v>300543</v>
          </cell>
          <cell r="B81" t="str">
            <v>300543  Employee Appreciation Day</v>
          </cell>
          <cell r="C81">
            <v>0</v>
          </cell>
          <cell r="D81">
            <v>0</v>
          </cell>
          <cell r="E81">
            <v>0</v>
          </cell>
          <cell r="F81">
            <v>0</v>
          </cell>
        </row>
        <row r="82">
          <cell r="A82">
            <v>300560</v>
          </cell>
          <cell r="B82" t="str">
            <v>300560  OEB Preparation - Unregulated</v>
          </cell>
          <cell r="C82">
            <v>0</v>
          </cell>
          <cell r="D82">
            <v>0</v>
          </cell>
          <cell r="E82">
            <v>0</v>
          </cell>
          <cell r="F82">
            <v>0</v>
          </cell>
        </row>
        <row r="83">
          <cell r="A83">
            <v>300580</v>
          </cell>
          <cell r="B83" t="str">
            <v>300580  Cross Training Program</v>
          </cell>
          <cell r="C83">
            <v>0</v>
          </cell>
          <cell r="D83">
            <v>0</v>
          </cell>
          <cell r="E83">
            <v>0</v>
          </cell>
          <cell r="F83">
            <v>0</v>
          </cell>
        </row>
        <row r="84">
          <cell r="A84">
            <v>300581</v>
          </cell>
          <cell r="B84" t="str">
            <v>300581  Dispoasl of Oil Filled Equipment</v>
          </cell>
          <cell r="C84">
            <v>0</v>
          </cell>
          <cell r="D84">
            <v>0</v>
          </cell>
          <cell r="E84">
            <v>0</v>
          </cell>
          <cell r="F84">
            <v>0</v>
          </cell>
        </row>
        <row r="85">
          <cell r="A85">
            <v>300582</v>
          </cell>
          <cell r="B85" t="str">
            <v>300582  OEB Reporting-Closed</v>
          </cell>
          <cell r="C85">
            <v>0</v>
          </cell>
          <cell r="D85">
            <v>0</v>
          </cell>
          <cell r="E85">
            <v>0</v>
          </cell>
          <cell r="F85">
            <v>0</v>
          </cell>
        </row>
        <row r="86">
          <cell r="A86">
            <v>300583</v>
          </cell>
          <cell r="B86" t="str">
            <v>300583  Rankine Tours</v>
          </cell>
          <cell r="C86">
            <v>0</v>
          </cell>
          <cell r="D86">
            <v>0</v>
          </cell>
          <cell r="E86">
            <v>0</v>
          </cell>
          <cell r="F86">
            <v>0</v>
          </cell>
        </row>
        <row r="87">
          <cell r="A87">
            <v>300584</v>
          </cell>
          <cell r="B87" t="str">
            <v>300584  Storekeeping Relief</v>
          </cell>
          <cell r="C87">
            <v>0</v>
          </cell>
          <cell r="D87">
            <v>12026.66</v>
          </cell>
          <cell r="E87">
            <v>-12026.66</v>
          </cell>
          <cell r="F87">
            <v>0</v>
          </cell>
        </row>
        <row r="88">
          <cell r="A88">
            <v>300585</v>
          </cell>
          <cell r="B88" t="str">
            <v>300585  Fleet Maintenanace for INC.</v>
          </cell>
          <cell r="C88">
            <v>10488.69</v>
          </cell>
          <cell r="D88">
            <v>22513.29</v>
          </cell>
          <cell r="E88">
            <v>-12024.6</v>
          </cell>
          <cell r="F88">
            <v>29568</v>
          </cell>
        </row>
        <row r="89">
          <cell r="A89">
            <v>300586</v>
          </cell>
          <cell r="B89" t="str">
            <v>300586  Fleet Maintenanace for LTD</v>
          </cell>
          <cell r="C89">
            <v>4217.5600000000004</v>
          </cell>
          <cell r="D89">
            <v>15143.34</v>
          </cell>
          <cell r="E89">
            <v>-10925.78</v>
          </cell>
          <cell r="F89">
            <v>5376</v>
          </cell>
        </row>
        <row r="90">
          <cell r="A90">
            <v>300587</v>
          </cell>
          <cell r="B90" t="str">
            <v>300587  Scheduling</v>
          </cell>
          <cell r="C90">
            <v>0</v>
          </cell>
          <cell r="D90">
            <v>0</v>
          </cell>
          <cell r="E90">
            <v>0</v>
          </cell>
          <cell r="F90">
            <v>0</v>
          </cell>
        </row>
        <row r="91">
          <cell r="A91">
            <v>300588</v>
          </cell>
          <cell r="B91" t="str">
            <v>300588  Forecasting</v>
          </cell>
          <cell r="C91">
            <v>0</v>
          </cell>
          <cell r="D91">
            <v>0</v>
          </cell>
          <cell r="E91">
            <v>0</v>
          </cell>
          <cell r="F91">
            <v>0</v>
          </cell>
        </row>
        <row r="92">
          <cell r="A92">
            <v>300589</v>
          </cell>
          <cell r="B92" t="str">
            <v>300589  General Corp Dev Expense</v>
          </cell>
          <cell r="C92">
            <v>2708.84</v>
          </cell>
          <cell r="D92">
            <v>0</v>
          </cell>
          <cell r="E92">
            <v>2708.84</v>
          </cell>
          <cell r="F92">
            <v>0</v>
          </cell>
        </row>
        <row r="93">
          <cell r="A93">
            <v>300590</v>
          </cell>
          <cell r="B93" t="str">
            <v>300590  Grimsby</v>
          </cell>
          <cell r="C93">
            <v>0</v>
          </cell>
          <cell r="D93">
            <v>0</v>
          </cell>
          <cell r="E93">
            <v>0</v>
          </cell>
          <cell r="F93">
            <v>0</v>
          </cell>
        </row>
        <row r="94">
          <cell r="A94">
            <v>300591</v>
          </cell>
          <cell r="B94" t="str">
            <v>300591  SAP R/3 Maintenance Order</v>
          </cell>
          <cell r="C94">
            <v>-1286.55</v>
          </cell>
          <cell r="D94">
            <v>0</v>
          </cell>
          <cell r="E94">
            <v>-1286.55</v>
          </cell>
          <cell r="F94">
            <v>30000</v>
          </cell>
        </row>
        <row r="95">
          <cell r="A95">
            <v>300592</v>
          </cell>
          <cell r="B95" t="str">
            <v>300592  SAP - CCS Maintenance</v>
          </cell>
          <cell r="C95">
            <v>8711.7999999999993</v>
          </cell>
          <cell r="D95">
            <v>0</v>
          </cell>
          <cell r="E95">
            <v>8711.7999999999993</v>
          </cell>
          <cell r="F95">
            <v>15000</v>
          </cell>
        </row>
        <row r="96">
          <cell r="A96">
            <v>300600</v>
          </cell>
          <cell r="B96" t="str">
            <v>300600  Port Colborne Hydro- Services</v>
          </cell>
          <cell r="C96">
            <v>0</v>
          </cell>
          <cell r="D96">
            <v>0</v>
          </cell>
          <cell r="E96">
            <v>0</v>
          </cell>
          <cell r="F96">
            <v>0</v>
          </cell>
        </row>
        <row r="97">
          <cell r="A97">
            <v>300620</v>
          </cell>
          <cell r="B97" t="str">
            <v>300620  PC-Port Colborne Billing by Fort Erie</v>
          </cell>
          <cell r="C97">
            <v>142905.25</v>
          </cell>
          <cell r="D97">
            <v>144666.70000000001</v>
          </cell>
          <cell r="E97">
            <v>-1761.45</v>
          </cell>
          <cell r="F97">
            <v>156316</v>
          </cell>
        </row>
        <row r="98">
          <cell r="A98">
            <v>300640</v>
          </cell>
          <cell r="B98" t="str">
            <v>300640  UNION BUSINESS</v>
          </cell>
          <cell r="C98">
            <v>720</v>
          </cell>
          <cell r="D98">
            <v>3200</v>
          </cell>
          <cell r="E98">
            <v>-2480</v>
          </cell>
          <cell r="F98">
            <v>0</v>
          </cell>
        </row>
        <row r="99">
          <cell r="A99">
            <v>300660</v>
          </cell>
          <cell r="B99" t="str">
            <v>300660  Transformer/Customer Data Correction</v>
          </cell>
          <cell r="C99">
            <v>0</v>
          </cell>
          <cell r="D99">
            <v>0</v>
          </cell>
          <cell r="E99">
            <v>0</v>
          </cell>
          <cell r="F99">
            <v>0</v>
          </cell>
        </row>
        <row r="100">
          <cell r="A100">
            <v>300661</v>
          </cell>
          <cell r="B100" t="str">
            <v>300661  Blue Water IT Partner-Billable (Closed)</v>
          </cell>
          <cell r="C100">
            <v>0</v>
          </cell>
          <cell r="D100">
            <v>0</v>
          </cell>
          <cell r="E100">
            <v>0</v>
          </cell>
          <cell r="F100">
            <v>0</v>
          </cell>
        </row>
        <row r="101">
          <cell r="A101">
            <v>300680</v>
          </cell>
          <cell r="B101" t="str">
            <v>300680  Property Management Function</v>
          </cell>
          <cell r="C101">
            <v>5665</v>
          </cell>
          <cell r="D101">
            <v>23430</v>
          </cell>
          <cell r="E101">
            <v>-17765</v>
          </cell>
          <cell r="F101">
            <v>11904.04</v>
          </cell>
        </row>
        <row r="102">
          <cell r="A102">
            <v>300681</v>
          </cell>
          <cell r="B102" t="str">
            <v>300681  Purchasing Management Function</v>
          </cell>
          <cell r="C102">
            <v>25135</v>
          </cell>
          <cell r="D102">
            <v>120043.42</v>
          </cell>
          <cell r="E102">
            <v>-94908.42</v>
          </cell>
          <cell r="F102">
            <v>27504.080000000002</v>
          </cell>
        </row>
        <row r="103">
          <cell r="A103">
            <v>300682</v>
          </cell>
          <cell r="B103" t="str">
            <v>300682  Maintenance of Sentinal Lights</v>
          </cell>
          <cell r="C103">
            <v>17140.349999999999</v>
          </cell>
          <cell r="D103">
            <v>26133.33</v>
          </cell>
          <cell r="E103">
            <v>-8992.98</v>
          </cell>
          <cell r="F103">
            <v>0</v>
          </cell>
        </row>
        <row r="104">
          <cell r="A104">
            <v>300683</v>
          </cell>
          <cell r="B104" t="str">
            <v>300683  Maintenance of Fort Erie Streetlights</v>
          </cell>
          <cell r="C104">
            <v>2657.83</v>
          </cell>
          <cell r="D104">
            <v>0</v>
          </cell>
          <cell r="E104">
            <v>2657.83</v>
          </cell>
          <cell r="F104">
            <v>0</v>
          </cell>
        </row>
        <row r="105">
          <cell r="A105">
            <v>300685</v>
          </cell>
          <cell r="B105" t="str">
            <v>300685  Waterloo North</v>
          </cell>
          <cell r="C105">
            <v>0</v>
          </cell>
          <cell r="D105">
            <v>0</v>
          </cell>
          <cell r="E105">
            <v>0</v>
          </cell>
          <cell r="F105">
            <v>0</v>
          </cell>
        </row>
        <row r="106">
          <cell r="A106">
            <v>300700</v>
          </cell>
          <cell r="B106" t="str">
            <v>300700  Blue Water -not billable</v>
          </cell>
          <cell r="C106">
            <v>0</v>
          </cell>
          <cell r="D106">
            <v>0</v>
          </cell>
          <cell r="E106">
            <v>0</v>
          </cell>
          <cell r="F106">
            <v>0</v>
          </cell>
        </row>
        <row r="107">
          <cell r="A107">
            <v>300720</v>
          </cell>
          <cell r="B107" t="str">
            <v>300720  Misc IT Purchases-Maint</v>
          </cell>
          <cell r="C107">
            <v>896.21</v>
          </cell>
          <cell r="D107">
            <v>0</v>
          </cell>
          <cell r="E107">
            <v>896.21</v>
          </cell>
          <cell r="F107">
            <v>0</v>
          </cell>
        </row>
        <row r="108">
          <cell r="A108">
            <v>300741</v>
          </cell>
          <cell r="B108" t="str">
            <v>300741  H &amp; B Hydro</v>
          </cell>
          <cell r="C108">
            <v>0</v>
          </cell>
          <cell r="D108">
            <v>0</v>
          </cell>
          <cell r="E108">
            <v>0</v>
          </cell>
          <cell r="F108">
            <v>0</v>
          </cell>
        </row>
        <row r="109">
          <cell r="A109">
            <v>300760</v>
          </cell>
          <cell r="B109" t="str">
            <v>300760  Retired Capital into Stores</v>
          </cell>
          <cell r="C109">
            <v>0</v>
          </cell>
          <cell r="D109">
            <v>0</v>
          </cell>
          <cell r="E109">
            <v>0</v>
          </cell>
          <cell r="F109">
            <v>0</v>
          </cell>
        </row>
        <row r="110">
          <cell r="A110">
            <v>300780</v>
          </cell>
          <cell r="B110" t="str">
            <v>300780  Storm Related Charges for Cust Service</v>
          </cell>
          <cell r="C110">
            <v>0</v>
          </cell>
          <cell r="D110">
            <v>0</v>
          </cell>
          <cell r="E110">
            <v>0</v>
          </cell>
          <cell r="F110">
            <v>0</v>
          </cell>
        </row>
        <row r="111">
          <cell r="A111">
            <v>300800</v>
          </cell>
          <cell r="B111" t="str">
            <v>300800  Archival Project</v>
          </cell>
          <cell r="C111">
            <v>25000</v>
          </cell>
          <cell r="D111">
            <v>0</v>
          </cell>
          <cell r="E111">
            <v>25000</v>
          </cell>
          <cell r="F111">
            <v>0</v>
          </cell>
        </row>
        <row r="112">
          <cell r="A112">
            <v>300820</v>
          </cell>
          <cell r="B112" t="str">
            <v>300820  NFLD Power Employee Exchange</v>
          </cell>
          <cell r="C112">
            <v>0</v>
          </cell>
          <cell r="D112">
            <v>0</v>
          </cell>
          <cell r="E112">
            <v>0</v>
          </cell>
          <cell r="F112">
            <v>0</v>
          </cell>
        </row>
        <row r="113">
          <cell r="A113">
            <v>300821</v>
          </cell>
          <cell r="B113" t="str">
            <v>300821  IT Activity for Westario Power</v>
          </cell>
          <cell r="C113">
            <v>12480</v>
          </cell>
          <cell r="D113">
            <v>0</v>
          </cell>
          <cell r="E113">
            <v>12480</v>
          </cell>
          <cell r="F113">
            <v>0</v>
          </cell>
        </row>
        <row r="114">
          <cell r="A114">
            <v>300840</v>
          </cell>
          <cell r="B114" t="str">
            <v>300840  FE Retail Billing Service Costs</v>
          </cell>
          <cell r="C114">
            <v>20451.25</v>
          </cell>
          <cell r="D114">
            <v>0</v>
          </cell>
          <cell r="E114">
            <v>20451.25</v>
          </cell>
          <cell r="F114">
            <v>0</v>
          </cell>
        </row>
        <row r="115">
          <cell r="A115">
            <v>300860</v>
          </cell>
          <cell r="B115" t="str">
            <v>300860  SAP Upgrade for R/3 and CCS</v>
          </cell>
          <cell r="C115">
            <v>30</v>
          </cell>
          <cell r="D115">
            <v>0</v>
          </cell>
          <cell r="E115">
            <v>30</v>
          </cell>
          <cell r="F115">
            <v>0</v>
          </cell>
        </row>
        <row r="116">
          <cell r="A116">
            <v>300880</v>
          </cell>
          <cell r="B116" t="str">
            <v>300880  Finance Services to CNE Co 0050</v>
          </cell>
          <cell r="C116">
            <v>1000</v>
          </cell>
          <cell r="D116">
            <v>0</v>
          </cell>
          <cell r="E116">
            <v>1000</v>
          </cell>
          <cell r="F116">
            <v>0</v>
          </cell>
        </row>
        <row r="117">
          <cell r="A117">
            <v>300901</v>
          </cell>
          <cell r="B117" t="str">
            <v>300901  Customer Billing</v>
          </cell>
          <cell r="C117">
            <v>251697.21</v>
          </cell>
          <cell r="D117">
            <v>236504.03</v>
          </cell>
          <cell r="E117">
            <v>15193.18</v>
          </cell>
          <cell r="F117">
            <v>244067.96</v>
          </cell>
        </row>
        <row r="118">
          <cell r="A118">
            <v>300920</v>
          </cell>
          <cell r="B118" t="str">
            <v>300920  Snow Road</v>
          </cell>
          <cell r="C118">
            <v>0</v>
          </cell>
          <cell r="D118">
            <v>0</v>
          </cell>
          <cell r="E118">
            <v>0</v>
          </cell>
          <cell r="F118">
            <v>0</v>
          </cell>
        </row>
        <row r="119">
          <cell r="A119">
            <v>300940</v>
          </cell>
          <cell r="B119" t="str">
            <v>300940  Fixed price Re-regulation Costs</v>
          </cell>
          <cell r="C119">
            <v>0</v>
          </cell>
          <cell r="D119">
            <v>0</v>
          </cell>
          <cell r="E119">
            <v>0</v>
          </cell>
          <cell r="F119">
            <v>0</v>
          </cell>
        </row>
        <row r="120">
          <cell r="A120">
            <v>300941</v>
          </cell>
          <cell r="B120" t="str">
            <v>300941  Cornwall Electric</v>
          </cell>
          <cell r="C120">
            <v>0</v>
          </cell>
          <cell r="D120">
            <v>0</v>
          </cell>
          <cell r="E120">
            <v>0</v>
          </cell>
          <cell r="F120">
            <v>0</v>
          </cell>
        </row>
        <row r="121">
          <cell r="A121">
            <v>300942</v>
          </cell>
          <cell r="B121" t="str">
            <v>300942  CDH-General Operations</v>
          </cell>
          <cell r="C121">
            <v>53416.97</v>
          </cell>
          <cell r="D121">
            <v>44686.73</v>
          </cell>
          <cell r="E121">
            <v>8730.24</v>
          </cell>
          <cell r="F121">
            <v>35700.04</v>
          </cell>
        </row>
        <row r="122">
          <cell r="A122">
            <v>300960</v>
          </cell>
          <cell r="B122" t="str">
            <v>300960  Granite Power-Internal</v>
          </cell>
          <cell r="C122">
            <v>9080</v>
          </cell>
          <cell r="D122">
            <v>0</v>
          </cell>
          <cell r="E122">
            <v>9080</v>
          </cell>
          <cell r="F122">
            <v>0</v>
          </cell>
        </row>
        <row r="123">
          <cell r="A123">
            <v>300961</v>
          </cell>
          <cell r="B123" t="str">
            <v>300961  CNP Re-Structuring</v>
          </cell>
          <cell r="C123">
            <v>0</v>
          </cell>
          <cell r="D123">
            <v>0</v>
          </cell>
          <cell r="E123">
            <v>0</v>
          </cell>
          <cell r="F123">
            <v>0</v>
          </cell>
        </row>
        <row r="124">
          <cell r="A124">
            <v>300962</v>
          </cell>
          <cell r="B124" t="str">
            <v>300962  Cost Allocation Study</v>
          </cell>
          <cell r="C124">
            <v>0</v>
          </cell>
          <cell r="D124">
            <v>0</v>
          </cell>
          <cell r="E124">
            <v>0</v>
          </cell>
          <cell r="F124">
            <v>0</v>
          </cell>
        </row>
        <row r="125">
          <cell r="A125">
            <v>300963</v>
          </cell>
          <cell r="B125" t="str">
            <v>300963  CDH-Building &amp; Property Maintenance</v>
          </cell>
          <cell r="C125">
            <v>3264.66</v>
          </cell>
          <cell r="D125">
            <v>14626.65</v>
          </cell>
          <cell r="E125">
            <v>-11361.99</v>
          </cell>
          <cell r="F125">
            <v>45836.04</v>
          </cell>
        </row>
        <row r="126">
          <cell r="A126">
            <v>300964</v>
          </cell>
          <cell r="B126" t="str">
            <v>300964  CDH-Generator Maintnenance</v>
          </cell>
          <cell r="C126">
            <v>55020.28</v>
          </cell>
          <cell r="D126">
            <v>77999.960000000006</v>
          </cell>
          <cell r="E126">
            <v>-22979.68</v>
          </cell>
          <cell r="F126">
            <v>45696.04</v>
          </cell>
        </row>
        <row r="127">
          <cell r="A127">
            <v>300965</v>
          </cell>
          <cell r="B127" t="str">
            <v>300965  CDH-Boiler &amp; Equipment Maintenance</v>
          </cell>
          <cell r="C127">
            <v>12902.54</v>
          </cell>
          <cell r="D127">
            <v>16000</v>
          </cell>
          <cell r="E127">
            <v>-3097.46</v>
          </cell>
          <cell r="F127">
            <v>18392.080000000002</v>
          </cell>
        </row>
        <row r="128">
          <cell r="A128">
            <v>300966</v>
          </cell>
          <cell r="B128" t="str">
            <v>300966  CDH-Distribution Piping Maintenance</v>
          </cell>
          <cell r="C128">
            <v>7679.26</v>
          </cell>
          <cell r="D128">
            <v>0</v>
          </cell>
          <cell r="E128">
            <v>7679.26</v>
          </cell>
          <cell r="F128">
            <v>9824.08</v>
          </cell>
        </row>
        <row r="129">
          <cell r="A129">
            <v>300967</v>
          </cell>
          <cell r="B129" t="str">
            <v>300967  GG- Granite Generation Transition</v>
          </cell>
          <cell r="C129">
            <v>6287.5</v>
          </cell>
          <cell r="D129">
            <v>0</v>
          </cell>
          <cell r="E129">
            <v>6287.5</v>
          </cell>
          <cell r="F129">
            <v>0</v>
          </cell>
        </row>
        <row r="130">
          <cell r="A130">
            <v>300969</v>
          </cell>
          <cell r="B130" t="str">
            <v>300969  FO-Pinot</v>
          </cell>
          <cell r="C130">
            <v>0</v>
          </cell>
          <cell r="D130">
            <v>0</v>
          </cell>
          <cell r="E130">
            <v>0</v>
          </cell>
          <cell r="F130">
            <v>0</v>
          </cell>
        </row>
        <row r="131">
          <cell r="A131">
            <v>300972</v>
          </cell>
          <cell r="B131" t="str">
            <v>300972  FE-August 2003 Heat Wave</v>
          </cell>
          <cell r="C131">
            <v>0</v>
          </cell>
          <cell r="D131">
            <v>0</v>
          </cell>
          <cell r="E131">
            <v>0</v>
          </cell>
          <cell r="F131">
            <v>0</v>
          </cell>
        </row>
        <row r="132">
          <cell r="A132">
            <v>300973</v>
          </cell>
          <cell r="B132" t="str">
            <v>300973  Consolidations &amp; Reporting Project</v>
          </cell>
          <cell r="C132">
            <v>0</v>
          </cell>
          <cell r="D132">
            <v>0</v>
          </cell>
          <cell r="E132">
            <v>0</v>
          </cell>
          <cell r="F132">
            <v>0</v>
          </cell>
        </row>
        <row r="133">
          <cell r="A133">
            <v>300974</v>
          </cell>
          <cell r="B133" t="str">
            <v>300974  FE-Bill 4</v>
          </cell>
          <cell r="C133">
            <v>18860</v>
          </cell>
          <cell r="D133">
            <v>0</v>
          </cell>
          <cell r="E133">
            <v>18860</v>
          </cell>
          <cell r="F133">
            <v>0</v>
          </cell>
        </row>
        <row r="134">
          <cell r="A134">
            <v>300975</v>
          </cell>
          <cell r="B134" t="str">
            <v>300975  FO-Rankine Ancillary Project</v>
          </cell>
          <cell r="C134">
            <v>2248.2600000000002</v>
          </cell>
          <cell r="D134">
            <v>0</v>
          </cell>
          <cell r="E134">
            <v>2248.2600000000002</v>
          </cell>
          <cell r="F134">
            <v>0</v>
          </cell>
        </row>
        <row r="135">
          <cell r="A135">
            <v>300976</v>
          </cell>
          <cell r="B135" t="str">
            <v>300976  FE-Firewall Maintenance</v>
          </cell>
          <cell r="C135">
            <v>18325</v>
          </cell>
          <cell r="D135">
            <v>0</v>
          </cell>
          <cell r="E135">
            <v>18325</v>
          </cell>
          <cell r="F135">
            <v>0</v>
          </cell>
        </row>
        <row r="136">
          <cell r="A136">
            <v>300977</v>
          </cell>
          <cell r="B136" t="str">
            <v>300977  Disaster Recovery Site Maintenance</v>
          </cell>
          <cell r="C136">
            <v>4250.42</v>
          </cell>
          <cell r="D136">
            <v>0</v>
          </cell>
          <cell r="E136">
            <v>4250.42</v>
          </cell>
          <cell r="F136">
            <v>24000</v>
          </cell>
        </row>
        <row r="137">
          <cell r="A137">
            <v>300978</v>
          </cell>
          <cell r="B137" t="str">
            <v>300978  FE - General Cust Service Expense</v>
          </cell>
          <cell r="C137">
            <v>0</v>
          </cell>
          <cell r="D137">
            <v>0</v>
          </cell>
          <cell r="E137">
            <v>0</v>
          </cell>
          <cell r="F137">
            <v>332111.57</v>
          </cell>
        </row>
        <row r="138">
          <cell r="A138">
            <v>300979</v>
          </cell>
          <cell r="B138" t="str">
            <v>300979  FE - Cust Service Supervision</v>
          </cell>
          <cell r="C138">
            <v>0</v>
          </cell>
          <cell r="D138">
            <v>0</v>
          </cell>
          <cell r="E138">
            <v>0</v>
          </cell>
          <cell r="F138">
            <v>26840</v>
          </cell>
        </row>
        <row r="139">
          <cell r="A139">
            <v>300980</v>
          </cell>
          <cell r="B139" t="str">
            <v>300980  FE - Bad Debts Provision</v>
          </cell>
          <cell r="C139">
            <v>130021.03</v>
          </cell>
          <cell r="D139">
            <v>0</v>
          </cell>
          <cell r="E139">
            <v>130021.03</v>
          </cell>
          <cell r="F139">
            <v>75000</v>
          </cell>
        </row>
        <row r="140">
          <cell r="A140">
            <v>300981</v>
          </cell>
          <cell r="B140" t="str">
            <v>300981  Trent - Generation Mgmt Function</v>
          </cell>
          <cell r="C140">
            <v>0</v>
          </cell>
          <cell r="D140">
            <v>0</v>
          </cell>
          <cell r="E140">
            <v>0</v>
          </cell>
          <cell r="F140">
            <v>47416.04</v>
          </cell>
        </row>
        <row r="141">
          <cell r="A141">
            <v>300982</v>
          </cell>
          <cell r="B141" t="str">
            <v>300982  FE - Security Deposit Changes</v>
          </cell>
          <cell r="F141">
            <v>0</v>
          </cell>
        </row>
        <row r="142">
          <cell r="A142">
            <v>300984</v>
          </cell>
          <cell r="B142" t="str">
            <v>300984  FO  - Operations Center Supervision</v>
          </cell>
          <cell r="C142">
            <v>0</v>
          </cell>
          <cell r="D142">
            <v>0</v>
          </cell>
          <cell r="E142">
            <v>0</v>
          </cell>
          <cell r="F142">
            <v>45810.96</v>
          </cell>
        </row>
        <row r="143">
          <cell r="A143">
            <v>350000</v>
          </cell>
          <cell r="B143" t="str">
            <v>350000  Operation Super. &amp; Engineering-System</v>
          </cell>
          <cell r="C143">
            <v>2117.27</v>
          </cell>
          <cell r="D143">
            <v>1133.28</v>
          </cell>
          <cell r="E143">
            <v>983.99</v>
          </cell>
          <cell r="F143">
            <v>1083</v>
          </cell>
        </row>
        <row r="144">
          <cell r="A144">
            <v>350001</v>
          </cell>
          <cell r="B144" t="str">
            <v>350001  OEB Preparation-Transmission</v>
          </cell>
          <cell r="C144">
            <v>0</v>
          </cell>
          <cell r="D144">
            <v>0</v>
          </cell>
          <cell r="E144">
            <v>0</v>
          </cell>
          <cell r="F144">
            <v>1083</v>
          </cell>
        </row>
        <row r="145">
          <cell r="A145">
            <v>350002</v>
          </cell>
          <cell r="B145" t="str">
            <v>350002  IMO Preparation-Transmission</v>
          </cell>
          <cell r="C145">
            <v>0</v>
          </cell>
          <cell r="D145">
            <v>0</v>
          </cell>
          <cell r="E145">
            <v>0</v>
          </cell>
          <cell r="F145">
            <v>1083</v>
          </cell>
        </row>
        <row r="146">
          <cell r="A146">
            <v>350003</v>
          </cell>
          <cell r="B146" t="str">
            <v>350003  Load Dispatching-Transmission 60 Cycle</v>
          </cell>
          <cell r="C146">
            <v>0</v>
          </cell>
          <cell r="D146">
            <v>5000</v>
          </cell>
          <cell r="E146">
            <v>-5000</v>
          </cell>
          <cell r="F146">
            <v>26983</v>
          </cell>
        </row>
        <row r="147">
          <cell r="A147">
            <v>350004</v>
          </cell>
          <cell r="B147" t="str">
            <v>350004  Load Dispatching-Transmission 25 Cycle</v>
          </cell>
          <cell r="C147">
            <v>0</v>
          </cell>
          <cell r="D147">
            <v>0</v>
          </cell>
          <cell r="E147">
            <v>0</v>
          </cell>
          <cell r="F147">
            <v>0</v>
          </cell>
        </row>
        <row r="148">
          <cell r="A148">
            <v>350005</v>
          </cell>
          <cell r="B148" t="str">
            <v>350005  St Building &amp; Fixture Exp-St 11-60 Cycle</v>
          </cell>
          <cell r="C148">
            <v>19316.39</v>
          </cell>
          <cell r="D148">
            <v>2700</v>
          </cell>
          <cell r="E148">
            <v>16616.39</v>
          </cell>
          <cell r="F148">
            <v>28700</v>
          </cell>
        </row>
        <row r="149">
          <cell r="A149">
            <v>350006</v>
          </cell>
          <cell r="B149" t="str">
            <v>350006  St Building &amp; Fixture Exp-St 11-25 Cycle</v>
          </cell>
          <cell r="C149">
            <v>1821.8</v>
          </cell>
          <cell r="D149">
            <v>2826.67</v>
          </cell>
          <cell r="E149">
            <v>-1004.87</v>
          </cell>
          <cell r="F149">
            <v>2641.52</v>
          </cell>
        </row>
        <row r="150">
          <cell r="A150">
            <v>350007</v>
          </cell>
          <cell r="B150" t="str">
            <v>350007  St Building &amp; Fixture Expense Station 17</v>
          </cell>
          <cell r="C150">
            <v>0</v>
          </cell>
          <cell r="D150">
            <v>0</v>
          </cell>
          <cell r="E150">
            <v>0</v>
          </cell>
          <cell r="F150">
            <v>0</v>
          </cell>
        </row>
        <row r="151">
          <cell r="A151">
            <v>350009</v>
          </cell>
          <cell r="B151" t="str">
            <v>350009  Transf St Equipment-Oper Lbr St.11-60 HZ</v>
          </cell>
          <cell r="C151">
            <v>45747.16</v>
          </cell>
          <cell r="D151">
            <v>7173.34</v>
          </cell>
          <cell r="E151">
            <v>38573.82</v>
          </cell>
          <cell r="F151">
            <v>27866</v>
          </cell>
        </row>
        <row r="152">
          <cell r="A152">
            <v>350010</v>
          </cell>
          <cell r="B152" t="str">
            <v>350010  Transf St Equipment-Oper Lbr St.11-25 HZ</v>
          </cell>
          <cell r="C152">
            <v>9392.5</v>
          </cell>
          <cell r="D152">
            <v>3386.67</v>
          </cell>
          <cell r="E152">
            <v>6005.83</v>
          </cell>
          <cell r="F152">
            <v>2166</v>
          </cell>
        </row>
        <row r="153">
          <cell r="A153">
            <v>350017</v>
          </cell>
          <cell r="B153" t="str">
            <v>350017  Overhead Line Expense - 60 Cycle</v>
          </cell>
          <cell r="C153">
            <v>0</v>
          </cell>
          <cell r="D153">
            <v>2766.72</v>
          </cell>
          <cell r="E153">
            <v>-2766.72</v>
          </cell>
          <cell r="F153">
            <v>0</v>
          </cell>
        </row>
        <row r="154">
          <cell r="A154">
            <v>350018</v>
          </cell>
          <cell r="B154" t="str">
            <v>350018  Overhead Line Expense - 25 Cycle</v>
          </cell>
          <cell r="C154">
            <v>0</v>
          </cell>
          <cell r="D154">
            <v>2766.72</v>
          </cell>
          <cell r="E154">
            <v>-2766.72</v>
          </cell>
          <cell r="F154">
            <v>0</v>
          </cell>
        </row>
        <row r="155">
          <cell r="A155">
            <v>350021</v>
          </cell>
          <cell r="B155" t="str">
            <v>350021  Misc Transmission Expenses-60 cycle</v>
          </cell>
          <cell r="C155">
            <v>56918.77</v>
          </cell>
          <cell r="D155">
            <v>13333.33</v>
          </cell>
          <cell r="E155">
            <v>43585.440000000002</v>
          </cell>
          <cell r="F155">
            <v>32400</v>
          </cell>
        </row>
        <row r="156">
          <cell r="A156">
            <v>350023</v>
          </cell>
          <cell r="B156" t="str">
            <v>350023  Transmission - Rental Expenses</v>
          </cell>
          <cell r="C156">
            <v>400</v>
          </cell>
          <cell r="D156">
            <v>56666.67</v>
          </cell>
          <cell r="E156">
            <v>-56266.67</v>
          </cell>
          <cell r="F156">
            <v>86000</v>
          </cell>
        </row>
        <row r="157">
          <cell r="A157">
            <v>350024</v>
          </cell>
          <cell r="B157" t="str">
            <v>350024  Maint Supervision &amp; Engineering-System</v>
          </cell>
          <cell r="C157">
            <v>0</v>
          </cell>
          <cell r="D157">
            <v>1133.28</v>
          </cell>
          <cell r="E157">
            <v>-1133.28</v>
          </cell>
          <cell r="F157">
            <v>1083</v>
          </cell>
        </row>
        <row r="158">
          <cell r="A158">
            <v>350025</v>
          </cell>
          <cell r="B158" t="str">
            <v>350025  Maint of Tranf Build &amp; Fixt St 11-60 Hz</v>
          </cell>
          <cell r="C158">
            <v>0</v>
          </cell>
          <cell r="D158">
            <v>5533.28</v>
          </cell>
          <cell r="E158">
            <v>-5533.28</v>
          </cell>
          <cell r="F158">
            <v>5000</v>
          </cell>
        </row>
        <row r="159">
          <cell r="A159">
            <v>350026</v>
          </cell>
          <cell r="B159" t="str">
            <v>350026  Maint of Tranf Build &amp; Fixt St 11-25 Hz</v>
          </cell>
          <cell r="C159">
            <v>1548.6</v>
          </cell>
          <cell r="D159">
            <v>2933.39</v>
          </cell>
          <cell r="E159">
            <v>-1384.79</v>
          </cell>
          <cell r="F159">
            <v>1800</v>
          </cell>
        </row>
        <row r="160">
          <cell r="A160">
            <v>350028</v>
          </cell>
          <cell r="B160" t="str">
            <v>350028  Maint of Tranf Build &amp; Fixtures St 18</v>
          </cell>
          <cell r="C160">
            <v>0</v>
          </cell>
          <cell r="D160">
            <v>0</v>
          </cell>
          <cell r="E160">
            <v>0</v>
          </cell>
          <cell r="F160">
            <v>0</v>
          </cell>
        </row>
        <row r="161">
          <cell r="A161">
            <v>350029</v>
          </cell>
          <cell r="B161" t="str">
            <v>350029  Maint of Trans St Equip-St.11-60 Cycle</v>
          </cell>
          <cell r="C161">
            <v>3418.9</v>
          </cell>
          <cell r="D161">
            <v>32373.38</v>
          </cell>
          <cell r="E161">
            <v>-28954.48</v>
          </cell>
          <cell r="F161">
            <v>76626.720000000001</v>
          </cell>
        </row>
        <row r="162">
          <cell r="A162">
            <v>350030</v>
          </cell>
          <cell r="B162" t="str">
            <v>350030  Maint of Trans St Equip-St.11-25 Cycle</v>
          </cell>
          <cell r="C162">
            <v>2659</v>
          </cell>
          <cell r="D162">
            <v>2933.39</v>
          </cell>
          <cell r="E162">
            <v>-274.39</v>
          </cell>
          <cell r="F162">
            <v>0</v>
          </cell>
        </row>
        <row r="163">
          <cell r="A163">
            <v>350033</v>
          </cell>
          <cell r="B163" t="str">
            <v>350033  Maint of Towers, Poles &amp; Fixtures-60 hz</v>
          </cell>
          <cell r="C163">
            <v>0</v>
          </cell>
          <cell r="D163">
            <v>6199.95</v>
          </cell>
          <cell r="E163">
            <v>-6199.95</v>
          </cell>
          <cell r="F163">
            <v>4800</v>
          </cell>
        </row>
        <row r="164">
          <cell r="A164">
            <v>350034</v>
          </cell>
          <cell r="B164" t="str">
            <v>350034  Maint of Towers, Poles &amp; Fixtures-25 hz</v>
          </cell>
          <cell r="C164">
            <v>0</v>
          </cell>
          <cell r="D164">
            <v>3066.72</v>
          </cell>
          <cell r="E164">
            <v>-3066.72</v>
          </cell>
          <cell r="F164">
            <v>0</v>
          </cell>
        </row>
        <row r="165">
          <cell r="A165">
            <v>350035</v>
          </cell>
          <cell r="B165" t="str">
            <v>350035  Maint of Overhead Cond &amp; Devices-60 hz</v>
          </cell>
          <cell r="C165">
            <v>7698.52</v>
          </cell>
          <cell r="D165">
            <v>0</v>
          </cell>
          <cell r="E165">
            <v>7698.52</v>
          </cell>
          <cell r="F165">
            <v>2660</v>
          </cell>
        </row>
        <row r="166">
          <cell r="A166">
            <v>350036</v>
          </cell>
          <cell r="B166" t="str">
            <v>350036  Maint of Overhead Cond &amp; Devices-25 hz</v>
          </cell>
          <cell r="C166">
            <v>0</v>
          </cell>
          <cell r="D166">
            <v>0</v>
          </cell>
          <cell r="E166">
            <v>0</v>
          </cell>
          <cell r="F166">
            <v>0</v>
          </cell>
        </row>
        <row r="167">
          <cell r="A167">
            <v>350037</v>
          </cell>
          <cell r="B167" t="str">
            <v>350037  Maint. of OH Lines-Right of Way-60 Cycle</v>
          </cell>
          <cell r="C167">
            <v>22210.59</v>
          </cell>
          <cell r="D167">
            <v>44999.95</v>
          </cell>
          <cell r="E167">
            <v>-22789.360000000001</v>
          </cell>
          <cell r="F167">
            <v>41160</v>
          </cell>
        </row>
        <row r="168">
          <cell r="A168">
            <v>350038</v>
          </cell>
          <cell r="B168" t="str">
            <v>350038  Maint. of OH Lines-Right of Way-25 Cycle</v>
          </cell>
          <cell r="C168">
            <v>0</v>
          </cell>
          <cell r="D168">
            <v>3266.72</v>
          </cell>
          <cell r="E168">
            <v>-3266.72</v>
          </cell>
          <cell r="F168">
            <v>0</v>
          </cell>
        </row>
        <row r="169">
          <cell r="A169">
            <v>350039</v>
          </cell>
          <cell r="B169" t="str">
            <v>350039  Maint. of Misc Transm Plant-60 Cycle</v>
          </cell>
          <cell r="C169">
            <v>0</v>
          </cell>
          <cell r="D169">
            <v>900</v>
          </cell>
          <cell r="E169">
            <v>-900</v>
          </cell>
          <cell r="F169">
            <v>1160</v>
          </cell>
        </row>
        <row r="170">
          <cell r="A170">
            <v>350040</v>
          </cell>
          <cell r="B170" t="str">
            <v>350040  Maint. of Misc Transm Plant-25 Cycle</v>
          </cell>
          <cell r="C170">
            <v>346.03</v>
          </cell>
          <cell r="D170">
            <v>900</v>
          </cell>
          <cell r="E170">
            <v>-553.97</v>
          </cell>
          <cell r="F170">
            <v>1160</v>
          </cell>
        </row>
        <row r="171">
          <cell r="A171">
            <v>350060</v>
          </cell>
          <cell r="B171" t="str">
            <v>350060  To be used-Extra</v>
          </cell>
          <cell r="C171">
            <v>0</v>
          </cell>
          <cell r="D171">
            <v>0</v>
          </cell>
          <cell r="E171">
            <v>0</v>
          </cell>
          <cell r="F171">
            <v>0</v>
          </cell>
        </row>
        <row r="172">
          <cell r="A172">
            <v>350080</v>
          </cell>
          <cell r="B172" t="str">
            <v>350080  Transmission-Scada System Operations</v>
          </cell>
          <cell r="C172">
            <v>22425.3</v>
          </cell>
          <cell r="D172">
            <v>0</v>
          </cell>
          <cell r="E172">
            <v>22425.3</v>
          </cell>
          <cell r="F172">
            <v>22974.240000000002</v>
          </cell>
        </row>
        <row r="173">
          <cell r="A173">
            <v>360000</v>
          </cell>
          <cell r="B173" t="str">
            <v>360000  Operation Supervision&amp; Engineer-System</v>
          </cell>
          <cell r="C173">
            <v>0</v>
          </cell>
          <cell r="D173">
            <v>2266.7199999999998</v>
          </cell>
          <cell r="E173">
            <v>-2266.7199999999998</v>
          </cell>
          <cell r="F173">
            <v>32273.4</v>
          </cell>
        </row>
        <row r="174">
          <cell r="A174">
            <v>360001</v>
          </cell>
          <cell r="B174" t="str">
            <v>360001  OEB Preparation-Distribution</v>
          </cell>
          <cell r="C174">
            <v>0</v>
          </cell>
          <cell r="D174">
            <v>2266.7199999999998</v>
          </cell>
          <cell r="E174">
            <v>-2266.7199999999998</v>
          </cell>
          <cell r="F174">
            <v>2166</v>
          </cell>
        </row>
        <row r="175">
          <cell r="A175">
            <v>360002</v>
          </cell>
          <cell r="B175" t="str">
            <v>360002  IMO Preparation-Distribution</v>
          </cell>
          <cell r="C175">
            <v>0</v>
          </cell>
          <cell r="D175">
            <v>2266.7199999999998</v>
          </cell>
          <cell r="E175">
            <v>-2266.7199999999998</v>
          </cell>
          <cell r="F175">
            <v>2166</v>
          </cell>
        </row>
        <row r="176">
          <cell r="A176">
            <v>360003</v>
          </cell>
          <cell r="B176" t="str">
            <v>360003  Load Dispatching-Distribution</v>
          </cell>
          <cell r="C176">
            <v>0</v>
          </cell>
          <cell r="D176">
            <v>6400</v>
          </cell>
          <cell r="E176">
            <v>-6400</v>
          </cell>
          <cell r="F176">
            <v>235216</v>
          </cell>
        </row>
        <row r="177">
          <cell r="A177">
            <v>360004</v>
          </cell>
          <cell r="B177" t="str">
            <v>360004  Station Buildings &amp; Fixtures Exp-St. 12</v>
          </cell>
          <cell r="C177">
            <v>62971.11</v>
          </cell>
          <cell r="D177">
            <v>51333.33</v>
          </cell>
          <cell r="E177">
            <v>11637.78</v>
          </cell>
          <cell r="F177">
            <v>83200</v>
          </cell>
        </row>
        <row r="178">
          <cell r="A178">
            <v>360005</v>
          </cell>
          <cell r="B178" t="str">
            <v>360005  Station Buildings &amp; Fixtures Exp-St. 13</v>
          </cell>
          <cell r="C178">
            <v>0</v>
          </cell>
          <cell r="D178">
            <v>0</v>
          </cell>
          <cell r="E178">
            <v>0</v>
          </cell>
          <cell r="F178">
            <v>0</v>
          </cell>
        </row>
        <row r="179">
          <cell r="A179">
            <v>360006</v>
          </cell>
          <cell r="B179" t="str">
            <v>360006  Station Buildings &amp; Fixtures Exp-St. 15</v>
          </cell>
          <cell r="C179">
            <v>0</v>
          </cell>
          <cell r="D179">
            <v>0</v>
          </cell>
          <cell r="E179">
            <v>0</v>
          </cell>
          <cell r="F179">
            <v>0</v>
          </cell>
        </row>
        <row r="180">
          <cell r="A180">
            <v>360009</v>
          </cell>
          <cell r="B180" t="str">
            <v>360009  Dist Station Equip-Operating Lbr-Stat 12</v>
          </cell>
          <cell r="C180">
            <v>25237.5</v>
          </cell>
          <cell r="D180">
            <v>13333.33</v>
          </cell>
          <cell r="E180">
            <v>11904.17</v>
          </cell>
          <cell r="F180">
            <v>33513</v>
          </cell>
        </row>
        <row r="181">
          <cell r="A181">
            <v>360010</v>
          </cell>
          <cell r="B181" t="str">
            <v>360010  Dist Station Equip-Operating Lbr-Stat 13</v>
          </cell>
          <cell r="C181">
            <v>0</v>
          </cell>
          <cell r="D181">
            <v>0</v>
          </cell>
          <cell r="E181">
            <v>0</v>
          </cell>
          <cell r="F181">
            <v>0</v>
          </cell>
        </row>
        <row r="182">
          <cell r="A182">
            <v>360014</v>
          </cell>
          <cell r="B182" t="str">
            <v>360014  Dist Station Equip-Supplie &amp; Exp-Stat 12</v>
          </cell>
          <cell r="C182">
            <v>0</v>
          </cell>
          <cell r="D182">
            <v>0</v>
          </cell>
          <cell r="E182">
            <v>0</v>
          </cell>
          <cell r="F182">
            <v>0</v>
          </cell>
        </row>
        <row r="183">
          <cell r="A183">
            <v>360016</v>
          </cell>
          <cell r="B183" t="str">
            <v>360016  Dist Station Equip-Supplie &amp; Exp-Stat 15</v>
          </cell>
          <cell r="C183">
            <v>0</v>
          </cell>
          <cell r="D183">
            <v>0</v>
          </cell>
          <cell r="E183">
            <v>0</v>
          </cell>
          <cell r="F183">
            <v>0</v>
          </cell>
        </row>
        <row r="184">
          <cell r="A184">
            <v>360017</v>
          </cell>
          <cell r="B184" t="str">
            <v>360017  Dist Station Equip-Supplie &amp; Exp-Stat 16</v>
          </cell>
          <cell r="C184">
            <v>2846.52</v>
          </cell>
          <cell r="D184">
            <v>0</v>
          </cell>
          <cell r="E184">
            <v>2846.52</v>
          </cell>
          <cell r="F184">
            <v>0</v>
          </cell>
        </row>
        <row r="185">
          <cell r="A185">
            <v>360019</v>
          </cell>
          <cell r="B185" t="str">
            <v>360019  Overhead Dist Line &amp; Feeders-Oper Labour</v>
          </cell>
          <cell r="C185">
            <v>28151.78</v>
          </cell>
          <cell r="D185">
            <v>75453.33</v>
          </cell>
          <cell r="E185">
            <v>-47301.55</v>
          </cell>
          <cell r="F185">
            <v>61501.08</v>
          </cell>
        </row>
        <row r="186">
          <cell r="A186">
            <v>360021</v>
          </cell>
          <cell r="B186" t="str">
            <v>360021  Overhead Distribution Transf-Operations</v>
          </cell>
          <cell r="C186">
            <v>510</v>
          </cell>
          <cell r="D186">
            <v>3333.39</v>
          </cell>
          <cell r="E186">
            <v>-2823.39</v>
          </cell>
          <cell r="F186">
            <v>3666</v>
          </cell>
        </row>
        <row r="187">
          <cell r="A187">
            <v>360022</v>
          </cell>
          <cell r="B187" t="str">
            <v>360022  Underground Dist Lines &amp; Feeders-Op Lbr</v>
          </cell>
          <cell r="C187">
            <v>58005</v>
          </cell>
          <cell r="D187">
            <v>73066.67</v>
          </cell>
          <cell r="E187">
            <v>-15061.67</v>
          </cell>
          <cell r="F187">
            <v>61565</v>
          </cell>
        </row>
        <row r="188">
          <cell r="A188">
            <v>360024</v>
          </cell>
          <cell r="B188" t="str">
            <v>360024  Underground Dist Transformers-Operations</v>
          </cell>
          <cell r="C188">
            <v>4165</v>
          </cell>
          <cell r="D188">
            <v>3333.39</v>
          </cell>
          <cell r="E188">
            <v>831.61</v>
          </cell>
          <cell r="F188">
            <v>3666</v>
          </cell>
        </row>
        <row r="189">
          <cell r="A189">
            <v>360025</v>
          </cell>
          <cell r="B189" t="str">
            <v>360025  Meter Expenses</v>
          </cell>
          <cell r="C189">
            <v>17600.330000000002</v>
          </cell>
          <cell r="D189">
            <v>20559.96</v>
          </cell>
          <cell r="E189">
            <v>-2959.63</v>
          </cell>
          <cell r="F189">
            <v>28428.720000000001</v>
          </cell>
        </row>
        <row r="190">
          <cell r="A190">
            <v>360026</v>
          </cell>
          <cell r="B190" t="str">
            <v>360026  Customer Premise-Operating Labour</v>
          </cell>
          <cell r="C190">
            <v>0</v>
          </cell>
          <cell r="D190">
            <v>3266.72</v>
          </cell>
          <cell r="E190">
            <v>-3266.72</v>
          </cell>
          <cell r="F190">
            <v>2166</v>
          </cell>
        </row>
        <row r="191">
          <cell r="A191">
            <v>360028</v>
          </cell>
          <cell r="B191" t="str">
            <v>360028  Miscellaneous Distribution Expenses</v>
          </cell>
          <cell r="C191">
            <v>69675.520000000004</v>
          </cell>
          <cell r="D191">
            <v>149966.72</v>
          </cell>
          <cell r="E191">
            <v>-80291.199999999997</v>
          </cell>
          <cell r="F191">
            <v>143524.88</v>
          </cell>
        </row>
        <row r="192">
          <cell r="A192">
            <v>360031</v>
          </cell>
          <cell r="B192" t="str">
            <v>360031  Other Rent</v>
          </cell>
          <cell r="C192">
            <v>1880</v>
          </cell>
          <cell r="D192">
            <v>3333.33</v>
          </cell>
          <cell r="E192">
            <v>-1453.33</v>
          </cell>
          <cell r="F192">
            <v>1000</v>
          </cell>
        </row>
        <row r="193">
          <cell r="A193">
            <v>360032</v>
          </cell>
          <cell r="B193" t="str">
            <v>360032  Maint Superv &amp; Engineering-Whole System</v>
          </cell>
          <cell r="C193">
            <v>7905</v>
          </cell>
          <cell r="D193">
            <v>2600.0500000000002</v>
          </cell>
          <cell r="E193">
            <v>5304.95</v>
          </cell>
          <cell r="F193">
            <v>2166</v>
          </cell>
        </row>
        <row r="194">
          <cell r="A194">
            <v>360033</v>
          </cell>
          <cell r="B194" t="str">
            <v>360033  Maint of Build &amp; Fix-Dist Station -St 12</v>
          </cell>
          <cell r="C194">
            <v>112.82</v>
          </cell>
          <cell r="D194">
            <v>14666.66</v>
          </cell>
          <cell r="E194">
            <v>-14553.84</v>
          </cell>
          <cell r="F194">
            <v>11083</v>
          </cell>
        </row>
        <row r="195">
          <cell r="A195">
            <v>360034</v>
          </cell>
          <cell r="B195" t="str">
            <v>360034  Maint of Build &amp; Fix-Dist Station -St 13</v>
          </cell>
          <cell r="C195">
            <v>340</v>
          </cell>
          <cell r="D195">
            <v>0</v>
          </cell>
          <cell r="E195">
            <v>340</v>
          </cell>
          <cell r="F195">
            <v>0</v>
          </cell>
        </row>
        <row r="196">
          <cell r="A196">
            <v>360035</v>
          </cell>
          <cell r="B196" t="str">
            <v>360035  Maint of Build &amp; Fix-Dist Station -St 15</v>
          </cell>
          <cell r="C196">
            <v>0</v>
          </cell>
          <cell r="D196">
            <v>0</v>
          </cell>
          <cell r="E196">
            <v>0</v>
          </cell>
          <cell r="F196">
            <v>0</v>
          </cell>
        </row>
        <row r="197">
          <cell r="A197">
            <v>360036</v>
          </cell>
          <cell r="B197" t="str">
            <v>360036  Maint of Build &amp; Fix-Dist Station -St 16</v>
          </cell>
          <cell r="C197">
            <v>340</v>
          </cell>
          <cell r="D197">
            <v>0</v>
          </cell>
          <cell r="E197">
            <v>340</v>
          </cell>
          <cell r="F197">
            <v>0</v>
          </cell>
        </row>
        <row r="198">
          <cell r="A198">
            <v>360038</v>
          </cell>
          <cell r="B198" t="str">
            <v>360038  Maintenance of Distr Station Equip-St 12</v>
          </cell>
          <cell r="C198">
            <v>19083.64</v>
          </cell>
          <cell r="D198">
            <v>58560.06</v>
          </cell>
          <cell r="E198">
            <v>-39476.42</v>
          </cell>
          <cell r="F198">
            <v>42560.800000000003</v>
          </cell>
        </row>
        <row r="199">
          <cell r="A199">
            <v>360042</v>
          </cell>
          <cell r="B199" t="str">
            <v>360042  Maintenance of Distr Station Equip-St 19</v>
          </cell>
          <cell r="C199">
            <v>0</v>
          </cell>
          <cell r="D199">
            <v>0</v>
          </cell>
          <cell r="E199">
            <v>0</v>
          </cell>
          <cell r="F199">
            <v>0</v>
          </cell>
        </row>
        <row r="200">
          <cell r="A200">
            <v>360043</v>
          </cell>
          <cell r="B200" t="str">
            <v>360043  Maintenance of Poles, Towers &amp; Fixtures</v>
          </cell>
          <cell r="C200">
            <v>43414.18</v>
          </cell>
          <cell r="D200">
            <v>0</v>
          </cell>
          <cell r="E200">
            <v>43414.18</v>
          </cell>
          <cell r="F200">
            <v>58956.6</v>
          </cell>
        </row>
        <row r="201">
          <cell r="A201">
            <v>360044</v>
          </cell>
          <cell r="B201" t="str">
            <v>360044  Maintenance of Conductors &amp; Devices</v>
          </cell>
          <cell r="C201">
            <v>158151.01</v>
          </cell>
          <cell r="D201">
            <v>266666.67</v>
          </cell>
          <cell r="E201">
            <v>-108515.66</v>
          </cell>
          <cell r="F201">
            <v>236930.24</v>
          </cell>
        </row>
        <row r="202">
          <cell r="A202">
            <v>360045</v>
          </cell>
          <cell r="B202" t="str">
            <v>360045  Maintenance of Overhead Services</v>
          </cell>
          <cell r="C202">
            <v>125780.56</v>
          </cell>
          <cell r="D202">
            <v>149866.66</v>
          </cell>
          <cell r="E202">
            <v>-24086.1</v>
          </cell>
          <cell r="F202">
            <v>163191.24</v>
          </cell>
        </row>
        <row r="203">
          <cell r="A203">
            <v>360046</v>
          </cell>
          <cell r="B203" t="str">
            <v>360046  OH Dist Lines &amp; Feeders-Right-of-Way</v>
          </cell>
          <cell r="C203">
            <v>107668.92</v>
          </cell>
          <cell r="D203">
            <v>104666.66</v>
          </cell>
          <cell r="E203">
            <v>3002.26</v>
          </cell>
          <cell r="F203">
            <v>235830</v>
          </cell>
        </row>
        <row r="204">
          <cell r="A204">
            <v>360047</v>
          </cell>
          <cell r="B204" t="str">
            <v>360047  Maintenance of Underground Conduit</v>
          </cell>
          <cell r="C204">
            <v>0</v>
          </cell>
          <cell r="D204">
            <v>0</v>
          </cell>
          <cell r="E204">
            <v>0</v>
          </cell>
          <cell r="F204">
            <v>0</v>
          </cell>
        </row>
        <row r="205">
          <cell r="A205">
            <v>360048</v>
          </cell>
          <cell r="B205" t="str">
            <v>360048  Maintenance of UG Conductors &amp; Devices</v>
          </cell>
          <cell r="C205">
            <v>33268.300000000003</v>
          </cell>
          <cell r="D205">
            <v>23333.33</v>
          </cell>
          <cell r="E205">
            <v>9934.9699999999993</v>
          </cell>
          <cell r="F205">
            <v>23703.48</v>
          </cell>
        </row>
        <row r="206">
          <cell r="A206">
            <v>360049</v>
          </cell>
          <cell r="B206" t="str">
            <v>360049  Maintenance of Underground Services</v>
          </cell>
          <cell r="C206">
            <v>25300.46</v>
          </cell>
          <cell r="D206">
            <v>23400</v>
          </cell>
          <cell r="E206">
            <v>1900.46</v>
          </cell>
          <cell r="F206">
            <v>25162</v>
          </cell>
        </row>
        <row r="207">
          <cell r="A207">
            <v>360050</v>
          </cell>
          <cell r="B207" t="str">
            <v>360050  Maintenance of Line Transformers</v>
          </cell>
          <cell r="C207">
            <v>55608.52</v>
          </cell>
          <cell r="D207">
            <v>33866.67</v>
          </cell>
          <cell r="E207">
            <v>21741.85</v>
          </cell>
          <cell r="F207">
            <v>66135.8</v>
          </cell>
        </row>
        <row r="208">
          <cell r="A208">
            <v>360051</v>
          </cell>
          <cell r="B208" t="str">
            <v>360051  Maintenance ofDusk to Dawn Lights-Labour</v>
          </cell>
          <cell r="C208">
            <v>0</v>
          </cell>
          <cell r="D208">
            <v>0</v>
          </cell>
          <cell r="E208">
            <v>0</v>
          </cell>
          <cell r="F208">
            <v>8664</v>
          </cell>
        </row>
        <row r="209">
          <cell r="A209">
            <v>360052</v>
          </cell>
          <cell r="B209" t="str">
            <v>360052  Maint of Dusk to Dawn Lights-Mat &amp; Exp</v>
          </cell>
          <cell r="C209">
            <v>510</v>
          </cell>
          <cell r="D209">
            <v>0</v>
          </cell>
          <cell r="E209">
            <v>510</v>
          </cell>
          <cell r="F209">
            <v>5000</v>
          </cell>
        </row>
        <row r="210">
          <cell r="A210">
            <v>360053</v>
          </cell>
          <cell r="B210" t="str">
            <v>360053  Maintenance of Meters</v>
          </cell>
          <cell r="C210">
            <v>13128.8</v>
          </cell>
          <cell r="D210">
            <v>58680</v>
          </cell>
          <cell r="E210">
            <v>-45551.199999999997</v>
          </cell>
          <cell r="F210">
            <v>124591.36</v>
          </cell>
        </row>
        <row r="211">
          <cell r="A211">
            <v>360055</v>
          </cell>
          <cell r="B211" t="str">
            <v>360055  Maint of other Install on Cust. Premises</v>
          </cell>
          <cell r="C211">
            <v>1530</v>
          </cell>
          <cell r="D211">
            <v>2600.0500000000002</v>
          </cell>
          <cell r="E211">
            <v>-1070.05</v>
          </cell>
          <cell r="F211">
            <v>0</v>
          </cell>
        </row>
        <row r="212">
          <cell r="A212">
            <v>360056</v>
          </cell>
          <cell r="B212" t="str">
            <v>360056  OEB Reporting-Distribution</v>
          </cell>
          <cell r="C212">
            <v>2932.5</v>
          </cell>
          <cell r="D212">
            <v>16426.66</v>
          </cell>
          <cell r="E212">
            <v>-13494.16</v>
          </cell>
          <cell r="F212">
            <v>3249</v>
          </cell>
        </row>
        <row r="213">
          <cell r="A213">
            <v>360076</v>
          </cell>
          <cell r="B213" t="str">
            <v>360076  Ice Storm 2002-Maintenance</v>
          </cell>
          <cell r="C213">
            <v>0</v>
          </cell>
          <cell r="D213">
            <v>0</v>
          </cell>
          <cell r="E213">
            <v>0</v>
          </cell>
          <cell r="F213">
            <v>0</v>
          </cell>
        </row>
        <row r="214">
          <cell r="A214">
            <v>360096</v>
          </cell>
          <cell r="B214" t="str">
            <v>360096  Metering Services from Bluewater</v>
          </cell>
          <cell r="C214">
            <v>0</v>
          </cell>
          <cell r="D214">
            <v>0</v>
          </cell>
          <cell r="E214">
            <v>0</v>
          </cell>
          <cell r="F214">
            <v>0</v>
          </cell>
        </row>
        <row r="215">
          <cell r="A215">
            <v>360116</v>
          </cell>
          <cell r="B215" t="str">
            <v>360116  Distribution Scada System</v>
          </cell>
          <cell r="C215">
            <v>0</v>
          </cell>
          <cell r="D215">
            <v>0</v>
          </cell>
          <cell r="E215">
            <v>0</v>
          </cell>
          <cell r="F215">
            <v>0</v>
          </cell>
        </row>
        <row r="216">
          <cell r="A216">
            <v>360117</v>
          </cell>
          <cell r="B216" t="str">
            <v>360117  FE-Utilismart Services</v>
          </cell>
          <cell r="C216">
            <v>16302.02</v>
          </cell>
          <cell r="D216">
            <v>38195.339999999997</v>
          </cell>
          <cell r="E216">
            <v>-21893.32</v>
          </cell>
          <cell r="F216">
            <v>34600</v>
          </cell>
        </row>
        <row r="217">
          <cell r="A217">
            <v>360118</v>
          </cell>
          <cell r="B217" t="str">
            <v>360118  FE-System PLanning</v>
          </cell>
          <cell r="C217">
            <v>12100</v>
          </cell>
          <cell r="D217">
            <v>12613.34</v>
          </cell>
          <cell r="E217">
            <v>-513.34</v>
          </cell>
          <cell r="F217">
            <v>0</v>
          </cell>
        </row>
        <row r="218">
          <cell r="A218">
            <v>360119</v>
          </cell>
          <cell r="B218" t="str">
            <v>360119  FE- Supervision System Assets</v>
          </cell>
          <cell r="C218">
            <v>0</v>
          </cell>
          <cell r="D218">
            <v>0</v>
          </cell>
          <cell r="E218">
            <v>0</v>
          </cell>
          <cell r="F218">
            <v>14403.88</v>
          </cell>
        </row>
        <row r="219">
          <cell r="A219">
            <v>600000</v>
          </cell>
          <cell r="B219" t="str">
            <v>600000  PC Operating Supervision &amp; Engineering</v>
          </cell>
          <cell r="C219">
            <v>0</v>
          </cell>
          <cell r="D219">
            <v>6346.72</v>
          </cell>
          <cell r="E219">
            <v>-6346.72</v>
          </cell>
          <cell r="F219">
            <v>22905.48</v>
          </cell>
        </row>
        <row r="220">
          <cell r="A220">
            <v>600001</v>
          </cell>
          <cell r="B220" t="str">
            <v>600001  PC OEB Preparations</v>
          </cell>
          <cell r="C220">
            <v>0</v>
          </cell>
          <cell r="D220">
            <v>0</v>
          </cell>
          <cell r="E220">
            <v>0</v>
          </cell>
          <cell r="F220">
            <v>1083</v>
          </cell>
        </row>
        <row r="221">
          <cell r="A221">
            <v>600002</v>
          </cell>
          <cell r="B221" t="str">
            <v>600002  PC IMO Preparations</v>
          </cell>
          <cell r="C221">
            <v>2159.5300000000002</v>
          </cell>
          <cell r="D221">
            <v>0</v>
          </cell>
          <cell r="E221">
            <v>2159.5300000000002</v>
          </cell>
          <cell r="F221">
            <v>1083</v>
          </cell>
        </row>
        <row r="222">
          <cell r="A222">
            <v>600003</v>
          </cell>
          <cell r="B222" t="str">
            <v>600003  PC Load Dispatching-Oper Serv Distr</v>
          </cell>
          <cell r="C222">
            <v>340</v>
          </cell>
          <cell r="D222">
            <v>0</v>
          </cell>
          <cell r="E222">
            <v>340</v>
          </cell>
          <cell r="F222">
            <v>1083</v>
          </cell>
        </row>
        <row r="223">
          <cell r="A223">
            <v>600004</v>
          </cell>
          <cell r="B223" t="str">
            <v>600004  PC Stations-buildings &amp; Fixtures Expense</v>
          </cell>
          <cell r="C223">
            <v>10900.01</v>
          </cell>
          <cell r="D223">
            <v>12333.39</v>
          </cell>
          <cell r="E223">
            <v>-1433.38</v>
          </cell>
          <cell r="F223">
            <v>20300</v>
          </cell>
        </row>
        <row r="224">
          <cell r="A224">
            <v>600005</v>
          </cell>
          <cell r="B224" t="str">
            <v>600005  PC Station Equipment-Oper Lbr &amp; Expense</v>
          </cell>
          <cell r="C224">
            <v>10400</v>
          </cell>
          <cell r="D224">
            <v>10733.39</v>
          </cell>
          <cell r="E224">
            <v>-333.39</v>
          </cell>
          <cell r="F224">
            <v>12030</v>
          </cell>
        </row>
        <row r="225">
          <cell r="A225">
            <v>600006</v>
          </cell>
          <cell r="B225" t="str">
            <v>600006  PC O/H Dist Lines-Operating Lbr&amp;Expenses</v>
          </cell>
          <cell r="C225">
            <v>29837.7</v>
          </cell>
          <cell r="D225">
            <v>6666.72</v>
          </cell>
          <cell r="E225">
            <v>23170.98</v>
          </cell>
          <cell r="F225">
            <v>23035.119999999999</v>
          </cell>
        </row>
        <row r="226">
          <cell r="A226">
            <v>600007</v>
          </cell>
          <cell r="B226" t="str">
            <v>600007  PC O/H Distr Transformers-Operations</v>
          </cell>
          <cell r="C226">
            <v>2045.77</v>
          </cell>
          <cell r="D226">
            <v>6666.72</v>
          </cell>
          <cell r="E226">
            <v>-4620.95</v>
          </cell>
          <cell r="F226">
            <v>6915</v>
          </cell>
        </row>
        <row r="227">
          <cell r="A227">
            <v>600008</v>
          </cell>
          <cell r="B227" t="str">
            <v>600008  PC U/G Dist Lines-Operating Lbr&amp;Expenses</v>
          </cell>
          <cell r="C227">
            <v>37230</v>
          </cell>
          <cell r="D227">
            <v>24800</v>
          </cell>
          <cell r="E227">
            <v>12430</v>
          </cell>
          <cell r="F227">
            <v>33990</v>
          </cell>
        </row>
        <row r="228">
          <cell r="A228">
            <v>600009</v>
          </cell>
          <cell r="B228" t="str">
            <v>600009  PC U/G Distr Transformers-Operations</v>
          </cell>
          <cell r="C228">
            <v>510</v>
          </cell>
          <cell r="D228">
            <v>4300.05</v>
          </cell>
          <cell r="E228">
            <v>-3790.05</v>
          </cell>
          <cell r="F228">
            <v>3790.52</v>
          </cell>
        </row>
        <row r="229">
          <cell r="A229">
            <v>600010</v>
          </cell>
          <cell r="B229" t="str">
            <v>600010  PC Meter Expenses</v>
          </cell>
          <cell r="C229">
            <v>5305</v>
          </cell>
          <cell r="D229">
            <v>13249.99</v>
          </cell>
          <cell r="E229">
            <v>-7944.99</v>
          </cell>
          <cell r="F229">
            <v>18952.48</v>
          </cell>
        </row>
        <row r="230">
          <cell r="A230">
            <v>600011</v>
          </cell>
          <cell r="B230" t="str">
            <v>600011  PC Customer Premise-Operating Lbr</v>
          </cell>
          <cell r="C230">
            <v>510</v>
          </cell>
          <cell r="D230">
            <v>5440</v>
          </cell>
          <cell r="E230">
            <v>-4930</v>
          </cell>
          <cell r="F230">
            <v>2599.1999999999998</v>
          </cell>
        </row>
        <row r="231">
          <cell r="A231">
            <v>600012</v>
          </cell>
          <cell r="B231" t="str">
            <v>600012  PC Misc Distribution Expense</v>
          </cell>
          <cell r="C231">
            <v>8635.5</v>
          </cell>
          <cell r="D231">
            <v>90666.61</v>
          </cell>
          <cell r="E231">
            <v>-82031.11</v>
          </cell>
          <cell r="F231">
            <v>66935.56</v>
          </cell>
        </row>
        <row r="232">
          <cell r="A232">
            <v>600013</v>
          </cell>
          <cell r="B232" t="str">
            <v>600013  PC Distribution Rental</v>
          </cell>
          <cell r="C232">
            <v>0</v>
          </cell>
          <cell r="D232">
            <v>0</v>
          </cell>
          <cell r="E232">
            <v>0</v>
          </cell>
          <cell r="F232">
            <v>0</v>
          </cell>
        </row>
        <row r="233">
          <cell r="A233">
            <v>600014</v>
          </cell>
          <cell r="B233" t="str">
            <v>600014  PC Maint Supervision &amp; Engineering</v>
          </cell>
          <cell r="C233">
            <v>1275</v>
          </cell>
          <cell r="D233">
            <v>680</v>
          </cell>
          <cell r="E233">
            <v>595</v>
          </cell>
          <cell r="F233">
            <v>0</v>
          </cell>
        </row>
        <row r="234">
          <cell r="A234">
            <v>600015</v>
          </cell>
          <cell r="B234" t="str">
            <v>600015  PC Stations-Maint-Building &amp; Fixtures</v>
          </cell>
          <cell r="C234">
            <v>4934.1899999999996</v>
          </cell>
          <cell r="D234">
            <v>12400.05</v>
          </cell>
          <cell r="E234">
            <v>-7465.86</v>
          </cell>
          <cell r="F234">
            <v>7749</v>
          </cell>
        </row>
        <row r="235">
          <cell r="A235">
            <v>600016</v>
          </cell>
          <cell r="B235" t="str">
            <v>600016  PC Stations-Maintenance on Equipment</v>
          </cell>
          <cell r="C235">
            <v>682.17</v>
          </cell>
          <cell r="D235">
            <v>44053.34</v>
          </cell>
          <cell r="E235">
            <v>-43371.17</v>
          </cell>
          <cell r="F235">
            <v>51583.519999999997</v>
          </cell>
        </row>
        <row r="236">
          <cell r="A236">
            <v>600017</v>
          </cell>
          <cell r="B236" t="str">
            <v>600017  PC Maint-OH Cond &amp; Devices</v>
          </cell>
          <cell r="C236">
            <v>54610.48</v>
          </cell>
          <cell r="D236">
            <v>117266.72</v>
          </cell>
          <cell r="E236">
            <v>-62656.24</v>
          </cell>
          <cell r="F236">
            <v>96676.88</v>
          </cell>
        </row>
        <row r="237">
          <cell r="A237">
            <v>600018</v>
          </cell>
          <cell r="B237" t="str">
            <v>600018  PC Maintenance-Overhead Services</v>
          </cell>
          <cell r="C237">
            <v>69119.039999999994</v>
          </cell>
          <cell r="D237">
            <v>78999.95</v>
          </cell>
          <cell r="E237">
            <v>-9880.91</v>
          </cell>
          <cell r="F237">
            <v>98589.88</v>
          </cell>
        </row>
        <row r="238">
          <cell r="A238">
            <v>600019</v>
          </cell>
          <cell r="B238" t="str">
            <v>600019  PC Maintenance-Rights of Way</v>
          </cell>
          <cell r="C238">
            <v>8208</v>
          </cell>
          <cell r="D238">
            <v>58453.34</v>
          </cell>
          <cell r="E238">
            <v>-50245.34</v>
          </cell>
          <cell r="F238">
            <v>95830</v>
          </cell>
        </row>
        <row r="239">
          <cell r="A239">
            <v>600020</v>
          </cell>
          <cell r="B239" t="str">
            <v>600020  PC Maintenance-U/G Conductors &amp; Devices</v>
          </cell>
          <cell r="C239">
            <v>25335.32</v>
          </cell>
          <cell r="D239">
            <v>16666.66</v>
          </cell>
          <cell r="E239">
            <v>8668.66</v>
          </cell>
          <cell r="F239">
            <v>23913</v>
          </cell>
        </row>
        <row r="240">
          <cell r="A240">
            <v>600021</v>
          </cell>
          <cell r="B240" t="str">
            <v>600021  PC Maintenance-U/G Services</v>
          </cell>
          <cell r="C240">
            <v>4728.66</v>
          </cell>
          <cell r="D240">
            <v>10133.33</v>
          </cell>
          <cell r="E240">
            <v>-5404.67</v>
          </cell>
          <cell r="F240">
            <v>11498</v>
          </cell>
        </row>
        <row r="241">
          <cell r="A241">
            <v>600022</v>
          </cell>
          <cell r="B241" t="str">
            <v>600022  PC Maintenance-Line Transformers</v>
          </cell>
          <cell r="C241">
            <v>8220.3799999999992</v>
          </cell>
          <cell r="D241">
            <v>11933.28</v>
          </cell>
          <cell r="E241">
            <v>-3712.9</v>
          </cell>
          <cell r="F241">
            <v>25757.68</v>
          </cell>
        </row>
        <row r="242">
          <cell r="A242">
            <v>600023</v>
          </cell>
          <cell r="B242" t="str">
            <v>600023  PC Meter Maintenance</v>
          </cell>
          <cell r="C242">
            <v>9432.5</v>
          </cell>
          <cell r="D242">
            <v>37453.33</v>
          </cell>
          <cell r="E242">
            <v>-28020.83</v>
          </cell>
          <cell r="F242">
            <v>71454.36</v>
          </cell>
        </row>
        <row r="243">
          <cell r="A243">
            <v>600024</v>
          </cell>
          <cell r="B243" t="str">
            <v>600024  PC Customer Premise Maintenance</v>
          </cell>
          <cell r="C243">
            <v>510</v>
          </cell>
          <cell r="D243">
            <v>2600.0500000000002</v>
          </cell>
          <cell r="E243">
            <v>-2090.0500000000002</v>
          </cell>
          <cell r="F243">
            <v>1083</v>
          </cell>
        </row>
        <row r="244">
          <cell r="A244">
            <v>600025</v>
          </cell>
          <cell r="B244" t="str">
            <v>600025  PC OEB Reporting</v>
          </cell>
          <cell r="C244">
            <v>0</v>
          </cell>
          <cell r="D244">
            <v>0</v>
          </cell>
          <cell r="E244">
            <v>0</v>
          </cell>
          <cell r="F244">
            <v>0</v>
          </cell>
        </row>
        <row r="245">
          <cell r="A245">
            <v>600026</v>
          </cell>
          <cell r="B245" t="str">
            <v>600026  PC Maintenance-Sentinal Lights Lbr &amp; Exp</v>
          </cell>
          <cell r="C245">
            <v>0</v>
          </cell>
          <cell r="D245">
            <v>14966.61</v>
          </cell>
          <cell r="E245">
            <v>-14966.61</v>
          </cell>
          <cell r="F245">
            <v>0</v>
          </cell>
        </row>
        <row r="246">
          <cell r="A246">
            <v>600027</v>
          </cell>
          <cell r="B246" t="str">
            <v>600027  PC Str Lights Maint- NOT Billable</v>
          </cell>
          <cell r="C246">
            <v>888.58</v>
          </cell>
          <cell r="D246">
            <v>31599.95</v>
          </cell>
          <cell r="E246">
            <v>-30711.37</v>
          </cell>
          <cell r="F246">
            <v>0</v>
          </cell>
        </row>
        <row r="247">
          <cell r="A247">
            <v>600028</v>
          </cell>
          <cell r="B247" t="str">
            <v>600028  PC-Environ, H&amp;S Compliance Project</v>
          </cell>
          <cell r="C247">
            <v>0</v>
          </cell>
          <cell r="D247">
            <v>0</v>
          </cell>
          <cell r="E247">
            <v>0</v>
          </cell>
          <cell r="F247">
            <v>0</v>
          </cell>
        </row>
        <row r="248">
          <cell r="A248">
            <v>600040</v>
          </cell>
          <cell r="B248" t="str">
            <v>600040  PC-Maint of Poles, Towers &amp; Fixtures</v>
          </cell>
          <cell r="C248">
            <v>16195.35</v>
          </cell>
          <cell r="D248">
            <v>0</v>
          </cell>
          <cell r="E248">
            <v>16195.35</v>
          </cell>
          <cell r="F248">
            <v>23585.599999999999</v>
          </cell>
        </row>
        <row r="249">
          <cell r="A249">
            <v>600060</v>
          </cell>
          <cell r="B249" t="str">
            <v>600060  PC Customer Collections</v>
          </cell>
          <cell r="C249">
            <v>85013.75</v>
          </cell>
          <cell r="D249">
            <v>35599.99</v>
          </cell>
          <cell r="E249">
            <v>49413.760000000002</v>
          </cell>
          <cell r="F249">
            <v>86310</v>
          </cell>
        </row>
        <row r="250">
          <cell r="A250">
            <v>600061</v>
          </cell>
          <cell r="B250" t="str">
            <v>600061  PC Customer Reads</v>
          </cell>
          <cell r="C250">
            <v>84769.79</v>
          </cell>
          <cell r="D250">
            <v>75423.289999999994</v>
          </cell>
          <cell r="E250">
            <v>9346.5</v>
          </cell>
          <cell r="F250">
            <v>106746.04</v>
          </cell>
        </row>
        <row r="251">
          <cell r="A251">
            <v>600062</v>
          </cell>
          <cell r="B251" t="str">
            <v>600062  PC Customer Disconnections</v>
          </cell>
          <cell r="C251">
            <v>9423.2099999999991</v>
          </cell>
          <cell r="D251">
            <v>20666.64</v>
          </cell>
          <cell r="E251">
            <v>-11243.43</v>
          </cell>
          <cell r="F251">
            <v>51090</v>
          </cell>
        </row>
        <row r="252">
          <cell r="A252">
            <v>600080</v>
          </cell>
          <cell r="B252" t="str">
            <v>600080  PC General Maintenance</v>
          </cell>
          <cell r="C252">
            <v>15855.07</v>
          </cell>
          <cell r="D252">
            <v>95133.32</v>
          </cell>
          <cell r="E252">
            <v>-79278.25</v>
          </cell>
          <cell r="F252">
            <v>59952.800000000003</v>
          </cell>
        </row>
        <row r="253">
          <cell r="A253">
            <v>600100</v>
          </cell>
          <cell r="B253" t="str">
            <v>600100  PC Retail Billing Service Costs</v>
          </cell>
          <cell r="C253">
            <v>15986.24</v>
          </cell>
          <cell r="D253">
            <v>0</v>
          </cell>
          <cell r="E253">
            <v>15986.24</v>
          </cell>
          <cell r="F253">
            <v>0</v>
          </cell>
        </row>
        <row r="254">
          <cell r="A254">
            <v>600120</v>
          </cell>
          <cell r="B254" t="str">
            <v>600120  PC-Scada System Maintenance</v>
          </cell>
          <cell r="C254">
            <v>10816.25</v>
          </cell>
          <cell r="D254">
            <v>37333.35</v>
          </cell>
          <cell r="E254">
            <v>-26517.1</v>
          </cell>
          <cell r="F254">
            <v>23974.240000000002</v>
          </cell>
        </row>
        <row r="255">
          <cell r="A255">
            <v>600121</v>
          </cell>
          <cell r="B255" t="str">
            <v>600121  PC-August 2003 Heat Wave</v>
          </cell>
          <cell r="C255">
            <v>0</v>
          </cell>
          <cell r="D255">
            <v>0</v>
          </cell>
          <cell r="E255">
            <v>0</v>
          </cell>
          <cell r="F255">
            <v>0</v>
          </cell>
        </row>
        <row r="256">
          <cell r="A256">
            <v>600122</v>
          </cell>
          <cell r="B256" t="str">
            <v>600122  PC-Utilismart Services</v>
          </cell>
          <cell r="C256">
            <v>27248.95</v>
          </cell>
          <cell r="D256">
            <v>28000</v>
          </cell>
          <cell r="E256">
            <v>-751.05</v>
          </cell>
          <cell r="F256">
            <v>51350</v>
          </cell>
        </row>
        <row r="257">
          <cell r="A257">
            <v>600123</v>
          </cell>
          <cell r="B257" t="str">
            <v>600123  PC Supervision System Assets</v>
          </cell>
          <cell r="C257">
            <v>0</v>
          </cell>
          <cell r="D257">
            <v>0</v>
          </cell>
          <cell r="E257">
            <v>0</v>
          </cell>
          <cell r="F257">
            <v>9584.52</v>
          </cell>
        </row>
        <row r="258">
          <cell r="A258">
            <v>600124</v>
          </cell>
          <cell r="B258" t="str">
            <v>600124  PC General Customer Service Expense</v>
          </cell>
          <cell r="C258">
            <v>0</v>
          </cell>
          <cell r="D258">
            <v>0</v>
          </cell>
          <cell r="E258">
            <v>0</v>
          </cell>
          <cell r="F258">
            <v>52721.919999999998</v>
          </cell>
        </row>
        <row r="259">
          <cell r="A259">
            <v>600125</v>
          </cell>
          <cell r="B259" t="str">
            <v>600125  PC Customer Service Supervision</v>
          </cell>
          <cell r="C259">
            <v>0</v>
          </cell>
          <cell r="D259">
            <v>0</v>
          </cell>
          <cell r="E259">
            <v>0</v>
          </cell>
          <cell r="F259">
            <v>26928</v>
          </cell>
        </row>
        <row r="260">
          <cell r="A260">
            <v>600126</v>
          </cell>
          <cell r="B260" t="str">
            <v>600126  PC - Bad Debts Provision</v>
          </cell>
          <cell r="C260">
            <v>56641.69</v>
          </cell>
          <cell r="D260">
            <v>0</v>
          </cell>
          <cell r="E260">
            <v>56641.69</v>
          </cell>
          <cell r="F260">
            <v>42000</v>
          </cell>
        </row>
        <row r="261">
          <cell r="A261">
            <v>710000</v>
          </cell>
          <cell r="B261" t="str">
            <v>710000  EOP-Operation Supervision &amp; Engineering</v>
          </cell>
          <cell r="C261">
            <v>7800</v>
          </cell>
          <cell r="D261">
            <v>0</v>
          </cell>
          <cell r="E261">
            <v>7800</v>
          </cell>
          <cell r="F261">
            <v>10510</v>
          </cell>
        </row>
        <row r="262">
          <cell r="A262">
            <v>710001</v>
          </cell>
          <cell r="B262" t="str">
            <v>710001  EOP-Load Dispatching Operations</v>
          </cell>
          <cell r="C262">
            <v>0</v>
          </cell>
          <cell r="D262">
            <v>5156.72</v>
          </cell>
          <cell r="E262">
            <v>-5156.72</v>
          </cell>
          <cell r="F262">
            <v>1515</v>
          </cell>
        </row>
        <row r="263">
          <cell r="A263">
            <v>710002</v>
          </cell>
          <cell r="B263" t="str">
            <v>710002  EOP-Station Buildings and Fixtures Expen</v>
          </cell>
          <cell r="C263">
            <v>1070</v>
          </cell>
          <cell r="D263">
            <v>8150.05</v>
          </cell>
          <cell r="E263">
            <v>-7080.05</v>
          </cell>
          <cell r="F263">
            <v>0</v>
          </cell>
        </row>
        <row r="264">
          <cell r="A264">
            <v>710003</v>
          </cell>
          <cell r="B264" t="str">
            <v>710003  EOP-Dist Station Equip-Oper Lbr</v>
          </cell>
          <cell r="C264">
            <v>14782.5</v>
          </cell>
          <cell r="D264">
            <v>0</v>
          </cell>
          <cell r="E264">
            <v>14782.5</v>
          </cell>
          <cell r="F264">
            <v>19556</v>
          </cell>
        </row>
        <row r="265">
          <cell r="A265">
            <v>710004</v>
          </cell>
          <cell r="B265" t="str">
            <v>710004  EOP-Dist Station Equip-Supplies &amp; Exp</v>
          </cell>
          <cell r="C265">
            <v>271.10000000000002</v>
          </cell>
          <cell r="D265">
            <v>0</v>
          </cell>
          <cell r="E265">
            <v>271.10000000000002</v>
          </cell>
          <cell r="F265">
            <v>0</v>
          </cell>
        </row>
        <row r="266">
          <cell r="A266">
            <v>710005</v>
          </cell>
          <cell r="B266" t="str">
            <v>710005  EOP-OH Dist Lines &amp; Feeder Oper Lbr</v>
          </cell>
          <cell r="C266">
            <v>2993.46</v>
          </cell>
          <cell r="D266">
            <v>36833.279999999999</v>
          </cell>
          <cell r="E266">
            <v>-33839.82</v>
          </cell>
          <cell r="F266">
            <v>18680</v>
          </cell>
        </row>
        <row r="267">
          <cell r="A267">
            <v>710006</v>
          </cell>
          <cell r="B267" t="str">
            <v>710006  EOP-OH Dist Lines &amp; Feeder Supplie &amp; exp</v>
          </cell>
          <cell r="C267">
            <v>17289.46</v>
          </cell>
          <cell r="D267">
            <v>3733.33</v>
          </cell>
          <cell r="E267">
            <v>13556.13</v>
          </cell>
          <cell r="F267">
            <v>27000</v>
          </cell>
        </row>
        <row r="268">
          <cell r="A268">
            <v>710007</v>
          </cell>
          <cell r="B268" t="str">
            <v>710007  EOP-OH Dist Transformers Operations</v>
          </cell>
          <cell r="C268">
            <v>4741.5200000000004</v>
          </cell>
          <cell r="D268">
            <v>13900</v>
          </cell>
          <cell r="E268">
            <v>-9158.48</v>
          </cell>
          <cell r="F268">
            <v>56022</v>
          </cell>
        </row>
        <row r="269">
          <cell r="A269">
            <v>710008</v>
          </cell>
          <cell r="B269" t="str">
            <v>710008  EOP-UG Dist Lines &amp; Feeder Oper Lbr</v>
          </cell>
          <cell r="C269">
            <v>425</v>
          </cell>
          <cell r="D269">
            <v>0</v>
          </cell>
          <cell r="E269">
            <v>425</v>
          </cell>
          <cell r="F269">
            <v>8080.04</v>
          </cell>
        </row>
        <row r="270">
          <cell r="A270">
            <v>710009</v>
          </cell>
          <cell r="B270" t="str">
            <v>710009  EOP-UG Dist Lines &amp; Feeder Suppl &amp; Expen</v>
          </cell>
          <cell r="C270">
            <v>866.99</v>
          </cell>
          <cell r="D270">
            <v>9666.67</v>
          </cell>
          <cell r="E270">
            <v>-8799.68</v>
          </cell>
          <cell r="F270">
            <v>2600</v>
          </cell>
        </row>
        <row r="271">
          <cell r="A271">
            <v>710010</v>
          </cell>
          <cell r="B271" t="str">
            <v>710010  EOP-UG Dist Transformers Operations</v>
          </cell>
          <cell r="C271">
            <v>1490</v>
          </cell>
          <cell r="D271">
            <v>0</v>
          </cell>
          <cell r="E271">
            <v>1490</v>
          </cell>
          <cell r="F271">
            <v>6132</v>
          </cell>
        </row>
        <row r="272">
          <cell r="A272">
            <v>710011</v>
          </cell>
          <cell r="B272" t="str">
            <v>710011  EOP-Meter Expenses</v>
          </cell>
          <cell r="C272">
            <v>3449.64</v>
          </cell>
          <cell r="D272">
            <v>44449.95</v>
          </cell>
          <cell r="E272">
            <v>-41000.31</v>
          </cell>
          <cell r="F272">
            <v>5050.04</v>
          </cell>
        </row>
        <row r="273">
          <cell r="A273">
            <v>710012</v>
          </cell>
          <cell r="B273" t="str">
            <v>710012  EOP-Customer Premises-Operating Labour</v>
          </cell>
          <cell r="C273">
            <v>467.5</v>
          </cell>
          <cell r="D273">
            <v>0</v>
          </cell>
          <cell r="E273">
            <v>467.5</v>
          </cell>
          <cell r="F273">
            <v>2020.04</v>
          </cell>
        </row>
        <row r="274">
          <cell r="A274">
            <v>710013</v>
          </cell>
          <cell r="B274" t="str">
            <v>710013  EOP-Customer Premises-Materials &amp; Expens</v>
          </cell>
          <cell r="C274">
            <v>9.3699999999999992</v>
          </cell>
          <cell r="D274">
            <v>0</v>
          </cell>
          <cell r="E274">
            <v>9.3699999999999992</v>
          </cell>
          <cell r="F274">
            <v>200</v>
          </cell>
        </row>
        <row r="275">
          <cell r="A275">
            <v>710014</v>
          </cell>
          <cell r="B275" t="str">
            <v>710014  EOP-Miscellaneous Dist Expense</v>
          </cell>
          <cell r="C275">
            <v>107336.1</v>
          </cell>
          <cell r="D275">
            <v>108166.66</v>
          </cell>
          <cell r="E275">
            <v>-830.56</v>
          </cell>
          <cell r="F275">
            <v>13464.77</v>
          </cell>
        </row>
        <row r="276">
          <cell r="A276">
            <v>710015</v>
          </cell>
          <cell r="B276" t="str">
            <v>710015  EOP-UG Dist Lines &amp; Feeder Rental Paid</v>
          </cell>
          <cell r="C276">
            <v>0</v>
          </cell>
          <cell r="D276">
            <v>1000</v>
          </cell>
          <cell r="E276">
            <v>-1000</v>
          </cell>
          <cell r="F276">
            <v>0</v>
          </cell>
        </row>
        <row r="277">
          <cell r="A277">
            <v>710016</v>
          </cell>
          <cell r="B277" t="str">
            <v>710016  EOP-OH Dist Lines &amp; Feeder Rental Paid</v>
          </cell>
          <cell r="C277">
            <v>0</v>
          </cell>
          <cell r="D277">
            <v>0</v>
          </cell>
          <cell r="E277">
            <v>0</v>
          </cell>
          <cell r="F277">
            <v>0</v>
          </cell>
        </row>
        <row r="278">
          <cell r="A278">
            <v>710017</v>
          </cell>
          <cell r="B278" t="str">
            <v>710017  EOP-Other Rent</v>
          </cell>
          <cell r="C278">
            <v>255</v>
          </cell>
          <cell r="D278">
            <v>0</v>
          </cell>
          <cell r="E278">
            <v>255</v>
          </cell>
          <cell r="F278">
            <v>0</v>
          </cell>
        </row>
        <row r="279">
          <cell r="A279">
            <v>710019</v>
          </cell>
          <cell r="B279" t="str">
            <v>710019  EOP-Maint Buildings &amp; Fixtrues-Dist Stat</v>
          </cell>
          <cell r="C279">
            <v>3236.18</v>
          </cell>
          <cell r="D279">
            <v>14416.67</v>
          </cell>
          <cell r="E279">
            <v>-11180.49</v>
          </cell>
          <cell r="F279">
            <v>6530</v>
          </cell>
        </row>
        <row r="280">
          <cell r="A280">
            <v>710020</v>
          </cell>
          <cell r="B280" t="str">
            <v>710020  EOP-Maintenance Dist Station Equipment</v>
          </cell>
          <cell r="C280">
            <v>12292.06</v>
          </cell>
          <cell r="D280">
            <v>6780</v>
          </cell>
          <cell r="E280">
            <v>5512.06</v>
          </cell>
          <cell r="F280">
            <v>28575</v>
          </cell>
        </row>
        <row r="281">
          <cell r="A281">
            <v>710021</v>
          </cell>
          <cell r="B281" t="str">
            <v>710021  EOP-Maintenance Poles, Towers &amp; Fixtures</v>
          </cell>
          <cell r="C281">
            <v>591.71</v>
          </cell>
          <cell r="D281">
            <v>29450</v>
          </cell>
          <cell r="E281">
            <v>-28858.29</v>
          </cell>
          <cell r="F281">
            <v>7131.6</v>
          </cell>
        </row>
        <row r="282">
          <cell r="A282">
            <v>710022</v>
          </cell>
          <cell r="B282" t="str">
            <v>710022  EOP-Maintenance OH Cond &amp; Devices</v>
          </cell>
          <cell r="C282">
            <v>46112.03</v>
          </cell>
          <cell r="D282">
            <v>2550</v>
          </cell>
          <cell r="E282">
            <v>43562.03</v>
          </cell>
          <cell r="F282">
            <v>23448</v>
          </cell>
        </row>
        <row r="283">
          <cell r="A283">
            <v>710023</v>
          </cell>
          <cell r="B283" t="str">
            <v>710023  EOP-Maintenance Overhead Services</v>
          </cell>
          <cell r="C283">
            <v>15639.83</v>
          </cell>
          <cell r="D283">
            <v>13483.28</v>
          </cell>
          <cell r="E283">
            <v>2156.5500000000002</v>
          </cell>
          <cell r="F283">
            <v>21000.04</v>
          </cell>
        </row>
        <row r="284">
          <cell r="A284">
            <v>710024</v>
          </cell>
          <cell r="B284" t="str">
            <v>710024  EOP-OH Dist Lines &amp; Feeders ROW</v>
          </cell>
          <cell r="C284">
            <v>340</v>
          </cell>
          <cell r="D284">
            <v>0</v>
          </cell>
          <cell r="E284">
            <v>340</v>
          </cell>
          <cell r="F284">
            <v>35350.04</v>
          </cell>
        </row>
        <row r="285">
          <cell r="A285">
            <v>710025</v>
          </cell>
          <cell r="B285" t="str">
            <v>710025  EOP-Maintenance of UG Conduit</v>
          </cell>
          <cell r="C285">
            <v>9530</v>
          </cell>
          <cell r="D285">
            <v>0</v>
          </cell>
          <cell r="E285">
            <v>9530</v>
          </cell>
          <cell r="F285">
            <v>0</v>
          </cell>
        </row>
        <row r="286">
          <cell r="A286">
            <v>710026</v>
          </cell>
          <cell r="B286" t="str">
            <v>710026  EOP-Maintenance of UG Cond &amp; Devices</v>
          </cell>
          <cell r="C286">
            <v>1377.65</v>
          </cell>
          <cell r="D286">
            <v>8516.7199999999993</v>
          </cell>
          <cell r="E286">
            <v>-7139.07</v>
          </cell>
          <cell r="F286">
            <v>4330</v>
          </cell>
        </row>
        <row r="287">
          <cell r="A287">
            <v>710027</v>
          </cell>
          <cell r="B287" t="str">
            <v>710027  EOP-Maintenance of Underground Services</v>
          </cell>
          <cell r="C287">
            <v>3823.22</v>
          </cell>
          <cell r="D287">
            <v>3783.39</v>
          </cell>
          <cell r="E287">
            <v>39.83</v>
          </cell>
          <cell r="F287">
            <v>4830</v>
          </cell>
        </row>
        <row r="288">
          <cell r="A288">
            <v>710028</v>
          </cell>
          <cell r="B288" t="str">
            <v>710028  EOP-Maintenance of Line Transformers</v>
          </cell>
          <cell r="C288">
            <v>6688.21</v>
          </cell>
          <cell r="D288">
            <v>5016.6099999999997</v>
          </cell>
          <cell r="E288">
            <v>1671.6</v>
          </cell>
          <cell r="F288">
            <v>17060</v>
          </cell>
        </row>
        <row r="289">
          <cell r="A289">
            <v>710029</v>
          </cell>
          <cell r="B289" t="str">
            <v>710029  EOP-Maintenance of Meters</v>
          </cell>
          <cell r="C289">
            <v>17696.16</v>
          </cell>
          <cell r="D289">
            <v>53550</v>
          </cell>
          <cell r="E289">
            <v>-35853.839999999997</v>
          </cell>
          <cell r="F289">
            <v>15233</v>
          </cell>
        </row>
        <row r="290">
          <cell r="A290">
            <v>710030</v>
          </cell>
          <cell r="B290" t="str">
            <v>710030  EOP-Maint of Other Install on Cust Premi</v>
          </cell>
          <cell r="C290">
            <v>3612.5</v>
          </cell>
          <cell r="D290">
            <v>0</v>
          </cell>
          <cell r="E290">
            <v>3612.5</v>
          </cell>
          <cell r="F290">
            <v>0</v>
          </cell>
        </row>
        <row r="291">
          <cell r="A291">
            <v>710031</v>
          </cell>
          <cell r="B291" t="str">
            <v>710031  EOP-Service Cent Maint Locked see 710035</v>
          </cell>
          <cell r="C291">
            <v>0</v>
          </cell>
          <cell r="D291">
            <v>0</v>
          </cell>
          <cell r="E291">
            <v>0</v>
          </cell>
          <cell r="F291">
            <v>0</v>
          </cell>
        </row>
        <row r="292">
          <cell r="A292">
            <v>710032</v>
          </cell>
          <cell r="B292" t="str">
            <v>710032  EOP- Customer Billing Locked Use 710034</v>
          </cell>
          <cell r="C292">
            <v>0</v>
          </cell>
          <cell r="D292">
            <v>0</v>
          </cell>
          <cell r="E292">
            <v>0</v>
          </cell>
          <cell r="F292">
            <v>0</v>
          </cell>
        </row>
        <row r="293">
          <cell r="A293">
            <v>710034</v>
          </cell>
          <cell r="B293" t="str">
            <v>710034  EOP-Customer Billing</v>
          </cell>
          <cell r="C293">
            <v>46774.14</v>
          </cell>
          <cell r="D293">
            <v>44666.7</v>
          </cell>
          <cell r="E293">
            <v>2107.44</v>
          </cell>
          <cell r="F293">
            <v>80170.039999999994</v>
          </cell>
        </row>
        <row r="294">
          <cell r="A294">
            <v>710035</v>
          </cell>
          <cell r="B294" t="str">
            <v>710035  EOP-Service Center Maintenance</v>
          </cell>
          <cell r="C294">
            <v>16926.830000000002</v>
          </cell>
          <cell r="D294">
            <v>43683.3</v>
          </cell>
          <cell r="E294">
            <v>-26756.47</v>
          </cell>
          <cell r="F294">
            <v>66282.880000000005</v>
          </cell>
        </row>
        <row r="295">
          <cell r="A295">
            <v>710036</v>
          </cell>
          <cell r="B295" t="str">
            <v>710036  EOP-Streetlight Maintenance</v>
          </cell>
          <cell r="C295">
            <v>15824.13</v>
          </cell>
          <cell r="D295">
            <v>6483.39</v>
          </cell>
          <cell r="E295">
            <v>9340.74</v>
          </cell>
          <cell r="F295">
            <v>13090</v>
          </cell>
        </row>
        <row r="296">
          <cell r="A296">
            <v>710037</v>
          </cell>
          <cell r="B296" t="str">
            <v>710037  EOP-Sentinal Lights Maintenance</v>
          </cell>
          <cell r="C296">
            <v>820</v>
          </cell>
          <cell r="D296">
            <v>3650.05</v>
          </cell>
          <cell r="E296">
            <v>-2830.05</v>
          </cell>
          <cell r="F296">
            <v>3830</v>
          </cell>
        </row>
        <row r="297">
          <cell r="A297">
            <v>710039</v>
          </cell>
          <cell r="B297" t="str">
            <v>710039  EOP-August 2003 Heat Wave</v>
          </cell>
          <cell r="C297">
            <v>0</v>
          </cell>
          <cell r="D297">
            <v>0</v>
          </cell>
          <cell r="E297">
            <v>0</v>
          </cell>
          <cell r="F297">
            <v>0</v>
          </cell>
        </row>
        <row r="298">
          <cell r="A298">
            <v>710040</v>
          </cell>
          <cell r="B298" t="str">
            <v>710040  EOP-Customer Disconnections</v>
          </cell>
          <cell r="C298">
            <v>1971.82</v>
          </cell>
          <cell r="D298">
            <v>7700</v>
          </cell>
          <cell r="E298">
            <v>-5728.18</v>
          </cell>
          <cell r="F298">
            <v>4744</v>
          </cell>
        </row>
        <row r="299">
          <cell r="A299">
            <v>710041</v>
          </cell>
          <cell r="B299" t="str">
            <v>710041  EOP-Customer Reads</v>
          </cell>
          <cell r="C299">
            <v>73560.19</v>
          </cell>
          <cell r="D299">
            <v>34833.339999999997</v>
          </cell>
          <cell r="E299">
            <v>38726.85</v>
          </cell>
          <cell r="F299">
            <v>55603.08</v>
          </cell>
        </row>
        <row r="300">
          <cell r="A300">
            <v>710042</v>
          </cell>
          <cell r="B300" t="str">
            <v>710042  EOP-Customer Collections</v>
          </cell>
          <cell r="C300">
            <v>2125</v>
          </cell>
          <cell r="D300">
            <v>9533.34</v>
          </cell>
          <cell r="E300">
            <v>-7408.34</v>
          </cell>
          <cell r="F300">
            <v>29360.04</v>
          </cell>
        </row>
        <row r="301">
          <cell r="A301">
            <v>710043</v>
          </cell>
          <cell r="B301" t="str">
            <v>710043  EOP-General Fleet Maintenance</v>
          </cell>
          <cell r="C301">
            <v>85</v>
          </cell>
          <cell r="D301">
            <v>2750</v>
          </cell>
          <cell r="E301">
            <v>-2665</v>
          </cell>
          <cell r="F301">
            <v>2270.04</v>
          </cell>
        </row>
        <row r="302">
          <cell r="A302">
            <v>710044</v>
          </cell>
          <cell r="B302" t="str">
            <v>710044  EOP-Joint Healty &amp; Safety Committe</v>
          </cell>
          <cell r="C302">
            <v>0</v>
          </cell>
          <cell r="D302">
            <v>3683.28</v>
          </cell>
          <cell r="E302">
            <v>-3683.28</v>
          </cell>
          <cell r="F302">
            <v>0</v>
          </cell>
        </row>
        <row r="303">
          <cell r="A303">
            <v>710045</v>
          </cell>
          <cell r="B303" t="str">
            <v>710045  EOP-Utilismart Services</v>
          </cell>
          <cell r="C303">
            <v>21385.200000000001</v>
          </cell>
          <cell r="D303">
            <v>21528</v>
          </cell>
          <cell r="E303">
            <v>-142.80000000000001</v>
          </cell>
          <cell r="F303">
            <v>38000</v>
          </cell>
        </row>
        <row r="304">
          <cell r="A304">
            <v>710046</v>
          </cell>
          <cell r="B304" t="str">
            <v>710046  EOP-Substations Mgmt Function</v>
          </cell>
          <cell r="C304">
            <v>5100</v>
          </cell>
          <cell r="D304">
            <v>4760</v>
          </cell>
          <cell r="E304">
            <v>340</v>
          </cell>
          <cell r="F304">
            <v>0</v>
          </cell>
        </row>
        <row r="305">
          <cell r="A305">
            <v>710047</v>
          </cell>
          <cell r="B305" t="str">
            <v>710047  EOP-System Planning</v>
          </cell>
          <cell r="C305">
            <v>4295</v>
          </cell>
          <cell r="D305">
            <v>4216.71</v>
          </cell>
          <cell r="E305">
            <v>78.290000000000006</v>
          </cell>
          <cell r="F305">
            <v>0</v>
          </cell>
        </row>
        <row r="306">
          <cell r="A306">
            <v>710048</v>
          </cell>
          <cell r="B306" t="str">
            <v>710048  EOP-Mgmt of T&amp;D</v>
          </cell>
          <cell r="C306">
            <v>12325</v>
          </cell>
          <cell r="D306">
            <v>12665.04</v>
          </cell>
          <cell r="E306">
            <v>-340.04</v>
          </cell>
          <cell r="F306">
            <v>0</v>
          </cell>
        </row>
        <row r="307">
          <cell r="A307">
            <v>710049</v>
          </cell>
          <cell r="B307" t="str">
            <v>710049  EOP-General Customer Service Expense</v>
          </cell>
          <cell r="C307">
            <v>3918.75</v>
          </cell>
          <cell r="D307">
            <v>0</v>
          </cell>
          <cell r="E307">
            <v>3918.75</v>
          </cell>
          <cell r="F307">
            <v>59491.839999999997</v>
          </cell>
        </row>
        <row r="308">
          <cell r="A308">
            <v>710050</v>
          </cell>
          <cell r="B308" t="str">
            <v>710050  EOP-BOUNDARIES PROJECT</v>
          </cell>
          <cell r="C308">
            <v>1955.12</v>
          </cell>
          <cell r="D308">
            <v>0</v>
          </cell>
          <cell r="E308">
            <v>1955.12</v>
          </cell>
          <cell r="F308">
            <v>0</v>
          </cell>
        </row>
        <row r="309">
          <cell r="A309">
            <v>710051</v>
          </cell>
          <cell r="B309" t="str">
            <v>710051  EOP-Supervision System Assets</v>
          </cell>
          <cell r="C309">
            <v>0</v>
          </cell>
          <cell r="D309">
            <v>0</v>
          </cell>
          <cell r="E309">
            <v>0</v>
          </cell>
          <cell r="F309">
            <v>28453.88</v>
          </cell>
        </row>
        <row r="310">
          <cell r="A310">
            <v>710052</v>
          </cell>
          <cell r="B310" t="str">
            <v>710052  EOP-Customer Service Supervision</v>
          </cell>
          <cell r="C310">
            <v>0</v>
          </cell>
          <cell r="D310">
            <v>0</v>
          </cell>
          <cell r="E310">
            <v>0</v>
          </cell>
          <cell r="F310">
            <v>17509.64</v>
          </cell>
        </row>
        <row r="311">
          <cell r="A311">
            <v>710053</v>
          </cell>
          <cell r="B311" t="str">
            <v>710053  EOP- Bad Debts Provision</v>
          </cell>
          <cell r="C311">
            <v>6387.95</v>
          </cell>
          <cell r="D311">
            <v>0</v>
          </cell>
          <cell r="E311">
            <v>6387.95</v>
          </cell>
          <cell r="F311">
            <v>15000</v>
          </cell>
        </row>
        <row r="312">
          <cell r="A312">
            <v>700000</v>
          </cell>
          <cell r="B312" t="str">
            <v>700000  Cornwall-Transmission Lines Operation</v>
          </cell>
          <cell r="C312">
            <v>7979.03</v>
          </cell>
          <cell r="D312">
            <v>3733.33</v>
          </cell>
          <cell r="E312">
            <v>4245.7</v>
          </cell>
          <cell r="F312">
            <v>900</v>
          </cell>
        </row>
        <row r="313">
          <cell r="A313">
            <v>700001</v>
          </cell>
          <cell r="B313" t="str">
            <v>700001  Cornwall-Transmission Lines Maintenance</v>
          </cell>
          <cell r="C313">
            <v>14526.28</v>
          </cell>
          <cell r="D313">
            <v>12033.33</v>
          </cell>
          <cell r="E313">
            <v>2492.9499999999998</v>
          </cell>
          <cell r="F313">
            <v>22408</v>
          </cell>
        </row>
        <row r="314">
          <cell r="A314">
            <v>700002</v>
          </cell>
          <cell r="B314" t="str">
            <v>700002  Cornwall-Transmission Lines ROW</v>
          </cell>
          <cell r="C314">
            <v>6480</v>
          </cell>
          <cell r="D314">
            <v>4533.33</v>
          </cell>
          <cell r="E314">
            <v>1946.67</v>
          </cell>
          <cell r="F314">
            <v>9204</v>
          </cell>
        </row>
        <row r="315">
          <cell r="A315">
            <v>700003</v>
          </cell>
          <cell r="B315" t="str">
            <v>700003  Cornwall-Station Buildings &amp; Fixt Expens</v>
          </cell>
          <cell r="C315">
            <v>17108.89</v>
          </cell>
          <cell r="D315">
            <v>26400</v>
          </cell>
          <cell r="E315">
            <v>-9291.11</v>
          </cell>
          <cell r="F315">
            <v>24000</v>
          </cell>
        </row>
        <row r="316">
          <cell r="A316">
            <v>700004</v>
          </cell>
          <cell r="B316" t="str">
            <v>700004  Cornwall-Maint Dist Station Equipment</v>
          </cell>
          <cell r="C316">
            <v>47068.480000000003</v>
          </cell>
          <cell r="D316">
            <v>55483.33</v>
          </cell>
          <cell r="E316">
            <v>-8414.85</v>
          </cell>
          <cell r="F316">
            <v>113459.36</v>
          </cell>
        </row>
        <row r="317">
          <cell r="A317">
            <v>700005</v>
          </cell>
          <cell r="B317" t="str">
            <v>700005  Cornwall-Dist Sation Equip-Supp&amp;Exp</v>
          </cell>
          <cell r="C317">
            <v>11154.64</v>
          </cell>
          <cell r="D317">
            <v>52750.05</v>
          </cell>
          <cell r="E317">
            <v>-41595.410000000003</v>
          </cell>
          <cell r="F317">
            <v>14000</v>
          </cell>
        </row>
        <row r="318">
          <cell r="A318">
            <v>700006</v>
          </cell>
          <cell r="B318" t="str">
            <v>700006  Cornwall-OH Dist Lines &amp; Feeder Supp&amp;Exp</v>
          </cell>
          <cell r="C318">
            <v>201656.74</v>
          </cell>
          <cell r="D318">
            <v>-0.09</v>
          </cell>
          <cell r="E318">
            <v>201656.83</v>
          </cell>
          <cell r="F318">
            <v>249532</v>
          </cell>
        </row>
        <row r="319">
          <cell r="A319">
            <v>700007</v>
          </cell>
          <cell r="B319" t="str">
            <v>700007  Cornwall-Maint of OH Cond &amp; Devices</v>
          </cell>
          <cell r="C319">
            <v>51992.27</v>
          </cell>
          <cell r="D319">
            <v>14466.87</v>
          </cell>
          <cell r="E319">
            <v>37525.4</v>
          </cell>
          <cell r="F319">
            <v>68805</v>
          </cell>
        </row>
        <row r="320">
          <cell r="A320">
            <v>700008</v>
          </cell>
          <cell r="B320" t="str">
            <v>700008  Cornwall-Overhead Dist Tree Trimming</v>
          </cell>
          <cell r="C320">
            <v>0</v>
          </cell>
          <cell r="D320">
            <v>0</v>
          </cell>
          <cell r="E320">
            <v>0</v>
          </cell>
          <cell r="F320">
            <v>127040</v>
          </cell>
        </row>
        <row r="321">
          <cell r="A321">
            <v>700009</v>
          </cell>
          <cell r="B321" t="str">
            <v>700009  Cornwall-UG Dist Lines &amp; Feeder Supp&amp;Exp</v>
          </cell>
          <cell r="C321">
            <v>145616.67000000001</v>
          </cell>
          <cell r="D321">
            <v>-0.1</v>
          </cell>
          <cell r="E321">
            <v>145616.76999999999</v>
          </cell>
          <cell r="F321">
            <v>8000</v>
          </cell>
        </row>
        <row r="322">
          <cell r="A322">
            <v>700010</v>
          </cell>
          <cell r="B322" t="str">
            <v>700010  Cornwall-Maint of UG Cond &amp; Devices</v>
          </cell>
          <cell r="C322">
            <v>35424.04</v>
          </cell>
          <cell r="D322">
            <v>53733.53</v>
          </cell>
          <cell r="E322">
            <v>-18309.490000000002</v>
          </cell>
          <cell r="F322">
            <v>73483.56</v>
          </cell>
        </row>
        <row r="323">
          <cell r="A323">
            <v>700011</v>
          </cell>
          <cell r="B323" t="str">
            <v>700011  Cornwall-OH Distribution Transformers</v>
          </cell>
          <cell r="C323">
            <v>17915</v>
          </cell>
          <cell r="D323">
            <v>56450</v>
          </cell>
          <cell r="E323">
            <v>-38535</v>
          </cell>
          <cell r="F323">
            <v>52785</v>
          </cell>
        </row>
        <row r="324">
          <cell r="A324">
            <v>700012</v>
          </cell>
          <cell r="B324" t="str">
            <v>700012  Cornwall-Maint of Line Transformers</v>
          </cell>
          <cell r="C324">
            <v>12989.97</v>
          </cell>
          <cell r="D324">
            <v>29983.33</v>
          </cell>
          <cell r="E324">
            <v>-16993.36</v>
          </cell>
          <cell r="F324">
            <v>30135.919999999998</v>
          </cell>
        </row>
        <row r="325">
          <cell r="A325">
            <v>700013</v>
          </cell>
          <cell r="B325" t="str">
            <v>700013  Cornwall-Meter Reading lab &amp; Exp</v>
          </cell>
          <cell r="C325">
            <v>102730.73</v>
          </cell>
          <cell r="D325">
            <v>117080.04</v>
          </cell>
          <cell r="E325">
            <v>-14349.31</v>
          </cell>
          <cell r="F325">
            <v>151585.12</v>
          </cell>
        </row>
        <row r="326">
          <cell r="A326">
            <v>700014</v>
          </cell>
          <cell r="B326" t="str">
            <v>700014  Cornwall-Finals &amp; Reconnects Lab &amp; Exp</v>
          </cell>
          <cell r="C326">
            <v>50057.5</v>
          </cell>
          <cell r="D326">
            <v>65240</v>
          </cell>
          <cell r="E326">
            <v>-15182.5</v>
          </cell>
          <cell r="F326">
            <v>77212</v>
          </cell>
        </row>
        <row r="327">
          <cell r="A327">
            <v>700015</v>
          </cell>
          <cell r="B327" t="str">
            <v>700015  Cornwall-Collections lab &amp; Exp</v>
          </cell>
          <cell r="C327">
            <v>186067.1</v>
          </cell>
          <cell r="D327">
            <v>212106.71</v>
          </cell>
          <cell r="E327">
            <v>-26039.61</v>
          </cell>
          <cell r="F327">
            <v>227273.64</v>
          </cell>
        </row>
        <row r="328">
          <cell r="A328">
            <v>700020</v>
          </cell>
          <cell r="B328" t="str">
            <v>700020  Cornwall Meter Expenses</v>
          </cell>
          <cell r="C328">
            <v>42643.82</v>
          </cell>
          <cell r="D328">
            <v>136133.29</v>
          </cell>
          <cell r="E328">
            <v>-93489.47</v>
          </cell>
          <cell r="F328">
            <v>92106.240000000005</v>
          </cell>
        </row>
        <row r="329">
          <cell r="A329">
            <v>700040</v>
          </cell>
          <cell r="B329" t="str">
            <v>700040  Cornwall-Dist Stat Equip - Oper Labr</v>
          </cell>
          <cell r="C329">
            <v>70867.02</v>
          </cell>
          <cell r="D329">
            <v>53300</v>
          </cell>
          <cell r="E329">
            <v>17567.02</v>
          </cell>
          <cell r="F329">
            <v>126098.96</v>
          </cell>
        </row>
        <row r="330">
          <cell r="A330">
            <v>700041</v>
          </cell>
          <cell r="B330" t="str">
            <v>700041  Cornwall-OH Dist Lines &amp; Feeder Oper Lbr</v>
          </cell>
          <cell r="C330">
            <v>162490.19</v>
          </cell>
          <cell r="D330">
            <v>395499.87</v>
          </cell>
          <cell r="E330">
            <v>-233009.68</v>
          </cell>
          <cell r="F330">
            <v>277656.56</v>
          </cell>
        </row>
        <row r="331">
          <cell r="A331">
            <v>700042</v>
          </cell>
          <cell r="B331" t="str">
            <v>700042  Cornwall-UG Dist Lines &amp; Feeder Oper Lbr</v>
          </cell>
          <cell r="C331">
            <v>21848.94</v>
          </cell>
          <cell r="D331">
            <v>148666.67000000001</v>
          </cell>
          <cell r="E331">
            <v>-126817.73</v>
          </cell>
          <cell r="F331">
            <v>113253</v>
          </cell>
        </row>
        <row r="332">
          <cell r="A332">
            <v>700043</v>
          </cell>
          <cell r="B332" t="str">
            <v>700043  Cornwall-UG Distribution Transformers</v>
          </cell>
          <cell r="C332">
            <v>4482.3900000000003</v>
          </cell>
          <cell r="D332">
            <v>5866.61</v>
          </cell>
          <cell r="E332">
            <v>-1384.22</v>
          </cell>
          <cell r="F332">
            <v>12810</v>
          </cell>
        </row>
        <row r="333">
          <cell r="A333">
            <v>700044</v>
          </cell>
          <cell r="B333" t="str">
            <v>700044  Cornwall - Maintenance of Meters</v>
          </cell>
          <cell r="C333">
            <v>15368.13</v>
          </cell>
          <cell r="D333">
            <v>0</v>
          </cell>
          <cell r="E333">
            <v>15368.13</v>
          </cell>
          <cell r="F333">
            <v>157399</v>
          </cell>
        </row>
        <row r="334">
          <cell r="A334">
            <v>700045</v>
          </cell>
          <cell r="B334" t="str">
            <v>700045  Cornwall-Operation of Str. Lite TWPS&amp; CI</v>
          </cell>
          <cell r="C334">
            <v>881.24</v>
          </cell>
          <cell r="D334">
            <v>0</v>
          </cell>
          <cell r="E334">
            <v>881.24</v>
          </cell>
          <cell r="F334">
            <v>0</v>
          </cell>
        </row>
        <row r="335">
          <cell r="A335">
            <v>700046</v>
          </cell>
          <cell r="B335" t="str">
            <v>700046  Cornwall Customer Premi- Oper lbr</v>
          </cell>
          <cell r="C335">
            <v>0</v>
          </cell>
          <cell r="D335">
            <v>0</v>
          </cell>
          <cell r="E335">
            <v>0</v>
          </cell>
          <cell r="F335">
            <v>0</v>
          </cell>
        </row>
        <row r="336">
          <cell r="A336">
            <v>700047</v>
          </cell>
          <cell r="B336" t="str">
            <v>700047  Cornwall Customer Premise Mat &amp; Exp</v>
          </cell>
          <cell r="C336">
            <v>191.06</v>
          </cell>
          <cell r="D336">
            <v>0</v>
          </cell>
          <cell r="E336">
            <v>191.06</v>
          </cell>
          <cell r="F336">
            <v>0</v>
          </cell>
        </row>
        <row r="337">
          <cell r="A337">
            <v>700048</v>
          </cell>
          <cell r="B337" t="str">
            <v>700048  Cornwall Misc Dist Expense</v>
          </cell>
          <cell r="C337">
            <v>71174.850000000006</v>
          </cell>
          <cell r="D337">
            <v>2000</v>
          </cell>
          <cell r="E337">
            <v>69174.850000000006</v>
          </cell>
          <cell r="F337">
            <v>29911.08</v>
          </cell>
        </row>
        <row r="338">
          <cell r="A338">
            <v>700049</v>
          </cell>
          <cell r="B338" t="str">
            <v>700049  Cornwall UG Dist Lines &amp; Feed-Rental Pd</v>
          </cell>
          <cell r="C338">
            <v>170</v>
          </cell>
          <cell r="D338">
            <v>0</v>
          </cell>
          <cell r="E338">
            <v>170</v>
          </cell>
          <cell r="F338">
            <v>0</v>
          </cell>
        </row>
        <row r="339">
          <cell r="A339">
            <v>700050</v>
          </cell>
          <cell r="B339" t="str">
            <v>700050  Cornwall OH Dist Lines &amp; Feed-Rental Pd</v>
          </cell>
          <cell r="C339">
            <v>0</v>
          </cell>
          <cell r="D339">
            <v>0</v>
          </cell>
          <cell r="E339">
            <v>0</v>
          </cell>
          <cell r="F339">
            <v>0</v>
          </cell>
        </row>
        <row r="340">
          <cell r="A340">
            <v>700051</v>
          </cell>
          <cell r="B340" t="str">
            <v>700051  Cornwall Other Rent</v>
          </cell>
          <cell r="C340">
            <v>0</v>
          </cell>
          <cell r="D340">
            <v>0</v>
          </cell>
          <cell r="E340">
            <v>0</v>
          </cell>
          <cell r="F340">
            <v>0</v>
          </cell>
        </row>
        <row r="341">
          <cell r="A341">
            <v>700052</v>
          </cell>
          <cell r="B341" t="str">
            <v>700052  Cornwall Maint Supervision &amp; Engineering</v>
          </cell>
          <cell r="C341">
            <v>1360</v>
          </cell>
          <cell r="D341">
            <v>0</v>
          </cell>
          <cell r="E341">
            <v>1360</v>
          </cell>
          <cell r="F341">
            <v>21020</v>
          </cell>
        </row>
        <row r="342">
          <cell r="A342">
            <v>700053</v>
          </cell>
          <cell r="B342" t="str">
            <v>700053  Cornwall Maint of Build &amp; Fix-Dist Stats</v>
          </cell>
          <cell r="C342">
            <v>255</v>
          </cell>
          <cell r="D342">
            <v>0</v>
          </cell>
          <cell r="E342">
            <v>255</v>
          </cell>
          <cell r="F342">
            <v>0</v>
          </cell>
        </row>
        <row r="343">
          <cell r="A343">
            <v>700054</v>
          </cell>
          <cell r="B343" t="str">
            <v>700054  Cornwall Maint of Poles Towers &amp; Fixture</v>
          </cell>
          <cell r="C343">
            <v>5255</v>
          </cell>
          <cell r="D343">
            <v>461166.56</v>
          </cell>
          <cell r="E343">
            <v>-455911.56</v>
          </cell>
          <cell r="F343">
            <v>23196.6</v>
          </cell>
        </row>
        <row r="344">
          <cell r="A344">
            <v>700055</v>
          </cell>
          <cell r="B344" t="str">
            <v>700055  Cornwall Maintenance of OH Services</v>
          </cell>
          <cell r="C344">
            <v>87469.33</v>
          </cell>
          <cell r="D344">
            <v>52149.91</v>
          </cell>
          <cell r="E344">
            <v>35319.42</v>
          </cell>
          <cell r="F344">
            <v>69840.52</v>
          </cell>
        </row>
        <row r="345">
          <cell r="A345">
            <v>700056</v>
          </cell>
          <cell r="B345" t="str">
            <v>700056  Cornwall OH Dist Lines &amp; Feeders- ROW</v>
          </cell>
          <cell r="C345">
            <v>55142.5</v>
          </cell>
          <cell r="D345">
            <v>0</v>
          </cell>
          <cell r="E345">
            <v>55142.5</v>
          </cell>
          <cell r="F345">
            <v>5255</v>
          </cell>
        </row>
        <row r="346">
          <cell r="A346">
            <v>700057</v>
          </cell>
          <cell r="B346" t="str">
            <v>700057  Cornwall Maintenance of UG COnduit</v>
          </cell>
          <cell r="C346">
            <v>3338.62</v>
          </cell>
          <cell r="D346">
            <v>10966.61</v>
          </cell>
          <cell r="E346">
            <v>-7627.99</v>
          </cell>
          <cell r="F346">
            <v>10710</v>
          </cell>
        </row>
        <row r="347">
          <cell r="A347">
            <v>700058</v>
          </cell>
          <cell r="B347" t="str">
            <v>700058  Cornwall Maintenance of UG Services</v>
          </cell>
          <cell r="C347">
            <v>23282.53</v>
          </cell>
          <cell r="D347">
            <v>17433.32</v>
          </cell>
          <cell r="E347">
            <v>5849.21</v>
          </cell>
          <cell r="F347">
            <v>30392.52</v>
          </cell>
        </row>
        <row r="348">
          <cell r="A348">
            <v>700059</v>
          </cell>
          <cell r="B348" t="str">
            <v>700059  Cornwall Maint of Str.lites TWPS &amp; CI</v>
          </cell>
          <cell r="C348">
            <v>7226.8</v>
          </cell>
          <cell r="D348">
            <v>12200</v>
          </cell>
          <cell r="E348">
            <v>-4973.2</v>
          </cell>
          <cell r="F348">
            <v>13110</v>
          </cell>
        </row>
        <row r="349">
          <cell r="A349">
            <v>700060</v>
          </cell>
          <cell r="B349" t="str">
            <v>700060  Cornwall Sentinal Lights - Labour</v>
          </cell>
          <cell r="C349">
            <v>2422.5</v>
          </cell>
          <cell r="D349">
            <v>8133.33</v>
          </cell>
          <cell r="E349">
            <v>-5710.83</v>
          </cell>
          <cell r="F349">
            <v>5255</v>
          </cell>
        </row>
        <row r="350">
          <cell r="A350">
            <v>700061</v>
          </cell>
          <cell r="B350" t="str">
            <v>700061  Cornwall Sentinal Lights -Material &amp; Exp</v>
          </cell>
          <cell r="C350">
            <v>817.59</v>
          </cell>
          <cell r="D350">
            <v>1333.33</v>
          </cell>
          <cell r="E350">
            <v>-515.74</v>
          </cell>
          <cell r="F350">
            <v>1400</v>
          </cell>
        </row>
        <row r="351">
          <cell r="A351">
            <v>700062</v>
          </cell>
          <cell r="B351" t="str">
            <v>700062  Cornwall Maint of Other Instal on Cust P</v>
          </cell>
          <cell r="C351">
            <v>69</v>
          </cell>
          <cell r="D351">
            <v>0</v>
          </cell>
          <cell r="E351">
            <v>69</v>
          </cell>
          <cell r="F351">
            <v>200</v>
          </cell>
        </row>
        <row r="352">
          <cell r="A352">
            <v>700063</v>
          </cell>
          <cell r="B352" t="str">
            <v>700063  Cornwall Fibre Optic Maintenance</v>
          </cell>
          <cell r="C352">
            <v>1169.54</v>
          </cell>
          <cell r="D352">
            <v>4400</v>
          </cell>
          <cell r="E352">
            <v>-3230.46</v>
          </cell>
          <cell r="F352">
            <v>0</v>
          </cell>
        </row>
        <row r="353">
          <cell r="A353">
            <v>700064</v>
          </cell>
          <cell r="B353" t="str">
            <v>700064  Cornwall Customer Billing</v>
          </cell>
          <cell r="C353">
            <v>91859.8</v>
          </cell>
          <cell r="D353">
            <v>167791.71</v>
          </cell>
          <cell r="E353">
            <v>-75931.91</v>
          </cell>
          <cell r="F353">
            <v>219600</v>
          </cell>
        </row>
        <row r="354">
          <cell r="A354">
            <v>700065</v>
          </cell>
          <cell r="B354" t="str">
            <v>700065  Cornwall-Scada System</v>
          </cell>
          <cell r="C354">
            <v>629.55999999999995</v>
          </cell>
          <cell r="D354">
            <v>0</v>
          </cell>
          <cell r="E354">
            <v>629.55999999999995</v>
          </cell>
          <cell r="F354">
            <v>2400</v>
          </cell>
        </row>
        <row r="355">
          <cell r="A355">
            <v>700066</v>
          </cell>
          <cell r="B355" t="str">
            <v>700066  Cornwall-General Fleet Maintnenance</v>
          </cell>
          <cell r="C355">
            <v>36757.18</v>
          </cell>
          <cell r="D355">
            <v>31759.96</v>
          </cell>
          <cell r="E355">
            <v>4997.22</v>
          </cell>
          <cell r="F355">
            <v>36143.96</v>
          </cell>
        </row>
        <row r="356">
          <cell r="A356">
            <v>700067</v>
          </cell>
          <cell r="B356" t="str">
            <v>700067  Cornwall-Service Centre Maintenance</v>
          </cell>
          <cell r="C356">
            <v>234551.25</v>
          </cell>
          <cell r="D356">
            <v>295793.34000000003</v>
          </cell>
          <cell r="E356">
            <v>-61242.09</v>
          </cell>
          <cell r="F356">
            <v>359531.96</v>
          </cell>
        </row>
        <row r="357">
          <cell r="A357">
            <v>700068</v>
          </cell>
          <cell r="B357" t="str">
            <v>700068  Cornwall-H&amp;S Committee Meetings</v>
          </cell>
          <cell r="C357">
            <v>2922.29</v>
          </cell>
          <cell r="D357">
            <v>8100</v>
          </cell>
          <cell r="E357">
            <v>-5177.71</v>
          </cell>
          <cell r="F357">
            <v>0</v>
          </cell>
        </row>
        <row r="358">
          <cell r="A358">
            <v>700069</v>
          </cell>
          <cell r="B358" t="str">
            <v>700069  Cornwall-Load Dispatching &amp; Mgmt (COP)</v>
          </cell>
          <cell r="C358">
            <v>45617.33</v>
          </cell>
          <cell r="D358">
            <v>14560</v>
          </cell>
          <cell r="E358">
            <v>31057.33</v>
          </cell>
          <cell r="F358">
            <v>47000.04</v>
          </cell>
        </row>
        <row r="359">
          <cell r="A359">
            <v>700070</v>
          </cell>
          <cell r="B359" t="str">
            <v>700070  Cornwall City Maint on Streetlight &amp; sig</v>
          </cell>
          <cell r="C359">
            <v>225</v>
          </cell>
          <cell r="D359">
            <v>0</v>
          </cell>
          <cell r="E359">
            <v>225</v>
          </cell>
          <cell r="F359">
            <v>0</v>
          </cell>
        </row>
        <row r="360">
          <cell r="A360">
            <v>700072</v>
          </cell>
          <cell r="B360" t="str">
            <v>700072  CE-August 2003 Heat Wave</v>
          </cell>
          <cell r="C360">
            <v>0</v>
          </cell>
          <cell r="D360">
            <v>0</v>
          </cell>
          <cell r="E360">
            <v>0</v>
          </cell>
          <cell r="F360">
            <v>0</v>
          </cell>
        </row>
        <row r="361">
          <cell r="A361">
            <v>700073</v>
          </cell>
          <cell r="B361" t="str">
            <v>700073  Cornwall-Storekeeping Relief</v>
          </cell>
          <cell r="C361">
            <v>0</v>
          </cell>
          <cell r="D361">
            <v>26400</v>
          </cell>
          <cell r="E361">
            <v>-26400</v>
          </cell>
          <cell r="F361">
            <v>0</v>
          </cell>
        </row>
        <row r="362">
          <cell r="A362">
            <v>700074</v>
          </cell>
          <cell r="B362" t="str">
            <v>700074  Cornwall-Purchasing Management Function</v>
          </cell>
          <cell r="C362">
            <v>18205</v>
          </cell>
          <cell r="D362">
            <v>50443.42</v>
          </cell>
          <cell r="E362">
            <v>-32238.42</v>
          </cell>
          <cell r="F362">
            <v>43104</v>
          </cell>
        </row>
        <row r="363">
          <cell r="A363">
            <v>700075</v>
          </cell>
          <cell r="B363" t="str">
            <v>700075  Cornwall-Property Management Function</v>
          </cell>
          <cell r="C363">
            <v>29802</v>
          </cell>
          <cell r="D363">
            <v>34283.42</v>
          </cell>
          <cell r="E363">
            <v>-4481.42</v>
          </cell>
          <cell r="F363">
            <v>19704</v>
          </cell>
        </row>
        <row r="364">
          <cell r="A364">
            <v>700076</v>
          </cell>
          <cell r="B364" t="str">
            <v>700076  Cornwall-Substations Mgmt Function</v>
          </cell>
          <cell r="C364">
            <v>9860</v>
          </cell>
          <cell r="D364">
            <v>9463.2800000000007</v>
          </cell>
          <cell r="E364">
            <v>396.72</v>
          </cell>
          <cell r="F364">
            <v>0</v>
          </cell>
        </row>
        <row r="365">
          <cell r="A365">
            <v>700077</v>
          </cell>
          <cell r="B365" t="str">
            <v>700077  CE-Mgmt of T&amp;D</v>
          </cell>
          <cell r="C365">
            <v>18700</v>
          </cell>
          <cell r="D365">
            <v>18983.330000000002</v>
          </cell>
          <cell r="E365">
            <v>-283.33</v>
          </cell>
          <cell r="F365">
            <v>0</v>
          </cell>
        </row>
        <row r="366">
          <cell r="A366">
            <v>700078</v>
          </cell>
          <cell r="B366" t="str">
            <v>700078  CE - BOUNDARIES PROJECT</v>
          </cell>
          <cell r="C366">
            <v>6545.41</v>
          </cell>
          <cell r="D366">
            <v>0</v>
          </cell>
          <cell r="E366">
            <v>6545.41</v>
          </cell>
          <cell r="F366">
            <v>0</v>
          </cell>
        </row>
        <row r="367">
          <cell r="A367">
            <v>700079</v>
          </cell>
          <cell r="B367" t="str">
            <v>700079  CE - General Customer Service Expense</v>
          </cell>
          <cell r="C367">
            <v>0</v>
          </cell>
          <cell r="D367">
            <v>0</v>
          </cell>
          <cell r="E367">
            <v>0</v>
          </cell>
          <cell r="F367">
            <v>269200.5</v>
          </cell>
        </row>
        <row r="368">
          <cell r="A368">
            <v>700080</v>
          </cell>
          <cell r="B368" t="str">
            <v>700080  CE - Supervision System Assets</v>
          </cell>
          <cell r="C368">
            <v>0</v>
          </cell>
          <cell r="D368">
            <v>0</v>
          </cell>
          <cell r="E368">
            <v>0</v>
          </cell>
          <cell r="F368">
            <v>68589.52</v>
          </cell>
        </row>
        <row r="369">
          <cell r="A369">
            <v>700081</v>
          </cell>
          <cell r="B369" t="str">
            <v>700081  CE - Customer Service Supervision</v>
          </cell>
          <cell r="C369">
            <v>0</v>
          </cell>
          <cell r="D369">
            <v>0</v>
          </cell>
          <cell r="E369">
            <v>0</v>
          </cell>
          <cell r="F369">
            <v>57650</v>
          </cell>
        </row>
        <row r="370">
          <cell r="A370">
            <v>700082</v>
          </cell>
          <cell r="B370" t="str">
            <v>700082  CE - General Engineering Services</v>
          </cell>
          <cell r="C370">
            <v>0</v>
          </cell>
          <cell r="D370">
            <v>0</v>
          </cell>
          <cell r="E370">
            <v>0</v>
          </cell>
          <cell r="F370">
            <v>96398.48</v>
          </cell>
        </row>
        <row r="371">
          <cell r="A371">
            <v>700083</v>
          </cell>
          <cell r="B371" t="str">
            <v>700083  CE - Bad Debts Provision</v>
          </cell>
          <cell r="C371">
            <v>197310.05</v>
          </cell>
          <cell r="D371">
            <v>0</v>
          </cell>
          <cell r="E371">
            <v>197310.05</v>
          </cell>
          <cell r="F371">
            <v>115000</v>
          </cell>
        </row>
        <row r="372">
          <cell r="A372">
            <v>740000</v>
          </cell>
          <cell r="B372" t="str">
            <v>740000  GG  Kingston Mills Maint of Prop</v>
          </cell>
          <cell r="C372">
            <v>1292.5</v>
          </cell>
          <cell r="D372">
            <v>1600.04</v>
          </cell>
          <cell r="E372">
            <v>-307.54000000000002</v>
          </cell>
          <cell r="F372">
            <v>5739.04</v>
          </cell>
        </row>
        <row r="373">
          <cell r="A373">
            <v>740001</v>
          </cell>
          <cell r="B373" t="str">
            <v>740001  GG  Kingston Mills Maint of Building</v>
          </cell>
          <cell r="C373">
            <v>1092.46</v>
          </cell>
          <cell r="D373">
            <v>1600.04</v>
          </cell>
          <cell r="E373">
            <v>-507.58</v>
          </cell>
          <cell r="F373">
            <v>2016</v>
          </cell>
        </row>
        <row r="374">
          <cell r="A374">
            <v>740002</v>
          </cell>
          <cell r="B374" t="str">
            <v>740002  GG  Kingston Mills Maint of Houses</v>
          </cell>
          <cell r="C374">
            <v>137.5</v>
          </cell>
          <cell r="D374">
            <v>0</v>
          </cell>
          <cell r="E374">
            <v>137.5</v>
          </cell>
          <cell r="F374">
            <v>0</v>
          </cell>
        </row>
        <row r="375">
          <cell r="A375">
            <v>740003</v>
          </cell>
          <cell r="B375" t="str">
            <v>740003  GG  Kingston Mills Maint of Dams</v>
          </cell>
          <cell r="C375">
            <v>110</v>
          </cell>
          <cell r="D375">
            <v>0</v>
          </cell>
          <cell r="E375">
            <v>110</v>
          </cell>
          <cell r="F375">
            <v>0</v>
          </cell>
        </row>
        <row r="376">
          <cell r="A376">
            <v>740004</v>
          </cell>
          <cell r="B376" t="str">
            <v>740004  GG  Kingston M Maint of Canals,Pens Etc</v>
          </cell>
          <cell r="C376">
            <v>1227.5</v>
          </cell>
          <cell r="D376">
            <v>0</v>
          </cell>
          <cell r="E376">
            <v>1227.5</v>
          </cell>
          <cell r="F376">
            <v>0</v>
          </cell>
        </row>
        <row r="377">
          <cell r="A377">
            <v>740005</v>
          </cell>
          <cell r="B377" t="str">
            <v>740005  GG  Kingston Mills Maint of Generators</v>
          </cell>
          <cell r="C377">
            <v>6363.97</v>
          </cell>
          <cell r="D377">
            <v>6000.04</v>
          </cell>
          <cell r="E377">
            <v>363.93</v>
          </cell>
          <cell r="F377">
            <v>4724</v>
          </cell>
        </row>
        <row r="378">
          <cell r="A378">
            <v>740006</v>
          </cell>
          <cell r="B378" t="str">
            <v>740006  GG  Kingston Mills Maint of Elect Plant</v>
          </cell>
          <cell r="C378">
            <v>1077.5</v>
          </cell>
          <cell r="D378">
            <v>6000.04</v>
          </cell>
          <cell r="E378">
            <v>-4922.54</v>
          </cell>
          <cell r="F378">
            <v>2016</v>
          </cell>
        </row>
        <row r="379">
          <cell r="A379">
            <v>740007</v>
          </cell>
          <cell r="B379" t="str">
            <v>740007  GG Washburn Maint of Building</v>
          </cell>
          <cell r="C379">
            <v>100.75</v>
          </cell>
          <cell r="D379">
            <v>3066.67</v>
          </cell>
          <cell r="E379">
            <v>-2965.92</v>
          </cell>
          <cell r="F379">
            <v>1108.04</v>
          </cell>
        </row>
        <row r="380">
          <cell r="A380">
            <v>740008</v>
          </cell>
          <cell r="B380" t="str">
            <v>740008  GG Washburn Maint of Canals, Pens, Tanks</v>
          </cell>
          <cell r="C380">
            <v>207.5</v>
          </cell>
          <cell r="D380">
            <v>0</v>
          </cell>
          <cell r="E380">
            <v>207.5</v>
          </cell>
          <cell r="F380">
            <v>0</v>
          </cell>
        </row>
        <row r="381">
          <cell r="A381">
            <v>740009</v>
          </cell>
          <cell r="B381" t="str">
            <v>740009  GG Washburn Maint of Generators</v>
          </cell>
          <cell r="C381">
            <v>1435</v>
          </cell>
          <cell r="D381">
            <v>3066.67</v>
          </cell>
          <cell r="E381">
            <v>-1631.67</v>
          </cell>
          <cell r="F381">
            <v>1408.04</v>
          </cell>
        </row>
        <row r="382">
          <cell r="A382">
            <v>740010</v>
          </cell>
          <cell r="B382" t="str">
            <v>740010  GG Washburn Maint of Elec plant</v>
          </cell>
          <cell r="C382">
            <v>199.71</v>
          </cell>
          <cell r="D382">
            <v>3066.67</v>
          </cell>
          <cell r="E382">
            <v>-2866.96</v>
          </cell>
          <cell r="F382">
            <v>1108.04</v>
          </cell>
        </row>
        <row r="383">
          <cell r="A383">
            <v>740011</v>
          </cell>
          <cell r="B383" t="str">
            <v>740011  GG Brewer Mills Maint of Building</v>
          </cell>
          <cell r="C383">
            <v>1643.45</v>
          </cell>
          <cell r="D383">
            <v>3066.67</v>
          </cell>
          <cell r="E383">
            <v>-1423.22</v>
          </cell>
          <cell r="F383">
            <v>2016</v>
          </cell>
        </row>
        <row r="384">
          <cell r="A384">
            <v>740012</v>
          </cell>
          <cell r="B384" t="str">
            <v>740012  GG Brewer Mills Maint of House</v>
          </cell>
          <cell r="C384">
            <v>368.29</v>
          </cell>
          <cell r="D384">
            <v>0</v>
          </cell>
          <cell r="E384">
            <v>368.29</v>
          </cell>
          <cell r="F384">
            <v>0</v>
          </cell>
        </row>
        <row r="385">
          <cell r="A385">
            <v>740013</v>
          </cell>
          <cell r="B385" t="str">
            <v>740013  GG Brewers Maint of Canals, Pens, Tanks</v>
          </cell>
          <cell r="C385">
            <v>275</v>
          </cell>
          <cell r="D385">
            <v>0</v>
          </cell>
          <cell r="E385">
            <v>275</v>
          </cell>
          <cell r="F385">
            <v>0</v>
          </cell>
        </row>
        <row r="386">
          <cell r="A386">
            <v>740014</v>
          </cell>
          <cell r="B386" t="str">
            <v>740014  GG Brewer Mills Maint of Generators</v>
          </cell>
          <cell r="C386">
            <v>3809.79</v>
          </cell>
          <cell r="D386">
            <v>3066.67</v>
          </cell>
          <cell r="E386">
            <v>743.12</v>
          </cell>
          <cell r="F386">
            <v>2616</v>
          </cell>
        </row>
        <row r="387">
          <cell r="A387">
            <v>740015</v>
          </cell>
          <cell r="B387" t="str">
            <v>740015  GG Brewer Mills Maint of Elec Plant</v>
          </cell>
          <cell r="C387">
            <v>137.5</v>
          </cell>
          <cell r="D387">
            <v>3066.67</v>
          </cell>
          <cell r="E387">
            <v>-2929.17</v>
          </cell>
          <cell r="F387">
            <v>2116</v>
          </cell>
        </row>
        <row r="388">
          <cell r="A388">
            <v>740016</v>
          </cell>
          <cell r="B388" t="str">
            <v>740016  GG Brewer Mills Land</v>
          </cell>
          <cell r="C388">
            <v>302.5</v>
          </cell>
          <cell r="D388">
            <v>133.33000000000001</v>
          </cell>
          <cell r="E388">
            <v>169.17</v>
          </cell>
          <cell r="F388">
            <v>200</v>
          </cell>
        </row>
        <row r="389">
          <cell r="A389">
            <v>740017</v>
          </cell>
          <cell r="B389" t="str">
            <v>740017  GG Jones Falls Maint of Building</v>
          </cell>
          <cell r="C389">
            <v>266.38</v>
          </cell>
          <cell r="D389">
            <v>6200.04</v>
          </cell>
          <cell r="E389">
            <v>-5933.66</v>
          </cell>
          <cell r="F389">
            <v>2316</v>
          </cell>
        </row>
        <row r="390">
          <cell r="A390">
            <v>740019</v>
          </cell>
          <cell r="B390" t="str">
            <v>740019  GG Jones Falls Maint of Cnals, Pens Etc</v>
          </cell>
          <cell r="C390">
            <v>1792.5</v>
          </cell>
          <cell r="D390">
            <v>0</v>
          </cell>
          <cell r="E390">
            <v>1792.5</v>
          </cell>
          <cell r="F390">
            <v>2116</v>
          </cell>
        </row>
        <row r="391">
          <cell r="A391">
            <v>740020</v>
          </cell>
          <cell r="B391" t="str">
            <v>740020  GG Jones Falls Maint of Generators</v>
          </cell>
          <cell r="C391">
            <v>4193.74</v>
          </cell>
          <cell r="D391">
            <v>6066.71</v>
          </cell>
          <cell r="E391">
            <v>-1872.97</v>
          </cell>
          <cell r="F391">
            <v>2816</v>
          </cell>
        </row>
        <row r="392">
          <cell r="A392">
            <v>740021</v>
          </cell>
          <cell r="B392" t="str">
            <v>740021  GG Jones Falls Maint of Elec Plant</v>
          </cell>
          <cell r="C392">
            <v>1181.21</v>
          </cell>
          <cell r="D392">
            <v>6066.71</v>
          </cell>
          <cell r="E392">
            <v>-4885.5</v>
          </cell>
          <cell r="F392">
            <v>2116</v>
          </cell>
        </row>
        <row r="393">
          <cell r="A393">
            <v>740022</v>
          </cell>
          <cell r="B393" t="str">
            <v>740022  GG Jones Falls Land</v>
          </cell>
          <cell r="C393">
            <v>316.2</v>
          </cell>
          <cell r="D393">
            <v>1800.04</v>
          </cell>
          <cell r="E393">
            <v>-1483.84</v>
          </cell>
          <cell r="F393">
            <v>4223.04</v>
          </cell>
        </row>
        <row r="394">
          <cell r="A394">
            <v>740023</v>
          </cell>
          <cell r="B394" t="str">
            <v>740023  GG Gananoque Maint of Property</v>
          </cell>
          <cell r="C394">
            <v>842.5</v>
          </cell>
          <cell r="D394">
            <v>1666.71</v>
          </cell>
          <cell r="E394">
            <v>-824.21</v>
          </cell>
          <cell r="F394">
            <v>300</v>
          </cell>
        </row>
        <row r="395">
          <cell r="A395">
            <v>740024</v>
          </cell>
          <cell r="B395" t="str">
            <v>740024  GG Gananoque Maint of Building</v>
          </cell>
          <cell r="C395">
            <v>5438.2</v>
          </cell>
          <cell r="D395">
            <v>1666.71</v>
          </cell>
          <cell r="E395">
            <v>3771.49</v>
          </cell>
          <cell r="F395">
            <v>2116</v>
          </cell>
        </row>
        <row r="396">
          <cell r="A396">
            <v>740025</v>
          </cell>
          <cell r="B396" t="str">
            <v>740025  GG Gananoque Maint of Canals, Pens, Etc</v>
          </cell>
          <cell r="C396">
            <v>5078.6899999999996</v>
          </cell>
          <cell r="D396">
            <v>1800.04</v>
          </cell>
          <cell r="E396">
            <v>3278.65</v>
          </cell>
          <cell r="F396">
            <v>2316</v>
          </cell>
        </row>
        <row r="397">
          <cell r="A397">
            <v>740026</v>
          </cell>
          <cell r="B397" t="str">
            <v>740026  GG Gananoque Maint of Generators</v>
          </cell>
          <cell r="C397">
            <v>8608.7800000000007</v>
          </cell>
          <cell r="D397">
            <v>3066.67</v>
          </cell>
          <cell r="E397">
            <v>5542.11</v>
          </cell>
          <cell r="F397">
            <v>2816</v>
          </cell>
        </row>
        <row r="398">
          <cell r="A398">
            <v>740027</v>
          </cell>
          <cell r="B398" t="str">
            <v>740027  GG Gananoque Maint of Elec Plant</v>
          </cell>
          <cell r="C398">
            <v>4060</v>
          </cell>
          <cell r="D398">
            <v>3066.67</v>
          </cell>
          <cell r="E398">
            <v>993.33</v>
          </cell>
          <cell r="F398">
            <v>2116</v>
          </cell>
        </row>
        <row r="399">
          <cell r="A399">
            <v>740028</v>
          </cell>
          <cell r="B399" t="str">
            <v>740028  GG Control Dams</v>
          </cell>
          <cell r="C399">
            <v>14202.2</v>
          </cell>
          <cell r="D399">
            <v>3600.01</v>
          </cell>
          <cell r="E399">
            <v>10602.19</v>
          </cell>
          <cell r="F399">
            <v>16420</v>
          </cell>
        </row>
        <row r="400">
          <cell r="A400">
            <v>740029</v>
          </cell>
          <cell r="B400" t="str">
            <v>740029  GG Thermal Plant Maint of Property</v>
          </cell>
          <cell r="C400">
            <v>4065.24</v>
          </cell>
          <cell r="D400">
            <v>1533.38</v>
          </cell>
          <cell r="E400">
            <v>2531.86</v>
          </cell>
          <cell r="F400">
            <v>1916</v>
          </cell>
        </row>
        <row r="401">
          <cell r="A401">
            <v>740030</v>
          </cell>
          <cell r="B401" t="str">
            <v>740030  GG Thermal Plant Maint of Building</v>
          </cell>
          <cell r="C401">
            <v>1315.01</v>
          </cell>
          <cell r="D401">
            <v>1533.38</v>
          </cell>
          <cell r="E401">
            <v>-218.37</v>
          </cell>
          <cell r="F401">
            <v>0</v>
          </cell>
        </row>
        <row r="402">
          <cell r="A402">
            <v>740031</v>
          </cell>
          <cell r="B402" t="str">
            <v>740031  GG Thermal Plant Maint of Generators</v>
          </cell>
          <cell r="C402">
            <v>0</v>
          </cell>
          <cell r="D402">
            <v>0</v>
          </cell>
          <cell r="E402">
            <v>0</v>
          </cell>
          <cell r="F402">
            <v>0</v>
          </cell>
        </row>
        <row r="403">
          <cell r="A403">
            <v>740032</v>
          </cell>
          <cell r="B403" t="str">
            <v>740032  GG Thermal Plant Maint of Elec Plant</v>
          </cell>
          <cell r="C403">
            <v>0</v>
          </cell>
          <cell r="D403">
            <v>0</v>
          </cell>
          <cell r="E403">
            <v>0</v>
          </cell>
          <cell r="F403">
            <v>0</v>
          </cell>
        </row>
        <row r="404">
          <cell r="A404">
            <v>740033</v>
          </cell>
          <cell r="B404" t="str">
            <v>740033  GG Thermal Plant Land</v>
          </cell>
          <cell r="C404">
            <v>495</v>
          </cell>
          <cell r="D404">
            <v>0</v>
          </cell>
          <cell r="E404">
            <v>495</v>
          </cell>
          <cell r="F404">
            <v>0</v>
          </cell>
        </row>
        <row r="405">
          <cell r="A405">
            <v>740034</v>
          </cell>
          <cell r="B405" t="str">
            <v>740034  GG-Rideau Falls Partnership</v>
          </cell>
          <cell r="C405">
            <v>656.99</v>
          </cell>
          <cell r="D405">
            <v>0</v>
          </cell>
          <cell r="E405">
            <v>656.99</v>
          </cell>
          <cell r="F405">
            <v>0</v>
          </cell>
        </row>
        <row r="406">
          <cell r="A406">
            <v>740035</v>
          </cell>
          <cell r="B406" t="str">
            <v>740035  GG August 2003 Heat Wave</v>
          </cell>
          <cell r="C406">
            <v>137.5</v>
          </cell>
          <cell r="D406">
            <v>0</v>
          </cell>
          <cell r="E406">
            <v>137.5</v>
          </cell>
          <cell r="F406">
            <v>0</v>
          </cell>
        </row>
        <row r="407">
          <cell r="A407">
            <v>740036</v>
          </cell>
          <cell r="B407" t="str">
            <v>740036  GG-Control Dams Operations</v>
          </cell>
          <cell r="C407">
            <v>76575</v>
          </cell>
          <cell r="D407">
            <v>48400</v>
          </cell>
          <cell r="E407">
            <v>28175</v>
          </cell>
          <cell r="F407">
            <v>135121.79999999999</v>
          </cell>
        </row>
        <row r="408">
          <cell r="A408">
            <v>740037</v>
          </cell>
          <cell r="B408" t="str">
            <v>740037  GG-Washburn Operations Expense</v>
          </cell>
          <cell r="C408">
            <v>320</v>
          </cell>
          <cell r="D408">
            <v>1466.71</v>
          </cell>
          <cell r="E408">
            <v>-1146.71</v>
          </cell>
          <cell r="F408">
            <v>2448.04</v>
          </cell>
        </row>
        <row r="409">
          <cell r="A409">
            <v>740038</v>
          </cell>
          <cell r="B409" t="str">
            <v>740038  GG-Washburn Maint of Property</v>
          </cell>
          <cell r="C409">
            <v>617.5</v>
          </cell>
          <cell r="D409">
            <v>133.33000000000001</v>
          </cell>
          <cell r="E409">
            <v>484.17</v>
          </cell>
          <cell r="F409">
            <v>908.04</v>
          </cell>
        </row>
        <row r="410">
          <cell r="A410">
            <v>740039</v>
          </cell>
          <cell r="B410" t="str">
            <v>740039  GG Jones Falls Operations Expense</v>
          </cell>
          <cell r="C410">
            <v>1655</v>
          </cell>
          <cell r="D410">
            <v>2933.34</v>
          </cell>
          <cell r="E410">
            <v>-1278.3399999999999</v>
          </cell>
          <cell r="F410">
            <v>4636</v>
          </cell>
        </row>
        <row r="411">
          <cell r="A411">
            <v>740040</v>
          </cell>
          <cell r="B411" t="str">
            <v>740040  GG Gananoque Operations Expense</v>
          </cell>
          <cell r="C411">
            <v>410.66</v>
          </cell>
          <cell r="D411">
            <v>1466.71</v>
          </cell>
          <cell r="E411">
            <v>-1056.05</v>
          </cell>
          <cell r="F411">
            <v>2816</v>
          </cell>
        </row>
        <row r="412">
          <cell r="A412">
            <v>740041</v>
          </cell>
          <cell r="B412" t="str">
            <v>740041  GG  Kingston Mills Operations</v>
          </cell>
          <cell r="C412">
            <v>2182.5</v>
          </cell>
          <cell r="D412">
            <v>1906.71</v>
          </cell>
          <cell r="E412">
            <v>275.79000000000002</v>
          </cell>
          <cell r="F412">
            <v>5216</v>
          </cell>
        </row>
        <row r="413">
          <cell r="A413">
            <v>740042</v>
          </cell>
          <cell r="B413" t="str">
            <v>740042  GG Brewer Mills Operations</v>
          </cell>
          <cell r="C413">
            <v>917.5</v>
          </cell>
          <cell r="D413">
            <v>1466.71</v>
          </cell>
          <cell r="E413">
            <v>-549.21</v>
          </cell>
          <cell r="F413">
            <v>3616</v>
          </cell>
        </row>
        <row r="414">
          <cell r="A414">
            <v>740043</v>
          </cell>
          <cell r="B414" t="str">
            <v>740043  GG Generation Mgmt Function</v>
          </cell>
          <cell r="C414">
            <v>44825</v>
          </cell>
          <cell r="D414">
            <v>47960.05</v>
          </cell>
          <cell r="E414">
            <v>-3135.05</v>
          </cell>
          <cell r="F414">
            <v>44542.04</v>
          </cell>
        </row>
        <row r="415">
          <cell r="A415">
            <v>740044</v>
          </cell>
          <cell r="B415" t="str">
            <v>740044  GG Gener General Fleet Maintenance</v>
          </cell>
          <cell r="C415">
            <v>1430</v>
          </cell>
          <cell r="D415">
            <v>2750</v>
          </cell>
          <cell r="E415">
            <v>-1320</v>
          </cell>
          <cell r="F415">
            <v>2520.04</v>
          </cell>
        </row>
        <row r="416">
          <cell r="A416">
            <v>740045</v>
          </cell>
          <cell r="B416" t="str">
            <v>740045  GG Rideau Falls Operations</v>
          </cell>
          <cell r="C416">
            <v>26476.44</v>
          </cell>
          <cell r="D416">
            <v>23100</v>
          </cell>
          <cell r="E416">
            <v>3376.44</v>
          </cell>
          <cell r="F416">
            <v>31216</v>
          </cell>
        </row>
        <row r="417">
          <cell r="A417">
            <v>740046</v>
          </cell>
          <cell r="B417" t="str">
            <v>740046  GG Rideau Falls Maint of Building</v>
          </cell>
          <cell r="C417">
            <v>3313.55</v>
          </cell>
          <cell r="D417">
            <v>4916.62</v>
          </cell>
          <cell r="E417">
            <v>-1603.07</v>
          </cell>
          <cell r="F417">
            <v>16415.96</v>
          </cell>
        </row>
        <row r="418">
          <cell r="A418">
            <v>740047</v>
          </cell>
          <cell r="B418" t="str">
            <v>740047  GG Rideau Falls Maint of Canals,Pens Etc</v>
          </cell>
          <cell r="C418">
            <v>10109.450000000001</v>
          </cell>
          <cell r="D418">
            <v>3083.33</v>
          </cell>
          <cell r="E418">
            <v>7026.12</v>
          </cell>
          <cell r="F418">
            <v>16415.96</v>
          </cell>
        </row>
        <row r="419">
          <cell r="A419">
            <v>740048</v>
          </cell>
          <cell r="B419" t="str">
            <v>740048  GG Rideau Falls Maint of Generators</v>
          </cell>
          <cell r="C419">
            <v>13908.66</v>
          </cell>
          <cell r="D419">
            <v>4473.29</v>
          </cell>
          <cell r="E419">
            <v>9435.3700000000008</v>
          </cell>
          <cell r="F419">
            <v>16415.96</v>
          </cell>
        </row>
        <row r="420">
          <cell r="A420">
            <v>740049</v>
          </cell>
          <cell r="B420" t="str">
            <v>740049  GG Rideau Falls Maint of Electric Plant</v>
          </cell>
          <cell r="C420">
            <v>5802.5</v>
          </cell>
          <cell r="D420">
            <v>4766.71</v>
          </cell>
          <cell r="E420">
            <v>1035.79</v>
          </cell>
          <cell r="F420">
            <v>16415.96</v>
          </cell>
        </row>
        <row r="421">
          <cell r="A421">
            <v>740050</v>
          </cell>
          <cell r="B421" t="str">
            <v>740050  GG-Engineering Services</v>
          </cell>
          <cell r="C421">
            <v>7990</v>
          </cell>
          <cell r="D421">
            <v>12750</v>
          </cell>
          <cell r="E421">
            <v>-4760</v>
          </cell>
          <cell r="F421">
            <v>5000</v>
          </cell>
        </row>
        <row r="422">
          <cell r="A422">
            <v>740051</v>
          </cell>
          <cell r="B422" t="str">
            <v>740051  GG Washburn Maint of property</v>
          </cell>
          <cell r="C422">
            <v>0</v>
          </cell>
          <cell r="D422">
            <v>0</v>
          </cell>
          <cell r="E422">
            <v>0</v>
          </cell>
          <cell r="F422">
            <v>1108.04</v>
          </cell>
        </row>
        <row r="423">
          <cell r="B423" t="str">
            <v>Total</v>
          </cell>
          <cell r="C423">
            <v>6468869.79</v>
          </cell>
          <cell r="D423">
            <v>7413165.5199999996</v>
          </cell>
          <cell r="E423">
            <v>-944295.73</v>
          </cell>
          <cell r="F423">
            <v>10722017.529999999</v>
          </cell>
        </row>
      </sheetData>
      <sheetData sheetId="7">
        <row r="3">
          <cell r="A3">
            <v>2100</v>
          </cell>
          <cell r="B3" t="str">
            <v>2100  Transmission</v>
          </cell>
          <cell r="C3">
            <v>368429.48</v>
          </cell>
        </row>
        <row r="4">
          <cell r="A4">
            <v>2110</v>
          </cell>
          <cell r="B4" t="str">
            <v>2110  Transmission-General Administration</v>
          </cell>
          <cell r="C4">
            <v>251000</v>
          </cell>
        </row>
        <row r="5">
          <cell r="A5">
            <v>2199</v>
          </cell>
          <cell r="B5" t="str">
            <v>2199  Transmission-Intercompany Services</v>
          </cell>
          <cell r="C5">
            <v>75000</v>
          </cell>
        </row>
        <row r="6">
          <cell r="A6">
            <v>2200</v>
          </cell>
          <cell r="B6" t="str">
            <v>2200  Transmission &amp; Distributions Operations</v>
          </cell>
          <cell r="C6">
            <v>0</v>
          </cell>
        </row>
        <row r="7">
          <cell r="A7">
            <v>2300</v>
          </cell>
          <cell r="B7" t="str">
            <v>2300  Distribution</v>
          </cell>
          <cell r="C7">
            <v>1774253.8</v>
          </cell>
        </row>
        <row r="8">
          <cell r="A8">
            <v>2400</v>
          </cell>
          <cell r="B8" t="str">
            <v>2400  Administration</v>
          </cell>
          <cell r="C8">
            <v>-1089000</v>
          </cell>
        </row>
        <row r="9">
          <cell r="A9">
            <v>2401</v>
          </cell>
          <cell r="B9" t="str">
            <v>2401  Finance</v>
          </cell>
          <cell r="C9">
            <v>863441.76</v>
          </cell>
        </row>
        <row r="10">
          <cell r="A10">
            <v>2402</v>
          </cell>
          <cell r="B10" t="str">
            <v>2402  Information Technology</v>
          </cell>
          <cell r="C10">
            <v>719961.51</v>
          </cell>
        </row>
        <row r="11">
          <cell r="A11">
            <v>2403</v>
          </cell>
          <cell r="B11" t="str">
            <v>2403  Human Resources</v>
          </cell>
          <cell r="C11">
            <v>249143.04000000001</v>
          </cell>
        </row>
        <row r="12">
          <cell r="A12">
            <v>2404</v>
          </cell>
          <cell r="B12" t="str">
            <v>2404  Materials Management</v>
          </cell>
          <cell r="C12">
            <v>267512.49</v>
          </cell>
        </row>
        <row r="13">
          <cell r="A13">
            <v>2405</v>
          </cell>
          <cell r="B13" t="str">
            <v>2405  Health, Safety &amp; Environment</v>
          </cell>
          <cell r="C13">
            <v>309678.96999999997</v>
          </cell>
        </row>
        <row r="14">
          <cell r="A14">
            <v>2410</v>
          </cell>
          <cell r="B14" t="str">
            <v>2410  General Administration</v>
          </cell>
          <cell r="C14">
            <v>488719</v>
          </cell>
        </row>
        <row r="15">
          <cell r="A15">
            <v>2412</v>
          </cell>
          <cell r="B15" t="str">
            <v>2412  Board of Directors</v>
          </cell>
          <cell r="C15">
            <v>6000</v>
          </cell>
        </row>
        <row r="16">
          <cell r="A16">
            <v>2413</v>
          </cell>
          <cell r="B16" t="str">
            <v>2413  Regulatory Affairs</v>
          </cell>
          <cell r="C16">
            <v>307811.09999999998</v>
          </cell>
        </row>
        <row r="17">
          <cell r="A17">
            <v>2415</v>
          </cell>
          <cell r="B17" t="str">
            <v>2415  Property Maintenance</v>
          </cell>
          <cell r="C17">
            <v>451556.34</v>
          </cell>
        </row>
        <row r="18">
          <cell r="A18">
            <v>2420</v>
          </cell>
          <cell r="B18" t="str">
            <v>2420  Payroll Benefits Clearing in 0020</v>
          </cell>
          <cell r="C18">
            <v>0</v>
          </cell>
        </row>
        <row r="19">
          <cell r="A19">
            <v>2501</v>
          </cell>
          <cell r="B19" t="str">
            <v>2501  Customer Service</v>
          </cell>
          <cell r="C19">
            <v>974943.53</v>
          </cell>
        </row>
        <row r="20">
          <cell r="A20">
            <v>2600</v>
          </cell>
          <cell r="B20" t="str">
            <v>2600  Port Colborne Hydro</v>
          </cell>
          <cell r="C20">
            <v>807331.96</v>
          </cell>
        </row>
        <row r="21">
          <cell r="A21">
            <v>2610</v>
          </cell>
          <cell r="B21" t="str">
            <v>2610  Port Colborne Administration</v>
          </cell>
          <cell r="C21">
            <v>420952.8</v>
          </cell>
        </row>
        <row r="22">
          <cell r="A22">
            <v>2615</v>
          </cell>
          <cell r="B22" t="str">
            <v>2615  Port Colborne Customer Service</v>
          </cell>
          <cell r="C22">
            <v>522112.12</v>
          </cell>
        </row>
        <row r="23">
          <cell r="A23">
            <v>2699</v>
          </cell>
          <cell r="B23" t="str">
            <v>2699  PC-Intercompany Services</v>
          </cell>
          <cell r="C23">
            <v>66000</v>
          </cell>
        </row>
        <row r="24">
          <cell r="A24">
            <v>2700</v>
          </cell>
          <cell r="B24" t="str">
            <v>2700  EOP Dist 0020</v>
          </cell>
          <cell r="C24">
            <v>417691.45</v>
          </cell>
        </row>
        <row r="25">
          <cell r="A25">
            <v>2701</v>
          </cell>
          <cell r="B25" t="str">
            <v>2701  EOP-Operations (0020)</v>
          </cell>
          <cell r="C25">
            <v>0</v>
          </cell>
        </row>
        <row r="26">
          <cell r="A26">
            <v>2702</v>
          </cell>
          <cell r="B26" t="str">
            <v>2702  EOP-Customer Service</v>
          </cell>
          <cell r="C26">
            <v>261878.64</v>
          </cell>
        </row>
        <row r="27">
          <cell r="A27">
            <v>2710</v>
          </cell>
          <cell r="B27" t="str">
            <v>2710  EOP-Administration</v>
          </cell>
          <cell r="C27">
            <v>179200</v>
          </cell>
        </row>
        <row r="28">
          <cell r="A28">
            <v>2715</v>
          </cell>
          <cell r="B28" t="str">
            <v>2715  EOP - Property Maint</v>
          </cell>
          <cell r="C28">
            <v>68552.92</v>
          </cell>
        </row>
        <row r="29">
          <cell r="A29">
            <v>2799</v>
          </cell>
          <cell r="B29" t="str">
            <v>2799  EOP Interco</v>
          </cell>
          <cell r="C29">
            <v>62000</v>
          </cell>
        </row>
        <row r="30">
          <cell r="A30">
            <v>2900</v>
          </cell>
          <cell r="B30" t="str">
            <v>2900  Intercompany Services</v>
          </cell>
          <cell r="C30">
            <v>-900000</v>
          </cell>
        </row>
        <row r="31">
          <cell r="A31">
            <v>3200</v>
          </cell>
          <cell r="B31" t="str">
            <v>3200  Rankine Station</v>
          </cell>
          <cell r="C31">
            <v>-847153.99</v>
          </cell>
        </row>
        <row r="32">
          <cell r="A32">
            <v>3201</v>
          </cell>
          <cell r="B32" t="str">
            <v>3201  Rankine Operations</v>
          </cell>
          <cell r="C32">
            <v>597052.46</v>
          </cell>
        </row>
        <row r="33">
          <cell r="A33">
            <v>3202</v>
          </cell>
          <cell r="B33" t="str">
            <v>3202  Rankine Maintenance</v>
          </cell>
          <cell r="C33">
            <v>750101.53</v>
          </cell>
        </row>
        <row r="34">
          <cell r="A34">
            <v>3401</v>
          </cell>
          <cell r="B34" t="str">
            <v>3401  Executive</v>
          </cell>
          <cell r="C34">
            <v>1333927.3500000001</v>
          </cell>
        </row>
        <row r="35">
          <cell r="A35">
            <v>3409</v>
          </cell>
          <cell r="B35" t="str">
            <v>3409  CORPORATE DEVELOPMENT</v>
          </cell>
          <cell r="C35">
            <v>534656.34</v>
          </cell>
        </row>
        <row r="36">
          <cell r="A36">
            <v>3410</v>
          </cell>
          <cell r="B36" t="str">
            <v>3410  General Corporate</v>
          </cell>
          <cell r="C36">
            <v>1151927</v>
          </cell>
        </row>
        <row r="37">
          <cell r="A37">
            <v>3412</v>
          </cell>
          <cell r="B37" t="str">
            <v>3412  Board of Directors</v>
          </cell>
          <cell r="C37">
            <v>173000</v>
          </cell>
        </row>
        <row r="38">
          <cell r="A38">
            <v>3420</v>
          </cell>
          <cell r="B38" t="str">
            <v>3420  Payroll Benefits Clearing in 0030</v>
          </cell>
          <cell r="C38">
            <v>0</v>
          </cell>
        </row>
        <row r="39">
          <cell r="A39">
            <v>3701</v>
          </cell>
          <cell r="B39" t="str">
            <v>3701  Cornwall District Heating</v>
          </cell>
          <cell r="C39">
            <v>155448.28</v>
          </cell>
        </row>
        <row r="40">
          <cell r="A40">
            <v>3900</v>
          </cell>
          <cell r="B40" t="str">
            <v>3900  Intercompany Services in 0030</v>
          </cell>
          <cell r="C40">
            <v>798000</v>
          </cell>
        </row>
        <row r="41">
          <cell r="A41">
            <v>4001</v>
          </cell>
          <cell r="B41" t="str">
            <v>4001  Granite-Common Generation</v>
          </cell>
          <cell r="C41">
            <v>52062.080000000002</v>
          </cell>
        </row>
        <row r="42">
          <cell r="A42">
            <v>4002</v>
          </cell>
          <cell r="B42" t="str">
            <v>4002  Granite-General Administration</v>
          </cell>
          <cell r="C42">
            <v>59100</v>
          </cell>
        </row>
        <row r="43">
          <cell r="A43">
            <v>4010</v>
          </cell>
          <cell r="B43" t="str">
            <v>4010  Granite Gen - Brewer Mills</v>
          </cell>
          <cell r="C43">
            <v>10564</v>
          </cell>
        </row>
        <row r="44">
          <cell r="A44">
            <v>4011</v>
          </cell>
          <cell r="B44" t="str">
            <v>4011  Granite Gen - Kingston Mills</v>
          </cell>
          <cell r="C44">
            <v>19711.04</v>
          </cell>
        </row>
        <row r="45">
          <cell r="A45">
            <v>4012</v>
          </cell>
          <cell r="B45" t="str">
            <v>4012  Granite Gen - Gananoque</v>
          </cell>
          <cell r="C45">
            <v>12480</v>
          </cell>
        </row>
        <row r="46">
          <cell r="A46">
            <v>4013</v>
          </cell>
          <cell r="B46" t="str">
            <v>4013  Granite Gen - Jones Falls</v>
          </cell>
          <cell r="C46">
            <v>18223.04</v>
          </cell>
        </row>
        <row r="47">
          <cell r="A47">
            <v>4014</v>
          </cell>
          <cell r="B47" t="str">
            <v>4014  Granite Gen - Washburn</v>
          </cell>
          <cell r="C47">
            <v>8088.24</v>
          </cell>
        </row>
        <row r="48">
          <cell r="A48">
            <v>4015</v>
          </cell>
          <cell r="B48" t="str">
            <v>4015  Granite Gen - Thermal Plant</v>
          </cell>
          <cell r="C48">
            <v>1916</v>
          </cell>
        </row>
        <row r="49">
          <cell r="A49">
            <v>4016</v>
          </cell>
          <cell r="B49" t="str">
            <v>4016  Granite Gen - Control Dams</v>
          </cell>
          <cell r="C49">
            <v>151541.79999999999</v>
          </cell>
        </row>
        <row r="50">
          <cell r="A50">
            <v>4017</v>
          </cell>
          <cell r="B50" t="str">
            <v>4017  Gran Gen-Rideau Fall</v>
          </cell>
          <cell r="C50">
            <v>96879.84</v>
          </cell>
        </row>
        <row r="51">
          <cell r="A51">
            <v>4099</v>
          </cell>
          <cell r="B51" t="str">
            <v>4099  Granite-Interco Services</v>
          </cell>
          <cell r="C51">
            <v>83000</v>
          </cell>
        </row>
        <row r="52">
          <cell r="A52">
            <v>4100</v>
          </cell>
          <cell r="B52" t="str">
            <v>4100  Trent</v>
          </cell>
          <cell r="C52">
            <v>47416.04</v>
          </cell>
        </row>
        <row r="53">
          <cell r="A53">
            <v>4101</v>
          </cell>
          <cell r="B53" t="str">
            <v>4101  Trent-Sills Island</v>
          </cell>
          <cell r="C53">
            <v>193000</v>
          </cell>
        </row>
        <row r="54">
          <cell r="A54">
            <v>4102</v>
          </cell>
          <cell r="B54" t="str">
            <v>4102  Trent-Sydney</v>
          </cell>
          <cell r="C54">
            <v>193000</v>
          </cell>
        </row>
        <row r="55">
          <cell r="A55">
            <v>4103</v>
          </cell>
          <cell r="B55" t="str">
            <v>4103  Trent-Frankfurd</v>
          </cell>
          <cell r="C55">
            <v>193000</v>
          </cell>
        </row>
        <row r="56">
          <cell r="A56">
            <v>7201</v>
          </cell>
          <cell r="B56" t="str">
            <v>7201  Cornwall Line</v>
          </cell>
          <cell r="C56">
            <v>0</v>
          </cell>
        </row>
        <row r="57">
          <cell r="A57">
            <v>7202</v>
          </cell>
          <cell r="B57" t="str">
            <v>7202  Cornwall Planning &amp; Engineering</v>
          </cell>
          <cell r="C57">
            <v>0</v>
          </cell>
        </row>
        <row r="58">
          <cell r="A58">
            <v>7203</v>
          </cell>
          <cell r="B58" t="str">
            <v>7203  Cornwall-Substations</v>
          </cell>
          <cell r="C58">
            <v>0</v>
          </cell>
        </row>
        <row r="59">
          <cell r="A59">
            <v>7300</v>
          </cell>
          <cell r="B59" t="str">
            <v>7300  Cornwall Distribution</v>
          </cell>
          <cell r="C59">
            <v>1950755.2</v>
          </cell>
        </row>
        <row r="60">
          <cell r="A60">
            <v>7400</v>
          </cell>
          <cell r="B60" t="str">
            <v>7400  Cornwall Administration</v>
          </cell>
          <cell r="C60">
            <v>-180000</v>
          </cell>
        </row>
        <row r="61">
          <cell r="A61">
            <v>7401</v>
          </cell>
          <cell r="B61" t="str">
            <v>7401  Cornwall Corporate Accounting</v>
          </cell>
          <cell r="C61">
            <v>0</v>
          </cell>
        </row>
        <row r="62">
          <cell r="A62">
            <v>7402</v>
          </cell>
          <cell r="B62" t="str">
            <v>7402  Cornwall Information Technology Dept</v>
          </cell>
          <cell r="C62">
            <v>79994.41</v>
          </cell>
        </row>
        <row r="63">
          <cell r="A63">
            <v>7403</v>
          </cell>
          <cell r="B63" t="str">
            <v>7403  Cornwall Human Resources</v>
          </cell>
          <cell r="C63">
            <v>27500</v>
          </cell>
        </row>
        <row r="64">
          <cell r="A64">
            <v>7404</v>
          </cell>
          <cell r="B64" t="str">
            <v>7404  Cornwall Purchasing &amp; Stores</v>
          </cell>
          <cell r="C64">
            <v>165752.89000000001</v>
          </cell>
        </row>
        <row r="65">
          <cell r="A65">
            <v>7405</v>
          </cell>
          <cell r="B65" t="str">
            <v>7405  Cornwall Regional Management</v>
          </cell>
          <cell r="C65">
            <v>151648.72</v>
          </cell>
        </row>
        <row r="66">
          <cell r="A66">
            <v>7406</v>
          </cell>
          <cell r="B66" t="str">
            <v>7406  Cornwall  Health/Safety</v>
          </cell>
          <cell r="C66">
            <v>56500</v>
          </cell>
        </row>
        <row r="67">
          <cell r="A67">
            <v>7410</v>
          </cell>
          <cell r="B67" t="str">
            <v>7410  Cornwall General Administration</v>
          </cell>
          <cell r="C67">
            <v>466250</v>
          </cell>
        </row>
        <row r="68">
          <cell r="A68">
            <v>7412</v>
          </cell>
          <cell r="B68" t="str">
            <v>7412  CE-Board of Directors</v>
          </cell>
          <cell r="C68">
            <v>18000</v>
          </cell>
        </row>
        <row r="69">
          <cell r="A69">
            <v>7415</v>
          </cell>
          <cell r="B69" t="str">
            <v>7415  Building &amp; Property Maintenance</v>
          </cell>
          <cell r="C69">
            <v>419289.66</v>
          </cell>
        </row>
        <row r="70">
          <cell r="A70">
            <v>7420</v>
          </cell>
          <cell r="B70" t="str">
            <v>7420  Cornwall Payroll Benefits</v>
          </cell>
          <cell r="C70">
            <v>0</v>
          </cell>
        </row>
        <row r="71">
          <cell r="A71">
            <v>7499</v>
          </cell>
          <cell r="B71" t="str">
            <v>7499  Cornwall-Intercompany</v>
          </cell>
          <cell r="C71">
            <v>443000</v>
          </cell>
        </row>
        <row r="72">
          <cell r="A72">
            <v>7501</v>
          </cell>
          <cell r="B72" t="str">
            <v>7501  Cornwall Customer Service</v>
          </cell>
          <cell r="C72">
            <v>1117521.26</v>
          </cell>
        </row>
        <row r="73">
          <cell r="A73">
            <v>7502</v>
          </cell>
          <cell r="B73" t="str">
            <v>7502  Cornwall Meter Services</v>
          </cell>
          <cell r="C73">
            <v>0</v>
          </cell>
        </row>
        <row r="74">
          <cell r="B74" t="str">
            <v>Over/underabsorption</v>
          </cell>
          <cell r="C74">
            <v>18427324.100000001</v>
          </cell>
        </row>
        <row r="79">
          <cell r="C79">
            <v>18427324.100000001</v>
          </cell>
        </row>
      </sheetData>
      <sheetData sheetId="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for use"/>
      <sheetName val="Financial Summary"/>
      <sheetName val="Summary"/>
      <sheetName val="basic data"/>
      <sheetName val=" Fortis Contribution"/>
      <sheetName val="regulation"/>
      <sheetName val="generation"/>
      <sheetName val="CIAC"/>
      <sheetName val="Cap ex and depreciation"/>
      <sheetName val="Interest income and charges"/>
      <sheetName val="interco balances"/>
      <sheetName val="Fortis Inc information "/>
      <sheetName val="depreciation and capital old"/>
      <sheetName val="LTD Interest"/>
      <sheetName val="FO consolidated BS"/>
      <sheetName val="FO Consolidated SCFP"/>
      <sheetName val="FO consolidated"/>
      <sheetName val="reconciliation to SAP"/>
      <sheetName val="T&amp;D BS Cons"/>
      <sheetName val="T&amp;D SCFP consol"/>
      <sheetName val="T&amp;D Consolidated"/>
      <sheetName val="regulated mwh sales"/>
      <sheetName val="CNPI BS"/>
      <sheetName val="CNPI SCFP"/>
      <sheetName val="CNPI Cons"/>
      <sheetName val="CNPI rate base 2009 and beyond"/>
      <sheetName val="CNPI rev post 2006"/>
      <sheetName val="FE"/>
      <sheetName val="export FE PL"/>
      <sheetName val="Trans"/>
      <sheetName val="export Trans PL"/>
      <sheetName val="PC"/>
      <sheetName val="export PC PL"/>
      <sheetName val="EOP"/>
      <sheetName val="export EOP pl"/>
      <sheetName val="CNPI and CE loan convenants"/>
      <sheetName val="CE BS"/>
      <sheetName val="CE SCFP"/>
      <sheetName val="CE"/>
      <sheetName val="export CE PL"/>
      <sheetName val="CE rate analysis"/>
      <sheetName val="Generation BS"/>
      <sheetName val="Generation SCFP"/>
      <sheetName val="Generation cons"/>
      <sheetName val="Fortis BS non-consol"/>
      <sheetName val="Fortis SCFP non-consol"/>
      <sheetName val="Fortis non-cons"/>
      <sheetName val="export FO PL"/>
      <sheetName val="Summary convenant calcs"/>
      <sheetName val="Convenant calculations"/>
      <sheetName val="Rankine"/>
      <sheetName val="CDH"/>
      <sheetName val="export CDH PL"/>
      <sheetName val="FO Gen  BS"/>
      <sheetName val="FO Gen SCFP"/>
      <sheetName val="FO  Generation"/>
      <sheetName val="export FOG PL"/>
      <sheetName val="Trent BS"/>
      <sheetName val="Trent SCFP"/>
      <sheetName val="Trent"/>
      <sheetName val="import Trent PL"/>
      <sheetName val="CNE BS"/>
      <sheetName val="CNE SCFP"/>
      <sheetName val="CNE"/>
      <sheetName val="Budget template 2007 J Kroon Fi"/>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sheetData sheetId="9"/>
      <sheetData sheetId="10" refreshError="1"/>
      <sheetData sheetId="11" refreshError="1"/>
      <sheetData sheetId="12" refreshError="1"/>
      <sheetData sheetId="13"/>
      <sheetData sheetId="14" refreshError="1"/>
      <sheetData sheetId="15" refreshError="1"/>
      <sheetData sheetId="16"/>
      <sheetData sheetId="17" refreshError="1"/>
      <sheetData sheetId="18" refreshError="1"/>
      <sheetData sheetId="19" refreshError="1"/>
      <sheetData sheetId="20" refreshError="1"/>
      <sheetData sheetId="21" refreshError="1"/>
      <sheetData sheetId="22"/>
      <sheetData sheetId="23" refreshError="1"/>
      <sheetData sheetId="24" refreshError="1"/>
      <sheetData sheetId="25"/>
      <sheetData sheetId="26" refreshError="1"/>
      <sheetData sheetId="27" refreshError="1"/>
      <sheetData sheetId="28">
        <row r="1">
          <cell r="B1" t="str">
            <v>Cost Element</v>
          </cell>
          <cell r="C1" t="str">
            <v>Jan.</v>
          </cell>
          <cell r="D1" t="str">
            <v>Feb.</v>
          </cell>
          <cell r="E1" t="str">
            <v>March</v>
          </cell>
          <cell r="F1" t="str">
            <v>April</v>
          </cell>
          <cell r="G1" t="str">
            <v>May</v>
          </cell>
          <cell r="H1" t="str">
            <v>June</v>
          </cell>
          <cell r="I1" t="str">
            <v>July</v>
          </cell>
          <cell r="J1" t="str">
            <v>August</v>
          </cell>
          <cell r="K1" t="str">
            <v>Sept.</v>
          </cell>
          <cell r="L1" t="str">
            <v>Oct.</v>
          </cell>
          <cell r="M1" t="str">
            <v>Nov.</v>
          </cell>
          <cell r="N1" t="str">
            <v>Dec.</v>
          </cell>
          <cell r="O1" t="str">
            <v>Total</v>
          </cell>
        </row>
        <row r="2">
          <cell r="A2">
            <v>1</v>
          </cell>
          <cell r="B2" t="str">
            <v>Commodity Sales</v>
          </cell>
          <cell r="C2">
            <v>-1647223</v>
          </cell>
          <cell r="D2">
            <v>-1489074</v>
          </cell>
          <cell r="E2">
            <v>-1544606</v>
          </cell>
          <cell r="F2">
            <v>-1368566</v>
          </cell>
          <cell r="G2">
            <v>-1380583</v>
          </cell>
          <cell r="H2">
            <v>-1486206</v>
          </cell>
          <cell r="I2">
            <v>-1685709</v>
          </cell>
          <cell r="J2">
            <v>-1691797</v>
          </cell>
          <cell r="K2">
            <v>-1479941</v>
          </cell>
          <cell r="L2">
            <v>-1417959</v>
          </cell>
          <cell r="M2">
            <v>-1455359</v>
          </cell>
          <cell r="N2">
            <v>-1621610</v>
          </cell>
          <cell r="O2">
            <v>-18268633</v>
          </cell>
        </row>
        <row r="3">
          <cell r="A3">
            <v>2</v>
          </cell>
          <cell r="B3" t="str">
            <v>Wholesale Revenue</v>
          </cell>
          <cell r="C3">
            <v>-176082</v>
          </cell>
          <cell r="D3">
            <v>-159176</v>
          </cell>
          <cell r="E3">
            <v>-165112</v>
          </cell>
          <cell r="F3">
            <v>-146296</v>
          </cell>
          <cell r="G3">
            <v>-147580</v>
          </cell>
          <cell r="H3">
            <v>-158870</v>
          </cell>
          <cell r="I3">
            <v>-180196</v>
          </cell>
          <cell r="J3">
            <v>-180848</v>
          </cell>
          <cell r="K3">
            <v>-158200</v>
          </cell>
          <cell r="L3">
            <v>-151575</v>
          </cell>
          <cell r="M3">
            <v>-155574</v>
          </cell>
          <cell r="N3">
            <v>-173345</v>
          </cell>
          <cell r="O3">
            <v>-1952854</v>
          </cell>
        </row>
        <row r="4">
          <cell r="A4">
            <v>3</v>
          </cell>
          <cell r="B4" t="str">
            <v>Distribution Revenue</v>
          </cell>
          <cell r="C4">
            <v>-729618</v>
          </cell>
          <cell r="D4">
            <v>-690484</v>
          </cell>
          <cell r="E4">
            <v>-704368</v>
          </cell>
          <cell r="F4">
            <v>-660834</v>
          </cell>
          <cell r="G4">
            <v>-663926</v>
          </cell>
          <cell r="H4">
            <v>-690231</v>
          </cell>
          <cell r="I4">
            <v>-740265</v>
          </cell>
          <cell r="J4">
            <v>-741880</v>
          </cell>
          <cell r="K4">
            <v>-689449</v>
          </cell>
          <cell r="L4">
            <v>-674176</v>
          </cell>
          <cell r="M4">
            <v>-683562</v>
          </cell>
          <cell r="N4">
            <v>-724919</v>
          </cell>
          <cell r="O4">
            <v>-8393712</v>
          </cell>
        </row>
        <row r="5">
          <cell r="A5">
            <v>4</v>
          </cell>
          <cell r="B5" t="str">
            <v>Other Revenue</v>
          </cell>
          <cell r="C5">
            <v>-31744.91</v>
          </cell>
          <cell r="D5">
            <v>-31744.91</v>
          </cell>
          <cell r="E5">
            <v>-31744.91</v>
          </cell>
          <cell r="F5">
            <v>-31744.91</v>
          </cell>
          <cell r="G5">
            <v>-31744.91</v>
          </cell>
          <cell r="H5">
            <v>-31744.91</v>
          </cell>
          <cell r="I5">
            <v>-31744.91</v>
          </cell>
          <cell r="J5">
            <v>-31744.91</v>
          </cell>
          <cell r="K5">
            <v>-31744.91</v>
          </cell>
          <cell r="L5">
            <v>-31744.91</v>
          </cell>
          <cell r="M5">
            <v>-31744.91</v>
          </cell>
          <cell r="N5">
            <v>-31744.91</v>
          </cell>
          <cell r="O5">
            <v>-380938.92</v>
          </cell>
        </row>
        <row r="6">
          <cell r="A6">
            <v>5</v>
          </cell>
          <cell r="B6" t="str">
            <v>Other Electric Revenue</v>
          </cell>
          <cell r="C6">
            <v>-119113.4</v>
          </cell>
          <cell r="D6">
            <v>-107283.51</v>
          </cell>
          <cell r="E6">
            <v>-111438.62</v>
          </cell>
          <cell r="F6">
            <v>-98269.46</v>
          </cell>
          <cell r="G6">
            <v>-99166.57</v>
          </cell>
          <cell r="H6">
            <v>-107068.68</v>
          </cell>
          <cell r="I6">
            <v>-121970.52</v>
          </cell>
          <cell r="J6">
            <v>-122425.63</v>
          </cell>
          <cell r="K6">
            <v>-106577.47</v>
          </cell>
          <cell r="L6">
            <v>-101941.58</v>
          </cell>
          <cell r="M6">
            <v>-104740.69</v>
          </cell>
          <cell r="N6">
            <v>-117174.8</v>
          </cell>
          <cell r="O6">
            <v>-1317170.93</v>
          </cell>
        </row>
        <row r="7">
          <cell r="A7">
            <v>6</v>
          </cell>
          <cell r="B7" t="str">
            <v>Transmission Revenue</v>
          </cell>
          <cell r="C7">
            <v>-144572</v>
          </cell>
          <cell r="D7">
            <v>-130693</v>
          </cell>
          <cell r="E7">
            <v>-135569</v>
          </cell>
          <cell r="F7">
            <v>-120118</v>
          </cell>
          <cell r="G7">
            <v>-121175</v>
          </cell>
          <cell r="H7">
            <v>-130447</v>
          </cell>
          <cell r="I7">
            <v>-147944</v>
          </cell>
          <cell r="J7">
            <v>-148479</v>
          </cell>
          <cell r="K7">
            <v>-129887</v>
          </cell>
          <cell r="L7">
            <v>-124448</v>
          </cell>
          <cell r="M7">
            <v>-127731</v>
          </cell>
          <cell r="N7">
            <v>-142326</v>
          </cell>
          <cell r="O7">
            <v>-1603389</v>
          </cell>
        </row>
        <row r="8">
          <cell r="A8">
            <v>27</v>
          </cell>
          <cell r="B8" t="str">
            <v>Electric revenue-Urban</v>
          </cell>
          <cell r="C8">
            <v>8846</v>
          </cell>
          <cell r="D8">
            <v>8846</v>
          </cell>
          <cell r="E8">
            <v>8846</v>
          </cell>
          <cell r="F8">
            <v>8846</v>
          </cell>
          <cell r="G8">
            <v>8846</v>
          </cell>
          <cell r="H8">
            <v>8846</v>
          </cell>
          <cell r="I8">
            <v>8846</v>
          </cell>
          <cell r="J8">
            <v>8846</v>
          </cell>
          <cell r="K8">
            <v>8846</v>
          </cell>
          <cell r="L8">
            <v>8846</v>
          </cell>
          <cell r="M8">
            <v>8846</v>
          </cell>
          <cell r="N8">
            <v>8846</v>
          </cell>
          <cell r="O8">
            <v>106152</v>
          </cell>
        </row>
        <row r="9">
          <cell r="A9">
            <v>7</v>
          </cell>
          <cell r="B9" t="str">
            <v>SSS Revenue</v>
          </cell>
          <cell r="C9">
            <v>-3823</v>
          </cell>
          <cell r="D9">
            <v>-3824</v>
          </cell>
          <cell r="E9">
            <v>-3826</v>
          </cell>
          <cell r="F9">
            <v>-3828</v>
          </cell>
          <cell r="G9">
            <v>-3830</v>
          </cell>
          <cell r="H9">
            <v>-3831</v>
          </cell>
          <cell r="I9">
            <v>-3833</v>
          </cell>
          <cell r="J9">
            <v>-3835</v>
          </cell>
          <cell r="K9">
            <v>-3837</v>
          </cell>
          <cell r="L9">
            <v>-3838</v>
          </cell>
          <cell r="M9">
            <v>-3840</v>
          </cell>
          <cell r="N9">
            <v>-3842</v>
          </cell>
          <cell r="O9">
            <v>-45987</v>
          </cell>
        </row>
        <row r="10">
          <cell r="A10">
            <v>8</v>
          </cell>
          <cell r="B10" t="str">
            <v>less Purchased Power</v>
          </cell>
          <cell r="C10">
            <v>2091089</v>
          </cell>
          <cell r="D10">
            <v>1890329</v>
          </cell>
          <cell r="E10">
            <v>1960829</v>
          </cell>
          <cell r="F10">
            <v>1737351</v>
          </cell>
          <cell r="G10">
            <v>1752612</v>
          </cell>
          <cell r="H10">
            <v>1886700</v>
          </cell>
          <cell r="I10">
            <v>2139930</v>
          </cell>
          <cell r="J10">
            <v>2147662</v>
          </cell>
          <cell r="K10">
            <v>1878722</v>
          </cell>
          <cell r="L10">
            <v>1800042</v>
          </cell>
          <cell r="M10">
            <v>1847522</v>
          </cell>
          <cell r="N10">
            <v>2058576</v>
          </cell>
          <cell r="O10">
            <v>23191364</v>
          </cell>
        </row>
        <row r="11">
          <cell r="A11">
            <v>9</v>
          </cell>
          <cell r="B11" t="str">
            <v>Total Revenue</v>
          </cell>
          <cell r="C11">
            <v>-752241.31</v>
          </cell>
          <cell r="D11">
            <v>-713104.42</v>
          </cell>
          <cell r="E11">
            <v>-726989.53</v>
          </cell>
          <cell r="F11">
            <v>-683459.37</v>
          </cell>
          <cell r="G11">
            <v>-686547.48</v>
          </cell>
          <cell r="H11">
            <v>-712852.59</v>
          </cell>
          <cell r="I11">
            <v>-762886.43</v>
          </cell>
          <cell r="J11">
            <v>-764501.54</v>
          </cell>
          <cell r="K11">
            <v>-712068.38</v>
          </cell>
          <cell r="L11">
            <v>-696794.49</v>
          </cell>
          <cell r="M11">
            <v>-706183.6</v>
          </cell>
          <cell r="N11">
            <v>-747539.71</v>
          </cell>
          <cell r="O11">
            <v>-8665168.8499999996</v>
          </cell>
        </row>
        <row r="12">
          <cell r="A12">
            <v>10</v>
          </cell>
          <cell r="B12" t="str">
            <v>General</v>
          </cell>
          <cell r="C12">
            <v>340546.31</v>
          </cell>
          <cell r="D12">
            <v>329732.84000000003</v>
          </cell>
          <cell r="E12">
            <v>321432.84000000003</v>
          </cell>
          <cell r="F12">
            <v>456120.34</v>
          </cell>
          <cell r="G12">
            <v>314938.87</v>
          </cell>
          <cell r="H12">
            <v>350863.87</v>
          </cell>
          <cell r="I12">
            <v>310826.37</v>
          </cell>
          <cell r="J12">
            <v>307676.37</v>
          </cell>
          <cell r="K12">
            <v>312382.84000000003</v>
          </cell>
          <cell r="L12">
            <v>313421.17</v>
          </cell>
          <cell r="M12">
            <v>314262.84000000003</v>
          </cell>
          <cell r="N12">
            <v>348850.34</v>
          </cell>
          <cell r="O12">
            <v>4021055</v>
          </cell>
        </row>
        <row r="13">
          <cell r="A13">
            <v>11</v>
          </cell>
          <cell r="B13" t="str">
            <v>Municipal &amp; other taxes</v>
          </cell>
          <cell r="C13">
            <v>12833.34</v>
          </cell>
          <cell r="D13">
            <v>12833.34</v>
          </cell>
          <cell r="E13">
            <v>12833.34</v>
          </cell>
          <cell r="F13">
            <v>12833.34</v>
          </cell>
          <cell r="G13">
            <v>12833.34</v>
          </cell>
          <cell r="H13">
            <v>12833.34</v>
          </cell>
          <cell r="I13">
            <v>12833.34</v>
          </cell>
          <cell r="J13">
            <v>12833.34</v>
          </cell>
          <cell r="K13">
            <v>12833.34</v>
          </cell>
          <cell r="L13">
            <v>12833.34</v>
          </cell>
          <cell r="M13">
            <v>12833.34</v>
          </cell>
          <cell r="N13">
            <v>12833.34</v>
          </cell>
          <cell r="O13">
            <v>154000.07999999999</v>
          </cell>
        </row>
        <row r="14">
          <cell r="A14">
            <v>12</v>
          </cell>
          <cell r="B14" t="str">
            <v>Total Operating Expenses</v>
          </cell>
          <cell r="C14">
            <v>353379.65</v>
          </cell>
          <cell r="D14">
            <v>342566.18</v>
          </cell>
          <cell r="E14">
            <v>334266.18</v>
          </cell>
          <cell r="F14">
            <v>468953.68</v>
          </cell>
          <cell r="G14">
            <v>327772.21000000002</v>
          </cell>
          <cell r="H14">
            <v>363697.21</v>
          </cell>
          <cell r="I14">
            <v>323659.71000000002</v>
          </cell>
          <cell r="J14">
            <v>320509.71000000002</v>
          </cell>
          <cell r="K14">
            <v>325216.18</v>
          </cell>
          <cell r="L14">
            <v>326254.51</v>
          </cell>
          <cell r="M14">
            <v>327096.18</v>
          </cell>
          <cell r="N14">
            <v>361683.68</v>
          </cell>
          <cell r="O14">
            <v>4175055.08</v>
          </cell>
        </row>
        <row r="15">
          <cell r="A15">
            <v>13</v>
          </cell>
          <cell r="B15" t="str">
            <v>Amortization</v>
          </cell>
          <cell r="C15">
            <v>220905.18</v>
          </cell>
          <cell r="D15">
            <v>220905.18</v>
          </cell>
          <cell r="E15">
            <v>220905.18</v>
          </cell>
          <cell r="F15">
            <v>220905.18</v>
          </cell>
          <cell r="G15">
            <v>220905.18</v>
          </cell>
          <cell r="H15">
            <v>220905.18</v>
          </cell>
          <cell r="I15">
            <v>220905.18</v>
          </cell>
          <cell r="J15">
            <v>220905.18</v>
          </cell>
          <cell r="K15">
            <v>220905.18</v>
          </cell>
          <cell r="L15">
            <v>220905.18</v>
          </cell>
          <cell r="M15">
            <v>220905.18</v>
          </cell>
          <cell r="N15">
            <v>220905.18</v>
          </cell>
          <cell r="O15">
            <v>2650862.16</v>
          </cell>
        </row>
        <row r="16">
          <cell r="A16">
            <v>14</v>
          </cell>
          <cell r="B16" t="str">
            <v>Operating Income</v>
          </cell>
          <cell r="C16">
            <v>-177956.48000000001</v>
          </cell>
          <cell r="D16">
            <v>-149633.06</v>
          </cell>
          <cell r="E16">
            <v>-171818.17</v>
          </cell>
          <cell r="F16">
            <v>6399.49</v>
          </cell>
          <cell r="G16">
            <v>-137870.09</v>
          </cell>
          <cell r="H16">
            <v>-128250.2</v>
          </cell>
          <cell r="I16">
            <v>-218321.54</v>
          </cell>
          <cell r="J16">
            <v>-223086.65</v>
          </cell>
          <cell r="K16">
            <v>-165947.01999999999</v>
          </cell>
          <cell r="L16">
            <v>-149634.79999999999</v>
          </cell>
          <cell r="M16">
            <v>-158182.24</v>
          </cell>
          <cell r="N16">
            <v>-164950.85</v>
          </cell>
          <cell r="O16">
            <v>-1839251.61</v>
          </cell>
        </row>
        <row r="17">
          <cell r="A17">
            <v>15</v>
          </cell>
          <cell r="B17" t="str">
            <v>Interest on investments</v>
          </cell>
          <cell r="C17">
            <v>-3333.33</v>
          </cell>
          <cell r="D17">
            <v>-3333.33</v>
          </cell>
          <cell r="E17">
            <v>-3333.33</v>
          </cell>
          <cell r="F17">
            <v>-3333.33</v>
          </cell>
          <cell r="G17">
            <v>-3333.33</v>
          </cell>
          <cell r="H17">
            <v>-3333.33</v>
          </cell>
          <cell r="I17">
            <v>-3333.33</v>
          </cell>
          <cell r="J17">
            <v>-3333.33</v>
          </cell>
          <cell r="K17">
            <v>-3333.33</v>
          </cell>
          <cell r="L17">
            <v>-3333.33</v>
          </cell>
          <cell r="M17">
            <v>-3333.33</v>
          </cell>
          <cell r="N17">
            <v>-3333.33</v>
          </cell>
          <cell r="O17">
            <v>-39999.96</v>
          </cell>
        </row>
        <row r="18">
          <cell r="A18">
            <v>28</v>
          </cell>
          <cell r="B18" t="str">
            <v>gain (loss) on disposals</v>
          </cell>
        </row>
        <row r="19">
          <cell r="A19">
            <v>29</v>
          </cell>
          <cell r="B19" t="str">
            <v>Dividend Income</v>
          </cell>
        </row>
        <row r="20">
          <cell r="A20">
            <v>16</v>
          </cell>
          <cell r="B20" t="str">
            <v>Services &amp; Misc Revenue</v>
          </cell>
          <cell r="C20">
            <v>-78270.42</v>
          </cell>
          <cell r="D20">
            <v>-78270.42</v>
          </cell>
          <cell r="E20">
            <v>-78270.42</v>
          </cell>
          <cell r="F20">
            <v>-78270.42</v>
          </cell>
          <cell r="G20">
            <v>-78270.42</v>
          </cell>
          <cell r="H20">
            <v>-78270.42</v>
          </cell>
          <cell r="I20">
            <v>-78270.42</v>
          </cell>
          <cell r="J20">
            <v>-78270.42</v>
          </cell>
          <cell r="K20">
            <v>-78270.42</v>
          </cell>
          <cell r="L20">
            <v>-78270.42</v>
          </cell>
          <cell r="M20">
            <v>-78270.42</v>
          </cell>
          <cell r="N20">
            <v>-78270.42</v>
          </cell>
          <cell r="O20">
            <v>-939245.04</v>
          </cell>
        </row>
        <row r="21">
          <cell r="A21">
            <v>17</v>
          </cell>
          <cell r="B21" t="str">
            <v>Total Other Income</v>
          </cell>
          <cell r="C21">
            <v>-81603.75</v>
          </cell>
          <cell r="D21">
            <v>-81603.75</v>
          </cell>
          <cell r="E21">
            <v>-81603.75</v>
          </cell>
          <cell r="F21">
            <v>-81603.75</v>
          </cell>
          <cell r="G21">
            <v>-81603.75</v>
          </cell>
          <cell r="H21">
            <v>-81603.75</v>
          </cell>
          <cell r="I21">
            <v>-81603.75</v>
          </cell>
          <cell r="J21">
            <v>-81603.75</v>
          </cell>
          <cell r="K21">
            <v>-81603.75</v>
          </cell>
          <cell r="L21">
            <v>-81603.75</v>
          </cell>
          <cell r="M21">
            <v>-81603.75</v>
          </cell>
          <cell r="N21">
            <v>-81603.75</v>
          </cell>
          <cell r="O21">
            <v>-979245</v>
          </cell>
        </row>
        <row r="22">
          <cell r="A22">
            <v>18</v>
          </cell>
          <cell r="B22" t="str">
            <v>Loan Interest Expense</v>
          </cell>
          <cell r="C22">
            <v>87444.63</v>
          </cell>
          <cell r="D22">
            <v>79313.119999999995</v>
          </cell>
          <cell r="E22">
            <v>87444.63</v>
          </cell>
          <cell r="F22">
            <v>84734.12</v>
          </cell>
          <cell r="G22">
            <v>87444.63</v>
          </cell>
          <cell r="H22">
            <v>84734.12</v>
          </cell>
          <cell r="I22">
            <v>87444.63</v>
          </cell>
          <cell r="J22">
            <v>87444.63</v>
          </cell>
          <cell r="K22">
            <v>84734.12</v>
          </cell>
          <cell r="L22">
            <v>87444.63</v>
          </cell>
          <cell r="M22">
            <v>84734.12</v>
          </cell>
          <cell r="N22">
            <v>87444.63</v>
          </cell>
          <cell r="O22">
            <v>1030362.01</v>
          </cell>
        </row>
        <row r="23">
          <cell r="A23">
            <v>19</v>
          </cell>
          <cell r="B23" t="str">
            <v>Less allowance for funds used for Constr</v>
          </cell>
          <cell r="C23">
            <v>-1666.67</v>
          </cell>
          <cell r="D23">
            <v>-1666.67</v>
          </cell>
          <cell r="E23">
            <v>-1666.67</v>
          </cell>
          <cell r="F23">
            <v>-1666.67</v>
          </cell>
          <cell r="G23">
            <v>-1666.67</v>
          </cell>
          <cell r="H23">
            <v>-1666.67</v>
          </cell>
          <cell r="I23">
            <v>-1666.67</v>
          </cell>
          <cell r="J23">
            <v>-1666.67</v>
          </cell>
          <cell r="K23">
            <v>-1666.67</v>
          </cell>
          <cell r="L23">
            <v>-1666.67</v>
          </cell>
          <cell r="M23">
            <v>-1666.67</v>
          </cell>
          <cell r="N23">
            <v>-1666.67</v>
          </cell>
          <cell r="O23">
            <v>-20000.04</v>
          </cell>
        </row>
        <row r="24">
          <cell r="A24">
            <v>20</v>
          </cell>
          <cell r="B24" t="str">
            <v>Total Other Income Deductions</v>
          </cell>
          <cell r="C24">
            <v>85777.96</v>
          </cell>
          <cell r="D24">
            <v>77646.45</v>
          </cell>
          <cell r="E24">
            <v>85777.96</v>
          </cell>
          <cell r="F24">
            <v>83067.45</v>
          </cell>
          <cell r="G24">
            <v>85777.96</v>
          </cell>
          <cell r="H24">
            <v>83067.45</v>
          </cell>
          <cell r="I24">
            <v>85777.96</v>
          </cell>
          <cell r="J24">
            <v>85777.96</v>
          </cell>
          <cell r="K24">
            <v>83067.45</v>
          </cell>
          <cell r="L24">
            <v>85777.96</v>
          </cell>
          <cell r="M24">
            <v>83067.45</v>
          </cell>
          <cell r="N24">
            <v>85777.96</v>
          </cell>
          <cell r="O24">
            <v>1010361.97</v>
          </cell>
        </row>
        <row r="25">
          <cell r="A25">
            <v>21</v>
          </cell>
          <cell r="B25" t="str">
            <v>Earnings before Income Taxes</v>
          </cell>
          <cell r="C25">
            <v>-173782.27</v>
          </cell>
          <cell r="D25">
            <v>-153590.35999999999</v>
          </cell>
          <cell r="E25">
            <v>-167643.96</v>
          </cell>
          <cell r="F25">
            <v>7863.19</v>
          </cell>
          <cell r="G25">
            <v>-133695.88</v>
          </cell>
          <cell r="H25">
            <v>-126786.5</v>
          </cell>
          <cell r="I25">
            <v>-214147.33</v>
          </cell>
          <cell r="J25">
            <v>-218912.44</v>
          </cell>
          <cell r="K25">
            <v>-164483.32</v>
          </cell>
          <cell r="L25">
            <v>-145460.59</v>
          </cell>
          <cell r="M25">
            <v>-156718.54</v>
          </cell>
          <cell r="N25">
            <v>-160776.64000000001</v>
          </cell>
          <cell r="O25">
            <v>-1808134.64</v>
          </cell>
        </row>
        <row r="26">
          <cell r="A26">
            <v>22</v>
          </cell>
          <cell r="B26" t="str">
            <v>Current</v>
          </cell>
          <cell r="C26">
            <v>0</v>
          </cell>
          <cell r="D26">
            <v>0</v>
          </cell>
          <cell r="E26">
            <v>0</v>
          </cell>
          <cell r="F26">
            <v>0</v>
          </cell>
          <cell r="G26">
            <v>0</v>
          </cell>
          <cell r="H26">
            <v>0</v>
          </cell>
          <cell r="I26">
            <v>0</v>
          </cell>
          <cell r="J26">
            <v>0</v>
          </cell>
          <cell r="K26">
            <v>0</v>
          </cell>
          <cell r="L26">
            <v>0</v>
          </cell>
          <cell r="M26">
            <v>0</v>
          </cell>
          <cell r="N26">
            <v>0</v>
          </cell>
          <cell r="O26">
            <v>0</v>
          </cell>
        </row>
        <row r="27">
          <cell r="A27">
            <v>30</v>
          </cell>
          <cell r="B27" t="str">
            <v>Deferred</v>
          </cell>
          <cell r="C27">
            <v>0</v>
          </cell>
          <cell r="D27">
            <v>0</v>
          </cell>
          <cell r="E27">
            <v>0</v>
          </cell>
          <cell r="F27">
            <v>0</v>
          </cell>
          <cell r="G27">
            <v>0</v>
          </cell>
          <cell r="H27">
            <v>0</v>
          </cell>
          <cell r="I27">
            <v>0</v>
          </cell>
          <cell r="J27">
            <v>0</v>
          </cell>
          <cell r="K27">
            <v>0</v>
          </cell>
          <cell r="L27">
            <v>0</v>
          </cell>
          <cell r="M27">
            <v>0</v>
          </cell>
          <cell r="N27">
            <v>0</v>
          </cell>
          <cell r="O27">
            <v>0</v>
          </cell>
        </row>
        <row r="28">
          <cell r="A28">
            <v>31</v>
          </cell>
          <cell r="B28" t="str">
            <v>Tax cushion</v>
          </cell>
          <cell r="C28">
            <v>0</v>
          </cell>
          <cell r="D28">
            <v>0</v>
          </cell>
          <cell r="E28">
            <v>0</v>
          </cell>
          <cell r="F28">
            <v>0</v>
          </cell>
          <cell r="G28">
            <v>0</v>
          </cell>
          <cell r="H28">
            <v>0</v>
          </cell>
          <cell r="I28">
            <v>0</v>
          </cell>
          <cell r="J28">
            <v>0</v>
          </cell>
          <cell r="K28">
            <v>0</v>
          </cell>
          <cell r="L28">
            <v>0</v>
          </cell>
          <cell r="M28">
            <v>0</v>
          </cell>
          <cell r="N28">
            <v>0</v>
          </cell>
          <cell r="O28">
            <v>0</v>
          </cell>
        </row>
        <row r="29">
          <cell r="A29">
            <v>23</v>
          </cell>
          <cell r="B29" t="str">
            <v>Provision for income taxes</v>
          </cell>
          <cell r="C29">
            <v>0</v>
          </cell>
          <cell r="D29">
            <v>0</v>
          </cell>
          <cell r="E29">
            <v>0</v>
          </cell>
          <cell r="F29">
            <v>0</v>
          </cell>
          <cell r="G29">
            <v>0</v>
          </cell>
          <cell r="H29">
            <v>0</v>
          </cell>
          <cell r="I29">
            <v>0</v>
          </cell>
          <cell r="J29">
            <v>0</v>
          </cell>
          <cell r="K29">
            <v>0</v>
          </cell>
          <cell r="L29">
            <v>0</v>
          </cell>
          <cell r="M29">
            <v>0</v>
          </cell>
          <cell r="N29">
            <v>0</v>
          </cell>
          <cell r="O29">
            <v>0</v>
          </cell>
        </row>
        <row r="30">
          <cell r="A30">
            <v>24</v>
          </cell>
          <cell r="B30" t="str">
            <v>Net Income before Extraordinary Items</v>
          </cell>
          <cell r="C30">
            <v>-173782.27</v>
          </cell>
          <cell r="D30">
            <v>-153590.35999999999</v>
          </cell>
          <cell r="E30">
            <v>-167643.96</v>
          </cell>
          <cell r="F30">
            <v>7863.19</v>
          </cell>
          <cell r="G30">
            <v>-133695.88</v>
          </cell>
          <cell r="H30">
            <v>-126786.5</v>
          </cell>
          <cell r="I30">
            <v>-214147.33</v>
          </cell>
          <cell r="J30">
            <v>-218912.44</v>
          </cell>
          <cell r="K30">
            <v>-164483.32</v>
          </cell>
          <cell r="L30">
            <v>-145460.59</v>
          </cell>
          <cell r="M30">
            <v>-156718.54</v>
          </cell>
          <cell r="N30">
            <v>-160776.64000000001</v>
          </cell>
          <cell r="O30">
            <v>-1808134.64</v>
          </cell>
        </row>
        <row r="31">
          <cell r="A31">
            <v>25</v>
          </cell>
          <cell r="B31" t="str">
            <v>Net Income</v>
          </cell>
          <cell r="C31">
            <v>0</v>
          </cell>
          <cell r="D31">
            <v>0</v>
          </cell>
          <cell r="E31">
            <v>0</v>
          </cell>
          <cell r="F31">
            <v>0</v>
          </cell>
          <cell r="G31">
            <v>0</v>
          </cell>
          <cell r="H31">
            <v>0</v>
          </cell>
          <cell r="I31">
            <v>0</v>
          </cell>
          <cell r="J31">
            <v>0</v>
          </cell>
          <cell r="K31">
            <v>0</v>
          </cell>
          <cell r="L31">
            <v>0</v>
          </cell>
          <cell r="M31">
            <v>0</v>
          </cell>
          <cell r="N31">
            <v>0</v>
          </cell>
          <cell r="O31">
            <v>0</v>
          </cell>
        </row>
        <row r="32">
          <cell r="A32">
            <v>26</v>
          </cell>
          <cell r="B32" t="str">
            <v>Total Operating Cost</v>
          </cell>
          <cell r="C32">
            <v>-173782.27</v>
          </cell>
          <cell r="D32">
            <v>-153590.35999999999</v>
          </cell>
          <cell r="E32">
            <v>-167643.96</v>
          </cell>
          <cell r="F32">
            <v>7863.19</v>
          </cell>
          <cell r="G32">
            <v>-133695.88</v>
          </cell>
          <cell r="H32">
            <v>-126786.5</v>
          </cell>
          <cell r="I32">
            <v>-214147.33</v>
          </cell>
          <cell r="J32">
            <v>-218912.44</v>
          </cell>
          <cell r="K32">
            <v>-164483.32</v>
          </cell>
          <cell r="L32">
            <v>-145460.59</v>
          </cell>
          <cell r="M32">
            <v>-156718.54</v>
          </cell>
          <cell r="N32">
            <v>-160776.64000000001</v>
          </cell>
          <cell r="O32">
            <v>-1808134.64</v>
          </cell>
        </row>
        <row r="33">
          <cell r="C33">
            <v>-173782.27</v>
          </cell>
          <cell r="D33">
            <v>-153590.35999999999</v>
          </cell>
          <cell r="E33">
            <v>-167643.96</v>
          </cell>
          <cell r="F33">
            <v>7863.19</v>
          </cell>
          <cell r="G33">
            <v>-133695.88</v>
          </cell>
          <cell r="H33">
            <v>-126786.5</v>
          </cell>
          <cell r="I33">
            <v>-214147.33</v>
          </cell>
          <cell r="J33">
            <v>-218912.44</v>
          </cell>
          <cell r="K33">
            <v>-164483.32</v>
          </cell>
          <cell r="L33">
            <v>-145460.59</v>
          </cell>
          <cell r="M33">
            <v>-156718.54</v>
          </cell>
          <cell r="N33">
            <v>-160776.64000000001</v>
          </cell>
          <cell r="O33">
            <v>-1808134.64</v>
          </cell>
        </row>
      </sheetData>
      <sheetData sheetId="29" refreshError="1"/>
      <sheetData sheetId="30">
        <row r="1">
          <cell r="B1" t="str">
            <v>Cost Element</v>
          </cell>
          <cell r="C1" t="str">
            <v>Jan.</v>
          </cell>
          <cell r="D1" t="str">
            <v>Feb.</v>
          </cell>
          <cell r="E1" t="str">
            <v>March</v>
          </cell>
          <cell r="F1" t="str">
            <v>April</v>
          </cell>
          <cell r="G1" t="str">
            <v>May</v>
          </cell>
          <cell r="H1" t="str">
            <v>June</v>
          </cell>
          <cell r="I1" t="str">
            <v>July</v>
          </cell>
          <cell r="J1" t="str">
            <v>August</v>
          </cell>
          <cell r="K1" t="str">
            <v>Sept.</v>
          </cell>
          <cell r="L1" t="str">
            <v>Oct.</v>
          </cell>
          <cell r="M1" t="str">
            <v>Nov.</v>
          </cell>
          <cell r="N1" t="str">
            <v>Dec.</v>
          </cell>
          <cell r="O1" t="str">
            <v>Total</v>
          </cell>
        </row>
        <row r="2">
          <cell r="A2">
            <v>1</v>
          </cell>
          <cell r="B2" t="str">
            <v>Other Electric Revenue</v>
          </cell>
          <cell r="C2">
            <v>-433700.4</v>
          </cell>
          <cell r="D2">
            <v>-418943.73</v>
          </cell>
          <cell r="E2">
            <v>-407974.40000000002</v>
          </cell>
          <cell r="F2">
            <v>-401807.63</v>
          </cell>
          <cell r="G2">
            <v>-370051.35</v>
          </cell>
          <cell r="H2">
            <v>-344626.18</v>
          </cell>
          <cell r="I2">
            <v>-457982.71999999997</v>
          </cell>
          <cell r="J2">
            <v>-431927.07</v>
          </cell>
          <cell r="K2">
            <v>-434546.53</v>
          </cell>
          <cell r="L2">
            <v>-397555.75</v>
          </cell>
          <cell r="M2">
            <v>-372003.28</v>
          </cell>
          <cell r="N2">
            <v>-383161.35</v>
          </cell>
          <cell r="O2">
            <v>-4854280.3899999997</v>
          </cell>
        </row>
        <row r="3">
          <cell r="A3">
            <v>2</v>
          </cell>
          <cell r="B3" t="str">
            <v>Total Revenue</v>
          </cell>
          <cell r="C3">
            <v>-433700.4</v>
          </cell>
          <cell r="D3">
            <v>-418943.73</v>
          </cell>
          <cell r="E3">
            <v>-407974.40000000002</v>
          </cell>
          <cell r="F3">
            <v>-401807.63</v>
          </cell>
          <cell r="G3">
            <v>-370051.35</v>
          </cell>
          <cell r="H3">
            <v>-344626.18</v>
          </cell>
          <cell r="I3">
            <v>-457982.71999999997</v>
          </cell>
          <cell r="J3">
            <v>-431927.07</v>
          </cell>
          <cell r="K3">
            <v>-434546.53</v>
          </cell>
          <cell r="L3">
            <v>-397555.75</v>
          </cell>
          <cell r="M3">
            <v>-372003.28</v>
          </cell>
          <cell r="N3">
            <v>-383161.35</v>
          </cell>
          <cell r="O3">
            <v>-4854280.3899999997</v>
          </cell>
        </row>
        <row r="4">
          <cell r="A4">
            <v>3</v>
          </cell>
          <cell r="B4" t="str">
            <v>General</v>
          </cell>
          <cell r="C4">
            <v>66138.05</v>
          </cell>
          <cell r="D4">
            <v>66138.05</v>
          </cell>
          <cell r="E4">
            <v>66138.05</v>
          </cell>
          <cell r="F4">
            <v>66138.05</v>
          </cell>
          <cell r="G4">
            <v>66138.05</v>
          </cell>
          <cell r="H4">
            <v>66138.05</v>
          </cell>
          <cell r="I4">
            <v>66138.05</v>
          </cell>
          <cell r="J4">
            <v>66138.05</v>
          </cell>
          <cell r="K4">
            <v>66138.05</v>
          </cell>
          <cell r="L4">
            <v>66138.05</v>
          </cell>
          <cell r="M4">
            <v>66138.05</v>
          </cell>
          <cell r="N4">
            <v>66138.05</v>
          </cell>
          <cell r="O4">
            <v>793656.6</v>
          </cell>
        </row>
        <row r="5">
          <cell r="A5">
            <v>4</v>
          </cell>
          <cell r="B5" t="str">
            <v>Municipal &amp; other taxes</v>
          </cell>
          <cell r="C5">
            <v>19750</v>
          </cell>
          <cell r="D5">
            <v>19750</v>
          </cell>
          <cell r="E5">
            <v>19750</v>
          </cell>
          <cell r="F5">
            <v>19750</v>
          </cell>
          <cell r="G5">
            <v>19750</v>
          </cell>
          <cell r="H5">
            <v>19750</v>
          </cell>
          <cell r="I5">
            <v>19750</v>
          </cell>
          <cell r="J5">
            <v>19750</v>
          </cell>
          <cell r="K5">
            <v>19750</v>
          </cell>
          <cell r="L5">
            <v>19750</v>
          </cell>
          <cell r="M5">
            <v>19750</v>
          </cell>
          <cell r="N5">
            <v>19750</v>
          </cell>
          <cell r="O5">
            <v>237000</v>
          </cell>
        </row>
        <row r="6">
          <cell r="A6">
            <v>5</v>
          </cell>
          <cell r="B6" t="str">
            <v>Total Operating Expenses</v>
          </cell>
          <cell r="C6">
            <v>85888.05</v>
          </cell>
          <cell r="D6">
            <v>85888.05</v>
          </cell>
          <cell r="E6">
            <v>85888.05</v>
          </cell>
          <cell r="F6">
            <v>85888.05</v>
          </cell>
          <cell r="G6">
            <v>85888.05</v>
          </cell>
          <cell r="H6">
            <v>85888.05</v>
          </cell>
          <cell r="I6">
            <v>85888.05</v>
          </cell>
          <cell r="J6">
            <v>85888.05</v>
          </cell>
          <cell r="K6">
            <v>85888.05</v>
          </cell>
          <cell r="L6">
            <v>85888.05</v>
          </cell>
          <cell r="M6">
            <v>85888.05</v>
          </cell>
          <cell r="N6">
            <v>85888.05</v>
          </cell>
          <cell r="O6">
            <v>1030656.6</v>
          </cell>
        </row>
        <row r="7">
          <cell r="A7">
            <v>6</v>
          </cell>
          <cell r="B7" t="str">
            <v>Amortization</v>
          </cell>
          <cell r="C7">
            <v>63925.09</v>
          </cell>
          <cell r="D7">
            <v>63925.09</v>
          </cell>
          <cell r="E7">
            <v>63925.09</v>
          </cell>
          <cell r="F7">
            <v>63925.09</v>
          </cell>
          <cell r="G7">
            <v>63925.09</v>
          </cell>
          <cell r="H7">
            <v>63925.09</v>
          </cell>
          <cell r="I7">
            <v>63925.09</v>
          </cell>
          <cell r="J7">
            <v>63925.09</v>
          </cell>
          <cell r="K7">
            <v>63925.09</v>
          </cell>
          <cell r="L7">
            <v>63925.09</v>
          </cell>
          <cell r="M7">
            <v>63925.09</v>
          </cell>
          <cell r="N7">
            <v>63925.09</v>
          </cell>
          <cell r="O7">
            <v>767101.08</v>
          </cell>
        </row>
        <row r="8">
          <cell r="A8">
            <v>7</v>
          </cell>
          <cell r="B8" t="str">
            <v>Operating Income</v>
          </cell>
          <cell r="C8">
            <v>-283887.26</v>
          </cell>
          <cell r="D8">
            <v>-269130.59000000003</v>
          </cell>
          <cell r="E8">
            <v>-258161.26</v>
          </cell>
          <cell r="F8">
            <v>-251994.49</v>
          </cell>
          <cell r="G8">
            <v>-220238.21</v>
          </cell>
          <cell r="H8">
            <v>-194813.04</v>
          </cell>
          <cell r="I8">
            <v>-308169.58</v>
          </cell>
          <cell r="J8">
            <v>-282113.93</v>
          </cell>
          <cell r="K8">
            <v>-284733.39</v>
          </cell>
          <cell r="L8">
            <v>-247742.61</v>
          </cell>
          <cell r="M8">
            <v>-222190.14</v>
          </cell>
          <cell r="N8">
            <v>-233348.21</v>
          </cell>
          <cell r="O8">
            <v>-3056522.71</v>
          </cell>
        </row>
        <row r="9">
          <cell r="A9">
            <v>8</v>
          </cell>
          <cell r="B9" t="str">
            <v>Loan Interest Expense</v>
          </cell>
          <cell r="C9">
            <v>84025.63</v>
          </cell>
          <cell r="D9">
            <v>75894.12</v>
          </cell>
          <cell r="E9">
            <v>84025.63</v>
          </cell>
          <cell r="F9">
            <v>81315.12</v>
          </cell>
          <cell r="G9">
            <v>84025.63</v>
          </cell>
          <cell r="H9">
            <v>81315.12</v>
          </cell>
          <cell r="I9">
            <v>84025.63</v>
          </cell>
          <cell r="J9">
            <v>84025.63</v>
          </cell>
          <cell r="K9">
            <v>81315.12</v>
          </cell>
          <cell r="L9">
            <v>84025.63</v>
          </cell>
          <cell r="M9">
            <v>81315.12</v>
          </cell>
          <cell r="N9">
            <v>84025.63</v>
          </cell>
          <cell r="O9">
            <v>989334.01</v>
          </cell>
        </row>
        <row r="10">
          <cell r="A10">
            <v>9</v>
          </cell>
          <cell r="B10" t="str">
            <v>Total Other Income Deductions</v>
          </cell>
          <cell r="C10">
            <v>84025.63</v>
          </cell>
          <cell r="D10">
            <v>75894.12</v>
          </cell>
          <cell r="E10">
            <v>84025.63</v>
          </cell>
          <cell r="F10">
            <v>81315.12</v>
          </cell>
          <cell r="G10">
            <v>84025.63</v>
          </cell>
          <cell r="H10">
            <v>81315.12</v>
          </cell>
          <cell r="I10">
            <v>84025.63</v>
          </cell>
          <cell r="J10">
            <v>84025.63</v>
          </cell>
          <cell r="K10">
            <v>81315.12</v>
          </cell>
          <cell r="L10">
            <v>84025.63</v>
          </cell>
          <cell r="M10">
            <v>81315.12</v>
          </cell>
          <cell r="N10">
            <v>84025.63</v>
          </cell>
          <cell r="O10">
            <v>989334.01</v>
          </cell>
        </row>
        <row r="11">
          <cell r="A11">
            <v>10</v>
          </cell>
          <cell r="B11" t="str">
            <v>Earnings before Income Taxes</v>
          </cell>
          <cell r="C11">
            <v>-199861.63</v>
          </cell>
          <cell r="D11">
            <v>-193236.47</v>
          </cell>
          <cell r="E11">
            <v>-174135.63</v>
          </cell>
          <cell r="F11">
            <v>-170679.37</v>
          </cell>
          <cell r="G11">
            <v>-136212.57999999999</v>
          </cell>
          <cell r="H11">
            <v>-113497.92</v>
          </cell>
          <cell r="I11">
            <v>-224143.95</v>
          </cell>
          <cell r="J11">
            <v>-198088.3</v>
          </cell>
          <cell r="K11">
            <v>-203418.27</v>
          </cell>
          <cell r="L11">
            <v>-163716.98000000001</v>
          </cell>
          <cell r="M11">
            <v>-140875.01999999999</v>
          </cell>
          <cell r="N11">
            <v>-149322.57999999999</v>
          </cell>
          <cell r="O11">
            <v>-2067188.7</v>
          </cell>
        </row>
        <row r="12">
          <cell r="A12">
            <v>11</v>
          </cell>
          <cell r="B12" t="str">
            <v>Current</v>
          </cell>
          <cell r="C12">
            <v>0</v>
          </cell>
          <cell r="D12">
            <v>0</v>
          </cell>
          <cell r="E12">
            <v>0</v>
          </cell>
          <cell r="F12">
            <v>0</v>
          </cell>
          <cell r="G12">
            <v>0</v>
          </cell>
          <cell r="H12">
            <v>0</v>
          </cell>
          <cell r="I12">
            <v>0</v>
          </cell>
          <cell r="J12">
            <v>0</v>
          </cell>
          <cell r="K12">
            <v>0</v>
          </cell>
          <cell r="L12">
            <v>0</v>
          </cell>
          <cell r="M12">
            <v>0</v>
          </cell>
          <cell r="N12">
            <v>0</v>
          </cell>
          <cell r="O12">
            <v>0</v>
          </cell>
        </row>
        <row r="13">
          <cell r="A13">
            <v>12</v>
          </cell>
          <cell r="B13" t="str">
            <v>Provision for income taxes</v>
          </cell>
          <cell r="C13">
            <v>0</v>
          </cell>
          <cell r="D13">
            <v>0</v>
          </cell>
          <cell r="E13">
            <v>0</v>
          </cell>
          <cell r="F13">
            <v>0</v>
          </cell>
          <cell r="G13">
            <v>0</v>
          </cell>
          <cell r="H13">
            <v>0</v>
          </cell>
          <cell r="I13">
            <v>0</v>
          </cell>
          <cell r="J13">
            <v>0</v>
          </cell>
          <cell r="K13">
            <v>0</v>
          </cell>
          <cell r="L13">
            <v>0</v>
          </cell>
          <cell r="M13">
            <v>0</v>
          </cell>
          <cell r="N13">
            <v>0</v>
          </cell>
          <cell r="O13">
            <v>0</v>
          </cell>
        </row>
        <row r="14">
          <cell r="A14">
            <v>13</v>
          </cell>
          <cell r="B14" t="str">
            <v>Net Income before Extraordinary Items</v>
          </cell>
          <cell r="C14">
            <v>0</v>
          </cell>
          <cell r="D14">
            <v>0</v>
          </cell>
          <cell r="E14">
            <v>0</v>
          </cell>
          <cell r="F14">
            <v>0</v>
          </cell>
          <cell r="G14">
            <v>0</v>
          </cell>
          <cell r="H14">
            <v>0</v>
          </cell>
          <cell r="I14">
            <v>0</v>
          </cell>
          <cell r="J14">
            <v>0</v>
          </cell>
          <cell r="K14">
            <v>0</v>
          </cell>
          <cell r="L14">
            <v>0</v>
          </cell>
          <cell r="M14">
            <v>0</v>
          </cell>
          <cell r="N14">
            <v>0</v>
          </cell>
          <cell r="O14">
            <v>0</v>
          </cell>
        </row>
        <row r="15">
          <cell r="A15">
            <v>14</v>
          </cell>
          <cell r="B15" t="str">
            <v>Net Income</v>
          </cell>
          <cell r="C15">
            <v>0</v>
          </cell>
          <cell r="D15">
            <v>0</v>
          </cell>
          <cell r="E15">
            <v>0</v>
          </cell>
          <cell r="F15">
            <v>0</v>
          </cell>
          <cell r="G15">
            <v>0</v>
          </cell>
          <cell r="H15">
            <v>0</v>
          </cell>
          <cell r="I15">
            <v>0</v>
          </cell>
          <cell r="J15">
            <v>0</v>
          </cell>
          <cell r="K15">
            <v>0</v>
          </cell>
          <cell r="L15">
            <v>0</v>
          </cell>
          <cell r="M15">
            <v>0</v>
          </cell>
          <cell r="N15">
            <v>0</v>
          </cell>
          <cell r="O15">
            <v>0</v>
          </cell>
        </row>
        <row r="16">
          <cell r="A16">
            <v>15</v>
          </cell>
          <cell r="B16" t="str">
            <v>Total Operating Cost</v>
          </cell>
          <cell r="C16">
            <v>-199861.63</v>
          </cell>
          <cell r="D16">
            <v>-193236.47</v>
          </cell>
          <cell r="E16">
            <v>-174135.63</v>
          </cell>
          <cell r="F16">
            <v>-170679.37</v>
          </cell>
          <cell r="G16">
            <v>-136212.57999999999</v>
          </cell>
          <cell r="H16">
            <v>-113497.92</v>
          </cell>
          <cell r="I16">
            <v>-224143.95</v>
          </cell>
          <cell r="J16">
            <v>-198088.3</v>
          </cell>
          <cell r="K16">
            <v>-203418.27</v>
          </cell>
          <cell r="L16">
            <v>-163716.98000000001</v>
          </cell>
          <cell r="M16">
            <v>-140875.01999999999</v>
          </cell>
          <cell r="N16">
            <v>-149322.57999999999</v>
          </cell>
          <cell r="O16">
            <v>-2067188.7</v>
          </cell>
        </row>
      </sheetData>
      <sheetData sheetId="31" refreshError="1"/>
      <sheetData sheetId="32">
        <row r="1">
          <cell r="B1" t="str">
            <v>Cost Element</v>
          </cell>
          <cell r="C1" t="str">
            <v>Jan.</v>
          </cell>
          <cell r="D1" t="str">
            <v>Feb.</v>
          </cell>
          <cell r="E1" t="str">
            <v>March</v>
          </cell>
          <cell r="F1" t="str">
            <v>April</v>
          </cell>
          <cell r="G1" t="str">
            <v>May</v>
          </cell>
          <cell r="H1" t="str">
            <v>June</v>
          </cell>
          <cell r="I1" t="str">
            <v>July</v>
          </cell>
          <cell r="J1" t="str">
            <v>August</v>
          </cell>
          <cell r="K1" t="str">
            <v>Sept.</v>
          </cell>
          <cell r="L1" t="str">
            <v>Oct.</v>
          </cell>
          <cell r="M1" t="str">
            <v>Nov.</v>
          </cell>
          <cell r="N1" t="str">
            <v>Dec.</v>
          </cell>
          <cell r="O1" t="str">
            <v>Total</v>
          </cell>
        </row>
        <row r="2">
          <cell r="A2">
            <v>1</v>
          </cell>
          <cell r="B2" t="str">
            <v>Commodity Sales</v>
          </cell>
          <cell r="C2">
            <v>-1065267</v>
          </cell>
          <cell r="D2">
            <v>-986911</v>
          </cell>
          <cell r="E2">
            <v>-1016700</v>
          </cell>
          <cell r="F2">
            <v>-866260</v>
          </cell>
          <cell r="G2">
            <v>-902593</v>
          </cell>
          <cell r="H2">
            <v>-976778</v>
          </cell>
          <cell r="I2">
            <v>-1138771</v>
          </cell>
          <cell r="J2">
            <v>-1134058</v>
          </cell>
          <cell r="K2">
            <v>-980729</v>
          </cell>
          <cell r="L2">
            <v>-917013</v>
          </cell>
          <cell r="M2">
            <v>-946505</v>
          </cell>
          <cell r="N2">
            <v>-1013352</v>
          </cell>
          <cell r="O2">
            <v>-11944937</v>
          </cell>
        </row>
        <row r="3">
          <cell r="A3">
            <v>2</v>
          </cell>
          <cell r="B3" t="str">
            <v>Wholesale Revenue</v>
          </cell>
          <cell r="C3">
            <v>-113874</v>
          </cell>
          <cell r="D3">
            <v>-105498</v>
          </cell>
          <cell r="E3">
            <v>-108683</v>
          </cell>
          <cell r="F3">
            <v>-92599</v>
          </cell>
          <cell r="G3">
            <v>-96484</v>
          </cell>
          <cell r="H3">
            <v>-104414</v>
          </cell>
          <cell r="I3">
            <v>-121731</v>
          </cell>
          <cell r="J3">
            <v>-121226</v>
          </cell>
          <cell r="K3">
            <v>-104838</v>
          </cell>
          <cell r="L3">
            <v>-98025</v>
          </cell>
          <cell r="M3">
            <v>-101177</v>
          </cell>
          <cell r="N3">
            <v>-108325</v>
          </cell>
          <cell r="O3">
            <v>-1276874</v>
          </cell>
        </row>
        <row r="4">
          <cell r="A4">
            <v>3</v>
          </cell>
          <cell r="B4" t="str">
            <v>Distribution Revenue</v>
          </cell>
          <cell r="C4">
            <v>-397184</v>
          </cell>
          <cell r="D4">
            <v>-383350</v>
          </cell>
          <cell r="E4">
            <v>-388663</v>
          </cell>
          <cell r="F4">
            <v>-362065</v>
          </cell>
          <cell r="G4">
            <v>-368535</v>
          </cell>
          <cell r="H4">
            <v>-382056</v>
          </cell>
          <cell r="I4">
            <v>-410726</v>
          </cell>
          <cell r="J4">
            <v>-409933</v>
          </cell>
          <cell r="K4">
            <v>-382867</v>
          </cell>
          <cell r="L4">
            <v>-371642</v>
          </cell>
          <cell r="M4">
            <v>-376893</v>
          </cell>
          <cell r="N4">
            <v>-388750</v>
          </cell>
          <cell r="O4">
            <v>-4622664</v>
          </cell>
        </row>
        <row r="5">
          <cell r="A5">
            <v>4</v>
          </cell>
          <cell r="B5" t="str">
            <v>Other Revenue</v>
          </cell>
          <cell r="C5">
            <v>-14248.01</v>
          </cell>
          <cell r="D5">
            <v>-14248.01</v>
          </cell>
          <cell r="E5">
            <v>-14248.01</v>
          </cell>
          <cell r="F5">
            <v>-14248.01</v>
          </cell>
          <cell r="G5">
            <v>-14248.01</v>
          </cell>
          <cell r="H5">
            <v>-14248.01</v>
          </cell>
          <cell r="I5">
            <v>-14248.01</v>
          </cell>
          <cell r="J5">
            <v>-14248.01</v>
          </cell>
          <cell r="K5">
            <v>-14248.01</v>
          </cell>
          <cell r="L5">
            <v>-14248.01</v>
          </cell>
          <cell r="M5">
            <v>-14248.01</v>
          </cell>
          <cell r="N5">
            <v>-14248.01</v>
          </cell>
          <cell r="O5">
            <v>-170976.12</v>
          </cell>
        </row>
        <row r="6">
          <cell r="A6">
            <v>5</v>
          </cell>
          <cell r="B6" t="str">
            <v>Other Electric Revenue</v>
          </cell>
          <cell r="C6">
            <v>-75079.199999999997</v>
          </cell>
          <cell r="D6">
            <v>-69372.66</v>
          </cell>
          <cell r="E6">
            <v>-71540.12</v>
          </cell>
          <cell r="F6">
            <v>-60587.58</v>
          </cell>
          <cell r="G6">
            <v>-63233.04</v>
          </cell>
          <cell r="H6">
            <v>-68672.960000000006</v>
          </cell>
          <cell r="I6">
            <v>-80468.42</v>
          </cell>
          <cell r="J6">
            <v>-80124.88</v>
          </cell>
          <cell r="K6">
            <v>-68956.34</v>
          </cell>
          <cell r="L6">
            <v>-64314.8</v>
          </cell>
          <cell r="M6">
            <v>-66463.259999999995</v>
          </cell>
          <cell r="N6">
            <v>-71329.72</v>
          </cell>
          <cell r="O6">
            <v>-840142.98</v>
          </cell>
        </row>
        <row r="7">
          <cell r="A7">
            <v>6</v>
          </cell>
          <cell r="B7" t="str">
            <v>Transmission Revenue</v>
          </cell>
          <cell r="C7">
            <v>-97614</v>
          </cell>
          <cell r="D7">
            <v>-90434</v>
          </cell>
          <cell r="E7">
            <v>-93164</v>
          </cell>
          <cell r="F7">
            <v>-79376</v>
          </cell>
          <cell r="G7">
            <v>-82707</v>
          </cell>
          <cell r="H7">
            <v>-89543</v>
          </cell>
          <cell r="I7">
            <v>-104395</v>
          </cell>
          <cell r="J7">
            <v>-103962</v>
          </cell>
          <cell r="K7">
            <v>-89905</v>
          </cell>
          <cell r="L7">
            <v>-84064</v>
          </cell>
          <cell r="M7">
            <v>-86768</v>
          </cell>
          <cell r="N7">
            <v>-92896</v>
          </cell>
          <cell r="O7">
            <v>-1094828</v>
          </cell>
        </row>
        <row r="8">
          <cell r="B8" t="str">
            <v>Electric revenue-urban</v>
          </cell>
          <cell r="C8">
            <v>11394</v>
          </cell>
          <cell r="D8">
            <v>11394</v>
          </cell>
          <cell r="E8">
            <v>11394</v>
          </cell>
          <cell r="F8">
            <v>11394</v>
          </cell>
          <cell r="G8">
            <v>11394</v>
          </cell>
          <cell r="H8">
            <v>11394</v>
          </cell>
          <cell r="I8">
            <v>11394</v>
          </cell>
          <cell r="J8">
            <v>11394</v>
          </cell>
          <cell r="K8">
            <v>11394</v>
          </cell>
          <cell r="L8">
            <v>11394</v>
          </cell>
          <cell r="M8">
            <v>11394</v>
          </cell>
          <cell r="N8">
            <v>11394</v>
          </cell>
          <cell r="O8">
            <v>136728</v>
          </cell>
        </row>
        <row r="9">
          <cell r="A9">
            <v>7</v>
          </cell>
          <cell r="B9" t="str">
            <v>SSS Revenue</v>
          </cell>
          <cell r="C9">
            <v>-2285</v>
          </cell>
          <cell r="D9">
            <v>-2286</v>
          </cell>
          <cell r="E9">
            <v>-2286</v>
          </cell>
          <cell r="F9">
            <v>-2287</v>
          </cell>
          <cell r="G9">
            <v>-2287</v>
          </cell>
          <cell r="H9">
            <v>-2288</v>
          </cell>
          <cell r="I9">
            <v>-2288</v>
          </cell>
          <cell r="J9">
            <v>-2289</v>
          </cell>
          <cell r="K9">
            <v>-2289</v>
          </cell>
          <cell r="L9">
            <v>-2290</v>
          </cell>
          <cell r="M9">
            <v>-2290</v>
          </cell>
          <cell r="N9">
            <v>-2291</v>
          </cell>
          <cell r="O9">
            <v>-27456</v>
          </cell>
        </row>
        <row r="10">
          <cell r="A10">
            <v>8</v>
          </cell>
          <cell r="B10" t="str">
            <v>less Purchased Power</v>
          </cell>
          <cell r="C10">
            <v>1356128</v>
          </cell>
          <cell r="D10">
            <v>1256378</v>
          </cell>
          <cell r="E10">
            <v>1294300</v>
          </cell>
          <cell r="F10">
            <v>1102783</v>
          </cell>
          <cell r="G10">
            <v>1149036</v>
          </cell>
          <cell r="H10">
            <v>1243558</v>
          </cell>
          <cell r="I10">
            <v>1449794</v>
          </cell>
          <cell r="J10">
            <v>1443791</v>
          </cell>
          <cell r="K10">
            <v>1248585</v>
          </cell>
          <cell r="L10">
            <v>1167467</v>
          </cell>
          <cell r="M10">
            <v>1205012</v>
          </cell>
          <cell r="N10">
            <v>1290116</v>
          </cell>
          <cell r="O10">
            <v>15206948</v>
          </cell>
        </row>
        <row r="11">
          <cell r="A11">
            <v>9</v>
          </cell>
          <cell r="B11" t="str">
            <v>Total Revenue</v>
          </cell>
          <cell r="C11">
            <v>-398029.21</v>
          </cell>
          <cell r="D11">
            <v>-384327.67</v>
          </cell>
          <cell r="E11">
            <v>-389590.13</v>
          </cell>
          <cell r="F11">
            <v>-363245.59</v>
          </cell>
          <cell r="G11">
            <v>-369657.05</v>
          </cell>
          <cell r="H11">
            <v>-383047.97</v>
          </cell>
          <cell r="I11">
            <v>-411439.43</v>
          </cell>
          <cell r="J11">
            <v>-410655.89</v>
          </cell>
          <cell r="K11">
            <v>-383853.35</v>
          </cell>
          <cell r="L11">
            <v>-372735.81</v>
          </cell>
          <cell r="M11">
            <v>-377938.27</v>
          </cell>
          <cell r="N11">
            <v>-389681.73</v>
          </cell>
          <cell r="O11">
            <v>-4634202.0999999996</v>
          </cell>
        </row>
        <row r="12">
          <cell r="A12">
            <v>10</v>
          </cell>
          <cell r="B12" t="str">
            <v>General</v>
          </cell>
          <cell r="C12">
            <v>198186.42</v>
          </cell>
          <cell r="D12">
            <v>198186.41</v>
          </cell>
          <cell r="E12">
            <v>198386.42</v>
          </cell>
          <cell r="F12">
            <v>202386.42</v>
          </cell>
          <cell r="G12">
            <v>199283.78</v>
          </cell>
          <cell r="H12">
            <v>198183.79</v>
          </cell>
          <cell r="I12">
            <v>213183.79</v>
          </cell>
          <cell r="J12">
            <v>202383.78</v>
          </cell>
          <cell r="K12">
            <v>198186.42</v>
          </cell>
          <cell r="L12">
            <v>198386.42</v>
          </cell>
          <cell r="M12">
            <v>213186.41</v>
          </cell>
          <cell r="N12">
            <v>202286.42</v>
          </cell>
          <cell r="O12">
            <v>2422226.48</v>
          </cell>
        </row>
        <row r="13">
          <cell r="A13">
            <v>11</v>
          </cell>
          <cell r="B13" t="str">
            <v>Municipal &amp; other taxes</v>
          </cell>
          <cell r="C13">
            <v>7416.66</v>
          </cell>
          <cell r="D13">
            <v>7416.66</v>
          </cell>
          <cell r="E13">
            <v>7416.66</v>
          </cell>
          <cell r="F13">
            <v>7416.66</v>
          </cell>
          <cell r="G13">
            <v>7416.66</v>
          </cell>
          <cell r="H13">
            <v>7416.66</v>
          </cell>
          <cell r="I13">
            <v>7416.66</v>
          </cell>
          <cell r="J13">
            <v>7416.66</v>
          </cell>
          <cell r="K13">
            <v>7416.66</v>
          </cell>
          <cell r="L13">
            <v>7416.66</v>
          </cell>
          <cell r="M13">
            <v>7416.66</v>
          </cell>
          <cell r="N13">
            <v>7416.66</v>
          </cell>
          <cell r="O13">
            <v>88999.92</v>
          </cell>
        </row>
        <row r="14">
          <cell r="A14">
            <v>12</v>
          </cell>
          <cell r="B14" t="str">
            <v>Total Operating Expenses</v>
          </cell>
          <cell r="C14">
            <v>205603.08</v>
          </cell>
          <cell r="D14">
            <v>205603.07</v>
          </cell>
          <cell r="E14">
            <v>205803.08</v>
          </cell>
          <cell r="F14">
            <v>209803.08</v>
          </cell>
          <cell r="G14">
            <v>206700.44</v>
          </cell>
          <cell r="H14">
            <v>205600.45</v>
          </cell>
          <cell r="I14">
            <v>220600.45</v>
          </cell>
          <cell r="J14">
            <v>209800.44</v>
          </cell>
          <cell r="K14">
            <v>205603.08</v>
          </cell>
          <cell r="L14">
            <v>205803.08</v>
          </cell>
          <cell r="M14">
            <v>220603.07</v>
          </cell>
          <cell r="N14">
            <v>209703.08</v>
          </cell>
          <cell r="O14">
            <v>2511226.4</v>
          </cell>
        </row>
        <row r="15">
          <cell r="A15">
            <v>13</v>
          </cell>
          <cell r="B15" t="str">
            <v>Amortization</v>
          </cell>
          <cell r="C15">
            <v>24147.97</v>
          </cell>
          <cell r="D15">
            <v>24147.97</v>
          </cell>
          <cell r="E15">
            <v>24147.97</v>
          </cell>
          <cell r="F15">
            <v>24147.97</v>
          </cell>
          <cell r="G15">
            <v>24147.97</v>
          </cell>
          <cell r="H15">
            <v>24147.97</v>
          </cell>
          <cell r="I15">
            <v>24147.97</v>
          </cell>
          <cell r="J15">
            <v>24147.97</v>
          </cell>
          <cell r="K15">
            <v>24147.97</v>
          </cell>
          <cell r="L15">
            <v>24147.97</v>
          </cell>
          <cell r="M15">
            <v>24147.97</v>
          </cell>
          <cell r="N15">
            <v>24147.97</v>
          </cell>
          <cell r="O15">
            <v>289775.64</v>
          </cell>
        </row>
        <row r="16">
          <cell r="A16">
            <v>14</v>
          </cell>
          <cell r="B16" t="str">
            <v>Operating Income</v>
          </cell>
          <cell r="C16">
            <v>-168278.16</v>
          </cell>
          <cell r="D16">
            <v>-154576.63</v>
          </cell>
          <cell r="E16">
            <v>-159639.07999999999</v>
          </cell>
          <cell r="F16">
            <v>-129294.54</v>
          </cell>
          <cell r="G16">
            <v>-138808.64000000001</v>
          </cell>
          <cell r="H16">
            <v>-153299.54999999999</v>
          </cell>
          <cell r="I16">
            <v>-166691.01</v>
          </cell>
          <cell r="J16">
            <v>-176707.48</v>
          </cell>
          <cell r="K16">
            <v>-154102.29999999999</v>
          </cell>
          <cell r="L16">
            <v>-142784.76</v>
          </cell>
          <cell r="M16">
            <v>-133187.23000000001</v>
          </cell>
          <cell r="N16">
            <v>-155830.68</v>
          </cell>
          <cell r="O16">
            <v>-1833200.06</v>
          </cell>
        </row>
        <row r="17">
          <cell r="A17">
            <v>15</v>
          </cell>
          <cell r="B17" t="str">
            <v>Services &amp; Misc Revenue</v>
          </cell>
          <cell r="C17">
            <v>0</v>
          </cell>
          <cell r="D17">
            <v>0</v>
          </cell>
          <cell r="E17">
            <v>0</v>
          </cell>
          <cell r="F17">
            <v>0</v>
          </cell>
          <cell r="G17">
            <v>0</v>
          </cell>
          <cell r="H17">
            <v>0</v>
          </cell>
          <cell r="I17">
            <v>0</v>
          </cell>
          <cell r="J17">
            <v>0</v>
          </cell>
          <cell r="K17">
            <v>0</v>
          </cell>
          <cell r="L17">
            <v>0</v>
          </cell>
          <cell r="M17">
            <v>0</v>
          </cell>
          <cell r="N17">
            <v>0</v>
          </cell>
          <cell r="O17">
            <v>0</v>
          </cell>
        </row>
        <row r="18">
          <cell r="A18">
            <v>16</v>
          </cell>
          <cell r="B18" t="str">
            <v>Total Other Income</v>
          </cell>
          <cell r="C18">
            <v>0</v>
          </cell>
          <cell r="D18">
            <v>0</v>
          </cell>
          <cell r="E18">
            <v>0</v>
          </cell>
          <cell r="F18">
            <v>0</v>
          </cell>
          <cell r="G18">
            <v>0</v>
          </cell>
          <cell r="H18">
            <v>0</v>
          </cell>
          <cell r="I18">
            <v>0</v>
          </cell>
          <cell r="J18">
            <v>0</v>
          </cell>
          <cell r="K18">
            <v>0</v>
          </cell>
          <cell r="L18">
            <v>0</v>
          </cell>
          <cell r="M18">
            <v>0</v>
          </cell>
          <cell r="N18">
            <v>0</v>
          </cell>
          <cell r="O18">
            <v>0</v>
          </cell>
        </row>
        <row r="19">
          <cell r="A19">
            <v>17</v>
          </cell>
          <cell r="B19" t="str">
            <v>Loan Interest Expense</v>
          </cell>
          <cell r="C19">
            <v>132599.17000000001</v>
          </cell>
          <cell r="D19">
            <v>132599.17000000001</v>
          </cell>
          <cell r="E19">
            <v>132599.17000000001</v>
          </cell>
          <cell r="F19">
            <v>132599.17000000001</v>
          </cell>
          <cell r="G19">
            <v>132599.17000000001</v>
          </cell>
          <cell r="H19">
            <v>132599.17000000001</v>
          </cell>
          <cell r="I19">
            <v>132599.17000000001</v>
          </cell>
          <cell r="J19">
            <v>132599.17000000001</v>
          </cell>
          <cell r="K19">
            <v>132599.17000000001</v>
          </cell>
          <cell r="L19">
            <v>132599.17000000001</v>
          </cell>
          <cell r="M19">
            <v>132599.17000000001</v>
          </cell>
          <cell r="N19">
            <v>132599.17000000001</v>
          </cell>
          <cell r="O19">
            <v>1591190.04</v>
          </cell>
        </row>
        <row r="20">
          <cell r="A20">
            <v>18</v>
          </cell>
          <cell r="B20" t="str">
            <v>Less allowance for funds used for Constr</v>
          </cell>
          <cell r="C20">
            <v>-416.67</v>
          </cell>
          <cell r="D20">
            <v>-416.67</v>
          </cell>
          <cell r="E20">
            <v>-416.67</v>
          </cell>
          <cell r="F20">
            <v>-416.67</v>
          </cell>
          <cell r="G20">
            <v>-416.67</v>
          </cell>
          <cell r="H20">
            <v>-416.67</v>
          </cell>
          <cell r="I20">
            <v>-416.67</v>
          </cell>
          <cell r="J20">
            <v>-416.67</v>
          </cell>
          <cell r="K20">
            <v>-416.67</v>
          </cell>
          <cell r="L20">
            <v>-416.67</v>
          </cell>
          <cell r="M20">
            <v>-416.67</v>
          </cell>
          <cell r="N20">
            <v>-416.67</v>
          </cell>
          <cell r="O20">
            <v>-5000.04</v>
          </cell>
        </row>
        <row r="21">
          <cell r="A21">
            <v>19</v>
          </cell>
          <cell r="B21" t="str">
            <v>Total Other Income Deductions</v>
          </cell>
          <cell r="C21">
            <v>132182.5</v>
          </cell>
          <cell r="D21">
            <v>132182.5</v>
          </cell>
          <cell r="E21">
            <v>132182.5</v>
          </cell>
          <cell r="F21">
            <v>132182.5</v>
          </cell>
          <cell r="G21">
            <v>132182.5</v>
          </cell>
          <cell r="H21">
            <v>132182.5</v>
          </cell>
          <cell r="I21">
            <v>132182.5</v>
          </cell>
          <cell r="J21">
            <v>132182.5</v>
          </cell>
          <cell r="K21">
            <v>132182.5</v>
          </cell>
          <cell r="L21">
            <v>132182.5</v>
          </cell>
          <cell r="M21">
            <v>132182.5</v>
          </cell>
          <cell r="N21">
            <v>132182.5</v>
          </cell>
          <cell r="O21">
            <v>1586190</v>
          </cell>
        </row>
        <row r="22">
          <cell r="A22">
            <v>20</v>
          </cell>
          <cell r="B22" t="str">
            <v>Earnings before Income Taxes</v>
          </cell>
          <cell r="C22">
            <v>-36095.660000000003</v>
          </cell>
          <cell r="D22">
            <v>-22394.13</v>
          </cell>
          <cell r="E22">
            <v>-27456.58</v>
          </cell>
          <cell r="F22">
            <v>2887.96</v>
          </cell>
          <cell r="G22">
            <v>-6626.14</v>
          </cell>
          <cell r="H22">
            <v>-21117.05</v>
          </cell>
          <cell r="I22">
            <v>-34508.51</v>
          </cell>
          <cell r="J22">
            <v>-44524.98</v>
          </cell>
          <cell r="K22">
            <v>-21919.8</v>
          </cell>
          <cell r="L22">
            <v>-10602.26</v>
          </cell>
          <cell r="M22">
            <v>-1004.73</v>
          </cell>
          <cell r="N22">
            <v>-23648.18</v>
          </cell>
          <cell r="O22">
            <v>-247010.06</v>
          </cell>
        </row>
        <row r="23">
          <cell r="A23">
            <v>21</v>
          </cell>
          <cell r="B23" t="str">
            <v>Current</v>
          </cell>
        </row>
        <row r="24">
          <cell r="A24">
            <v>22</v>
          </cell>
          <cell r="B24" t="str">
            <v>Provision for income taxes</v>
          </cell>
          <cell r="C24">
            <v>0</v>
          </cell>
          <cell r="D24">
            <v>0</v>
          </cell>
          <cell r="E24">
            <v>0</v>
          </cell>
          <cell r="F24">
            <v>0</v>
          </cell>
          <cell r="G24">
            <v>0</v>
          </cell>
          <cell r="H24">
            <v>0</v>
          </cell>
          <cell r="I24">
            <v>0</v>
          </cell>
          <cell r="J24">
            <v>0</v>
          </cell>
          <cell r="K24">
            <v>0</v>
          </cell>
          <cell r="L24">
            <v>0</v>
          </cell>
          <cell r="M24">
            <v>0</v>
          </cell>
          <cell r="N24">
            <v>0</v>
          </cell>
          <cell r="O24">
            <v>0</v>
          </cell>
        </row>
        <row r="25">
          <cell r="A25">
            <v>23</v>
          </cell>
          <cell r="B25" t="str">
            <v>Net Income before Extraordinary Items</v>
          </cell>
          <cell r="C25">
            <v>0</v>
          </cell>
          <cell r="D25">
            <v>0</v>
          </cell>
          <cell r="E25">
            <v>0</v>
          </cell>
          <cell r="F25">
            <v>0</v>
          </cell>
          <cell r="G25">
            <v>0</v>
          </cell>
          <cell r="H25">
            <v>0</v>
          </cell>
          <cell r="I25">
            <v>0</v>
          </cell>
          <cell r="J25">
            <v>0</v>
          </cell>
          <cell r="K25">
            <v>0</v>
          </cell>
          <cell r="L25">
            <v>0</v>
          </cell>
          <cell r="M25">
            <v>0</v>
          </cell>
          <cell r="N25">
            <v>0</v>
          </cell>
          <cell r="O25">
            <v>0</v>
          </cell>
        </row>
        <row r="26">
          <cell r="A26">
            <v>24</v>
          </cell>
          <cell r="B26" t="str">
            <v>Net Income</v>
          </cell>
          <cell r="C26">
            <v>0</v>
          </cell>
          <cell r="D26">
            <v>0</v>
          </cell>
          <cell r="E26">
            <v>0</v>
          </cell>
          <cell r="F26">
            <v>0</v>
          </cell>
          <cell r="G26">
            <v>0</v>
          </cell>
          <cell r="H26">
            <v>0</v>
          </cell>
          <cell r="I26">
            <v>0</v>
          </cell>
          <cell r="J26">
            <v>0</v>
          </cell>
          <cell r="K26">
            <v>0</v>
          </cell>
          <cell r="L26">
            <v>0</v>
          </cell>
          <cell r="M26">
            <v>0</v>
          </cell>
          <cell r="N26">
            <v>0</v>
          </cell>
          <cell r="O26">
            <v>0</v>
          </cell>
        </row>
        <row r="27">
          <cell r="A27">
            <v>25</v>
          </cell>
          <cell r="B27" t="str">
            <v>Total Operating Cost</v>
          </cell>
          <cell r="C27">
            <v>0</v>
          </cell>
          <cell r="D27">
            <v>0</v>
          </cell>
          <cell r="E27">
            <v>0</v>
          </cell>
          <cell r="F27">
            <v>0</v>
          </cell>
          <cell r="G27">
            <v>0</v>
          </cell>
          <cell r="H27">
            <v>0</v>
          </cell>
          <cell r="I27">
            <v>0</v>
          </cell>
          <cell r="J27">
            <v>0</v>
          </cell>
          <cell r="K27">
            <v>0</v>
          </cell>
          <cell r="L27">
            <v>0</v>
          </cell>
          <cell r="M27">
            <v>0</v>
          </cell>
          <cell r="N27">
            <v>0</v>
          </cell>
          <cell r="O27">
            <v>0</v>
          </cell>
        </row>
      </sheetData>
      <sheetData sheetId="33" refreshError="1"/>
      <sheetData sheetId="34">
        <row r="1">
          <cell r="B1" t="str">
            <v>Cost Element</v>
          </cell>
          <cell r="C1" t="str">
            <v>Jan.</v>
          </cell>
          <cell r="D1" t="str">
            <v>Feb.</v>
          </cell>
          <cell r="E1" t="str">
            <v>March</v>
          </cell>
          <cell r="F1" t="str">
            <v>April</v>
          </cell>
          <cell r="G1" t="str">
            <v>May</v>
          </cell>
          <cell r="H1" t="str">
            <v>June</v>
          </cell>
          <cell r="I1" t="str">
            <v>July</v>
          </cell>
          <cell r="J1" t="str">
            <v>August</v>
          </cell>
          <cell r="K1" t="str">
            <v>Sept.</v>
          </cell>
          <cell r="L1" t="str">
            <v>Oct.</v>
          </cell>
          <cell r="M1" t="str">
            <v>Nov.</v>
          </cell>
          <cell r="N1" t="str">
            <v>Dec.</v>
          </cell>
          <cell r="O1" t="str">
            <v>Total</v>
          </cell>
        </row>
        <row r="2">
          <cell r="A2">
            <v>1</v>
          </cell>
          <cell r="B2" t="str">
            <v>Commodity Sales</v>
          </cell>
          <cell r="C2">
            <v>-436900</v>
          </cell>
          <cell r="D2">
            <v>-400654</v>
          </cell>
          <cell r="E2">
            <v>-405756</v>
          </cell>
          <cell r="F2">
            <v>-373839</v>
          </cell>
          <cell r="G2">
            <v>-354898</v>
          </cell>
          <cell r="H2">
            <v>-374052</v>
          </cell>
          <cell r="I2">
            <v>-396279</v>
          </cell>
          <cell r="J2">
            <v>-400476</v>
          </cell>
          <cell r="K2">
            <v>-367185</v>
          </cell>
          <cell r="L2">
            <v>-377140</v>
          </cell>
          <cell r="M2">
            <v>-375574</v>
          </cell>
          <cell r="N2">
            <v>-404734</v>
          </cell>
          <cell r="O2">
            <v>-4667487</v>
          </cell>
        </row>
        <row r="3">
          <cell r="A3">
            <v>2</v>
          </cell>
          <cell r="B3" t="str">
            <v>Wholesale Revenue</v>
          </cell>
          <cell r="C3">
            <v>-46703</v>
          </cell>
          <cell r="D3">
            <v>-41926</v>
          </cell>
          <cell r="E3">
            <v>-42597</v>
          </cell>
          <cell r="F3">
            <v>-38388</v>
          </cell>
          <cell r="G3">
            <v>-35891</v>
          </cell>
          <cell r="H3">
            <v>-38405</v>
          </cell>
          <cell r="I3">
            <v>-41335</v>
          </cell>
          <cell r="J3">
            <v>-41888</v>
          </cell>
          <cell r="K3">
            <v>-37497</v>
          </cell>
          <cell r="L3">
            <v>-38810</v>
          </cell>
          <cell r="M3">
            <v>-38601</v>
          </cell>
          <cell r="N3">
            <v>-42444</v>
          </cell>
          <cell r="O3">
            <v>-484485</v>
          </cell>
        </row>
        <row r="4">
          <cell r="A4">
            <v>3</v>
          </cell>
          <cell r="B4" t="str">
            <v>Distribution Revenue</v>
          </cell>
          <cell r="C4">
            <v>-160565</v>
          </cell>
          <cell r="D4">
            <v>-154441</v>
          </cell>
          <cell r="E4">
            <v>-155318</v>
          </cell>
          <cell r="F4">
            <v>-149942</v>
          </cell>
          <cell r="G4">
            <v>-146758</v>
          </cell>
          <cell r="H4">
            <v>-150050</v>
          </cell>
          <cell r="I4">
            <v>-153819</v>
          </cell>
          <cell r="J4">
            <v>-154544</v>
          </cell>
          <cell r="K4">
            <v>-148932</v>
          </cell>
          <cell r="L4">
            <v>-150627</v>
          </cell>
          <cell r="M4">
            <v>-150378</v>
          </cell>
          <cell r="N4">
            <v>-155318</v>
          </cell>
          <cell r="O4">
            <v>-1830692</v>
          </cell>
        </row>
        <row r="5">
          <cell r="A5">
            <v>4</v>
          </cell>
          <cell r="B5" t="str">
            <v>Other Revenue</v>
          </cell>
          <cell r="C5">
            <v>-12450.08</v>
          </cell>
          <cell r="D5">
            <v>-12450.08</v>
          </cell>
          <cell r="E5">
            <v>-12450.08</v>
          </cell>
          <cell r="F5">
            <v>-12450.08</v>
          </cell>
          <cell r="G5">
            <v>-12450.08</v>
          </cell>
          <cell r="H5">
            <v>-12450.08</v>
          </cell>
          <cell r="I5">
            <v>-12450.08</v>
          </cell>
          <cell r="J5">
            <v>-12450.08</v>
          </cell>
          <cell r="K5">
            <v>-12450.08</v>
          </cell>
          <cell r="L5">
            <v>-12450.08</v>
          </cell>
          <cell r="M5">
            <v>-12450.08</v>
          </cell>
          <cell r="N5">
            <v>-12450.08</v>
          </cell>
          <cell r="O5">
            <v>-149400.95999999999</v>
          </cell>
        </row>
        <row r="6">
          <cell r="A6">
            <v>5</v>
          </cell>
          <cell r="B6" t="str">
            <v>Other Electric Revenue</v>
          </cell>
          <cell r="C6">
            <v>-19224</v>
          </cell>
          <cell r="D6">
            <v>-17164</v>
          </cell>
          <cell r="E6">
            <v>-17453</v>
          </cell>
          <cell r="F6">
            <v>-15638</v>
          </cell>
          <cell r="G6">
            <v>-14558</v>
          </cell>
          <cell r="H6">
            <v>-15644</v>
          </cell>
          <cell r="I6">
            <v>-16910</v>
          </cell>
          <cell r="J6">
            <v>-17145</v>
          </cell>
          <cell r="K6">
            <v>-15252</v>
          </cell>
          <cell r="L6">
            <v>-15817</v>
          </cell>
          <cell r="M6">
            <v>-15727</v>
          </cell>
          <cell r="N6">
            <v>-17384</v>
          </cell>
          <cell r="O6">
            <v>-197916</v>
          </cell>
        </row>
        <row r="7">
          <cell r="A7">
            <v>6</v>
          </cell>
          <cell r="B7" t="str">
            <v>Transmission Revenue</v>
          </cell>
          <cell r="C7">
            <v>-37391</v>
          </cell>
          <cell r="D7">
            <v>-33565</v>
          </cell>
          <cell r="E7">
            <v>-34102</v>
          </cell>
          <cell r="F7">
            <v>-30734</v>
          </cell>
          <cell r="G7">
            <v>-28735</v>
          </cell>
          <cell r="H7">
            <v>-30748</v>
          </cell>
          <cell r="I7">
            <v>-33093</v>
          </cell>
          <cell r="J7">
            <v>-33536</v>
          </cell>
          <cell r="K7">
            <v>-30020</v>
          </cell>
          <cell r="L7">
            <v>-31071</v>
          </cell>
          <cell r="M7">
            <v>-30904</v>
          </cell>
          <cell r="N7">
            <v>-33981</v>
          </cell>
          <cell r="O7">
            <v>-387880</v>
          </cell>
        </row>
        <row r="8">
          <cell r="B8" t="str">
            <v>Electric revenue-urban</v>
          </cell>
          <cell r="C8">
            <v>1448</v>
          </cell>
          <cell r="D8">
            <v>1448</v>
          </cell>
          <cell r="E8">
            <v>1448</v>
          </cell>
          <cell r="F8">
            <v>1448</v>
          </cell>
          <cell r="G8">
            <v>1448</v>
          </cell>
          <cell r="H8">
            <v>1448</v>
          </cell>
          <cell r="I8">
            <v>1448</v>
          </cell>
          <cell r="J8">
            <v>1448</v>
          </cell>
          <cell r="K8">
            <v>1448</v>
          </cell>
          <cell r="L8">
            <v>1448</v>
          </cell>
          <cell r="M8">
            <v>1448</v>
          </cell>
          <cell r="N8">
            <v>1448</v>
          </cell>
          <cell r="O8">
            <v>17376</v>
          </cell>
        </row>
        <row r="9">
          <cell r="A9">
            <v>7</v>
          </cell>
          <cell r="B9" t="str">
            <v>SSS Revenue</v>
          </cell>
          <cell r="C9">
            <v>-887</v>
          </cell>
          <cell r="D9">
            <v>-887</v>
          </cell>
          <cell r="E9">
            <v>-887</v>
          </cell>
          <cell r="F9">
            <v>-887</v>
          </cell>
          <cell r="G9">
            <v>-888</v>
          </cell>
          <cell r="H9">
            <v>-888</v>
          </cell>
          <cell r="I9">
            <v>-888</v>
          </cell>
          <cell r="J9">
            <v>-888</v>
          </cell>
          <cell r="K9">
            <v>-889</v>
          </cell>
          <cell r="L9">
            <v>-889</v>
          </cell>
          <cell r="M9">
            <v>-889</v>
          </cell>
          <cell r="N9">
            <v>-889</v>
          </cell>
          <cell r="O9">
            <v>-10656</v>
          </cell>
        </row>
        <row r="10">
          <cell r="A10">
            <v>8</v>
          </cell>
          <cell r="B10" t="str">
            <v>less Purchased Power</v>
          </cell>
          <cell r="C10">
            <v>551835</v>
          </cell>
          <cell r="D10">
            <v>503832</v>
          </cell>
          <cell r="E10">
            <v>510583</v>
          </cell>
          <cell r="F10">
            <v>468311</v>
          </cell>
          <cell r="G10">
            <v>443225</v>
          </cell>
          <cell r="H10">
            <v>468567</v>
          </cell>
          <cell r="I10">
            <v>498003</v>
          </cell>
          <cell r="J10">
            <v>503561</v>
          </cell>
          <cell r="K10">
            <v>459465</v>
          </cell>
          <cell r="L10">
            <v>472647</v>
          </cell>
          <cell r="M10">
            <v>470571</v>
          </cell>
          <cell r="N10">
            <v>509189</v>
          </cell>
          <cell r="O10">
            <v>5859789</v>
          </cell>
        </row>
        <row r="11">
          <cell r="A11">
            <v>9</v>
          </cell>
          <cell r="B11" t="str">
            <v>Total Revenue</v>
          </cell>
          <cell r="C11">
            <v>-160837.07999999999</v>
          </cell>
          <cell r="D11">
            <v>-155807.07999999999</v>
          </cell>
          <cell r="E11">
            <v>-156532.07999999999</v>
          </cell>
          <cell r="F11">
            <v>-152119.07999999999</v>
          </cell>
          <cell r="G11">
            <v>-149505.07999999999</v>
          </cell>
          <cell r="H11">
            <v>-152222.07999999999</v>
          </cell>
          <cell r="I11">
            <v>-155323.07999999999</v>
          </cell>
          <cell r="J11">
            <v>-155918.07999999999</v>
          </cell>
          <cell r="K11">
            <v>-151312.07999999999</v>
          </cell>
          <cell r="L11">
            <v>-152709.07999999999</v>
          </cell>
          <cell r="M11">
            <v>-152504.07999999999</v>
          </cell>
          <cell r="N11">
            <v>-156563.07999999999</v>
          </cell>
          <cell r="O11">
            <v>-1851351.96</v>
          </cell>
        </row>
        <row r="12">
          <cell r="A12">
            <v>10</v>
          </cell>
          <cell r="B12" t="str">
            <v>General</v>
          </cell>
          <cell r="C12">
            <v>117197.49</v>
          </cell>
          <cell r="D12">
            <v>108397.51</v>
          </cell>
          <cell r="E12">
            <v>119447.49</v>
          </cell>
          <cell r="F12">
            <v>115497.49</v>
          </cell>
          <cell r="G12">
            <v>129518.43</v>
          </cell>
          <cell r="H12">
            <v>110058.41</v>
          </cell>
          <cell r="I12">
            <v>112443.41</v>
          </cell>
          <cell r="J12">
            <v>123668.43</v>
          </cell>
          <cell r="K12">
            <v>116447.49</v>
          </cell>
          <cell r="L12">
            <v>120197.49</v>
          </cell>
          <cell r="M12">
            <v>108897.51</v>
          </cell>
          <cell r="N12">
            <v>106997.49</v>
          </cell>
          <cell r="O12">
            <v>1388768.64</v>
          </cell>
        </row>
        <row r="13">
          <cell r="A13">
            <v>11</v>
          </cell>
          <cell r="B13" t="str">
            <v>Municipal &amp; other taxes</v>
          </cell>
          <cell r="C13">
            <v>1250</v>
          </cell>
          <cell r="D13">
            <v>1250</v>
          </cell>
          <cell r="E13">
            <v>1250</v>
          </cell>
          <cell r="F13">
            <v>1250</v>
          </cell>
          <cell r="G13">
            <v>1250</v>
          </cell>
          <cell r="H13">
            <v>1250</v>
          </cell>
          <cell r="I13">
            <v>1250</v>
          </cell>
          <cell r="J13">
            <v>1250</v>
          </cell>
          <cell r="K13">
            <v>1250</v>
          </cell>
          <cell r="L13">
            <v>1250</v>
          </cell>
          <cell r="M13">
            <v>1250</v>
          </cell>
          <cell r="N13">
            <v>1250</v>
          </cell>
          <cell r="O13">
            <v>15000</v>
          </cell>
        </row>
        <row r="14">
          <cell r="A14">
            <v>12</v>
          </cell>
          <cell r="B14" t="str">
            <v>Total Operating Expenses</v>
          </cell>
          <cell r="C14">
            <v>118447.49</v>
          </cell>
          <cell r="D14">
            <v>109647.51</v>
          </cell>
          <cell r="E14">
            <v>120697.49</v>
          </cell>
          <cell r="F14">
            <v>116747.49</v>
          </cell>
          <cell r="G14">
            <v>130768.43</v>
          </cell>
          <cell r="H14">
            <v>111308.41</v>
          </cell>
          <cell r="I14">
            <v>113693.41</v>
          </cell>
          <cell r="J14">
            <v>124918.43</v>
          </cell>
          <cell r="K14">
            <v>117697.49</v>
          </cell>
          <cell r="L14">
            <v>121447.49</v>
          </cell>
          <cell r="M14">
            <v>110147.51</v>
          </cell>
          <cell r="N14">
            <v>108247.49</v>
          </cell>
          <cell r="O14">
            <v>1403768.64</v>
          </cell>
        </row>
        <row r="15">
          <cell r="A15">
            <v>13</v>
          </cell>
          <cell r="B15" t="str">
            <v>Amortization</v>
          </cell>
          <cell r="C15">
            <v>27687.34</v>
          </cell>
          <cell r="D15">
            <v>27687.34</v>
          </cell>
          <cell r="E15">
            <v>27687.34</v>
          </cell>
          <cell r="F15">
            <v>27687.34</v>
          </cell>
          <cell r="G15">
            <v>27687.34</v>
          </cell>
          <cell r="H15">
            <v>27687.34</v>
          </cell>
          <cell r="I15">
            <v>27687.34</v>
          </cell>
          <cell r="J15">
            <v>27687.34</v>
          </cell>
          <cell r="K15">
            <v>27687.34</v>
          </cell>
          <cell r="L15">
            <v>27687.34</v>
          </cell>
          <cell r="M15">
            <v>27687.34</v>
          </cell>
          <cell r="N15">
            <v>27687.34</v>
          </cell>
          <cell r="O15">
            <v>332248.08</v>
          </cell>
        </row>
        <row r="16">
          <cell r="A16">
            <v>14</v>
          </cell>
          <cell r="B16" t="str">
            <v>Operating Income</v>
          </cell>
          <cell r="C16">
            <v>-14702.25</v>
          </cell>
          <cell r="D16">
            <v>-18472.23</v>
          </cell>
          <cell r="E16">
            <v>-8147.25</v>
          </cell>
          <cell r="F16">
            <v>-7684.25</v>
          </cell>
          <cell r="G16">
            <v>8950.69</v>
          </cell>
          <cell r="H16">
            <v>-13226.33</v>
          </cell>
          <cell r="I16">
            <v>-13942.33</v>
          </cell>
          <cell r="J16">
            <v>-3312.31</v>
          </cell>
          <cell r="K16">
            <v>-5927.25</v>
          </cell>
          <cell r="L16">
            <v>-3574.25</v>
          </cell>
          <cell r="M16">
            <v>-14669.23</v>
          </cell>
          <cell r="N16">
            <v>-20628.25</v>
          </cell>
          <cell r="O16">
            <v>-115335.24</v>
          </cell>
        </row>
        <row r="17">
          <cell r="A17">
            <v>15</v>
          </cell>
          <cell r="B17" t="str">
            <v>Services &amp; Misc Revenue</v>
          </cell>
          <cell r="C17">
            <v>0</v>
          </cell>
          <cell r="D17">
            <v>0</v>
          </cell>
          <cell r="E17">
            <v>0</v>
          </cell>
          <cell r="F17">
            <v>0</v>
          </cell>
          <cell r="G17">
            <v>0</v>
          </cell>
          <cell r="H17">
            <v>0</v>
          </cell>
          <cell r="I17">
            <v>0</v>
          </cell>
          <cell r="J17">
            <v>0</v>
          </cell>
          <cell r="K17">
            <v>0</v>
          </cell>
          <cell r="L17">
            <v>0</v>
          </cell>
          <cell r="M17">
            <v>0</v>
          </cell>
          <cell r="N17">
            <v>0</v>
          </cell>
          <cell r="O17">
            <v>0</v>
          </cell>
        </row>
        <row r="18">
          <cell r="A18">
            <v>16</v>
          </cell>
          <cell r="B18" t="str">
            <v>Total Other Income</v>
          </cell>
          <cell r="C18">
            <v>0</v>
          </cell>
          <cell r="D18">
            <v>0</v>
          </cell>
          <cell r="E18">
            <v>0</v>
          </cell>
          <cell r="F18">
            <v>0</v>
          </cell>
          <cell r="G18">
            <v>0</v>
          </cell>
          <cell r="H18">
            <v>0</v>
          </cell>
          <cell r="I18">
            <v>0</v>
          </cell>
          <cell r="J18">
            <v>0</v>
          </cell>
          <cell r="K18">
            <v>0</v>
          </cell>
          <cell r="L18">
            <v>0</v>
          </cell>
          <cell r="M18">
            <v>0</v>
          </cell>
          <cell r="N18">
            <v>0</v>
          </cell>
          <cell r="O18">
            <v>0</v>
          </cell>
        </row>
        <row r="19">
          <cell r="A19">
            <v>17</v>
          </cell>
          <cell r="B19" t="str">
            <v>Loan Interest Expense</v>
          </cell>
          <cell r="C19">
            <v>12649.02</v>
          </cell>
          <cell r="D19">
            <v>11424.92</v>
          </cell>
          <cell r="E19">
            <v>12649.02</v>
          </cell>
          <cell r="F19">
            <v>12240.99</v>
          </cell>
          <cell r="G19">
            <v>12649.02</v>
          </cell>
          <cell r="H19">
            <v>12240.99</v>
          </cell>
          <cell r="I19">
            <v>12649.02</v>
          </cell>
          <cell r="J19">
            <v>12649.02</v>
          </cell>
          <cell r="K19">
            <v>12240.99</v>
          </cell>
          <cell r="L19">
            <v>12649.02</v>
          </cell>
          <cell r="M19">
            <v>12240.99</v>
          </cell>
          <cell r="N19">
            <v>12649.02</v>
          </cell>
          <cell r="O19">
            <v>148932.01999999999</v>
          </cell>
        </row>
        <row r="20">
          <cell r="A20">
            <v>18</v>
          </cell>
          <cell r="B20" t="str">
            <v>Less allowance for funds used for Constr</v>
          </cell>
          <cell r="C20">
            <v>-416.67</v>
          </cell>
          <cell r="D20">
            <v>-416.67</v>
          </cell>
          <cell r="E20">
            <v>-416.67</v>
          </cell>
          <cell r="F20">
            <v>-416.67</v>
          </cell>
          <cell r="G20">
            <v>-416.67</v>
          </cell>
          <cell r="H20">
            <v>-416.67</v>
          </cell>
          <cell r="I20">
            <v>-416.67</v>
          </cell>
          <cell r="J20">
            <v>-416.67</v>
          </cell>
          <cell r="K20">
            <v>-416.67</v>
          </cell>
          <cell r="L20">
            <v>-416.67</v>
          </cell>
          <cell r="M20">
            <v>-416.67</v>
          </cell>
          <cell r="N20">
            <v>-416.67</v>
          </cell>
          <cell r="O20">
            <v>-5000.04</v>
          </cell>
        </row>
        <row r="21">
          <cell r="A21">
            <v>19</v>
          </cell>
          <cell r="B21" t="str">
            <v>Total Other Income Deductions</v>
          </cell>
          <cell r="C21">
            <v>12232.35</v>
          </cell>
          <cell r="D21">
            <v>11008.25</v>
          </cell>
          <cell r="E21">
            <v>12232.35</v>
          </cell>
          <cell r="F21">
            <v>11824.32</v>
          </cell>
          <cell r="G21">
            <v>12232.35</v>
          </cell>
          <cell r="H21">
            <v>11824.32</v>
          </cell>
          <cell r="I21">
            <v>12232.35</v>
          </cell>
          <cell r="J21">
            <v>12232.35</v>
          </cell>
          <cell r="K21">
            <v>11824.32</v>
          </cell>
          <cell r="L21">
            <v>12232.35</v>
          </cell>
          <cell r="M21">
            <v>11824.32</v>
          </cell>
          <cell r="N21">
            <v>12232.35</v>
          </cell>
          <cell r="O21">
            <v>143931.98000000001</v>
          </cell>
        </row>
        <row r="22">
          <cell r="A22">
            <v>20</v>
          </cell>
          <cell r="B22" t="str">
            <v>Earnings before Income Taxes</v>
          </cell>
          <cell r="C22">
            <v>-2469.9</v>
          </cell>
          <cell r="D22">
            <v>-7463.98</v>
          </cell>
          <cell r="E22">
            <v>4085.1</v>
          </cell>
          <cell r="F22">
            <v>4140.07</v>
          </cell>
          <cell r="G22">
            <v>21183.040000000001</v>
          </cell>
          <cell r="H22">
            <v>-1402.01</v>
          </cell>
          <cell r="I22">
            <v>-1709.98</v>
          </cell>
          <cell r="J22">
            <v>8920.0400000000009</v>
          </cell>
          <cell r="K22">
            <v>5897.07</v>
          </cell>
          <cell r="L22">
            <v>8658.1</v>
          </cell>
          <cell r="M22">
            <v>-2844.91</v>
          </cell>
          <cell r="N22">
            <v>-8395.9</v>
          </cell>
          <cell r="O22">
            <v>28596.74</v>
          </cell>
        </row>
        <row r="23">
          <cell r="A23">
            <v>21</v>
          </cell>
          <cell r="B23" t="str">
            <v>Current</v>
          </cell>
        </row>
        <row r="24">
          <cell r="A24">
            <v>22</v>
          </cell>
          <cell r="B24" t="str">
            <v>Provision for income taxes</v>
          </cell>
          <cell r="C24">
            <v>0</v>
          </cell>
          <cell r="D24">
            <v>0</v>
          </cell>
          <cell r="E24">
            <v>0</v>
          </cell>
          <cell r="F24">
            <v>0</v>
          </cell>
          <cell r="G24">
            <v>0</v>
          </cell>
          <cell r="H24">
            <v>0</v>
          </cell>
          <cell r="I24">
            <v>0</v>
          </cell>
          <cell r="J24">
            <v>0</v>
          </cell>
          <cell r="K24">
            <v>0</v>
          </cell>
          <cell r="L24">
            <v>0</v>
          </cell>
          <cell r="M24">
            <v>0</v>
          </cell>
          <cell r="N24">
            <v>0</v>
          </cell>
          <cell r="O24">
            <v>0</v>
          </cell>
        </row>
        <row r="25">
          <cell r="A25">
            <v>23</v>
          </cell>
          <cell r="B25" t="str">
            <v>Net Income before Extraordinary Items</v>
          </cell>
          <cell r="C25">
            <v>0</v>
          </cell>
          <cell r="D25">
            <v>0</v>
          </cell>
          <cell r="E25">
            <v>0</v>
          </cell>
          <cell r="F25">
            <v>0</v>
          </cell>
          <cell r="G25">
            <v>0</v>
          </cell>
          <cell r="H25">
            <v>0</v>
          </cell>
          <cell r="I25">
            <v>0</v>
          </cell>
          <cell r="J25">
            <v>0</v>
          </cell>
          <cell r="K25">
            <v>0</v>
          </cell>
          <cell r="L25">
            <v>0</v>
          </cell>
          <cell r="M25">
            <v>0</v>
          </cell>
          <cell r="N25">
            <v>0</v>
          </cell>
          <cell r="O25">
            <v>0</v>
          </cell>
        </row>
        <row r="26">
          <cell r="A26">
            <v>24</v>
          </cell>
          <cell r="B26" t="str">
            <v>Net Income</v>
          </cell>
          <cell r="C26">
            <v>0</v>
          </cell>
          <cell r="D26">
            <v>0</v>
          </cell>
          <cell r="E26">
            <v>0</v>
          </cell>
          <cell r="F26">
            <v>0</v>
          </cell>
          <cell r="G26">
            <v>0</v>
          </cell>
          <cell r="H26">
            <v>0</v>
          </cell>
          <cell r="I26">
            <v>0</v>
          </cell>
          <cell r="J26">
            <v>0</v>
          </cell>
          <cell r="K26">
            <v>0</v>
          </cell>
          <cell r="L26">
            <v>0</v>
          </cell>
          <cell r="M26">
            <v>0</v>
          </cell>
          <cell r="N26">
            <v>0</v>
          </cell>
          <cell r="O26">
            <v>0</v>
          </cell>
        </row>
        <row r="27">
          <cell r="A27">
            <v>25</v>
          </cell>
          <cell r="B27" t="str">
            <v>Total Operating Cost</v>
          </cell>
          <cell r="C27">
            <v>0</v>
          </cell>
          <cell r="D27">
            <v>0</v>
          </cell>
          <cell r="E27">
            <v>0</v>
          </cell>
          <cell r="F27">
            <v>0</v>
          </cell>
          <cell r="G27">
            <v>0</v>
          </cell>
          <cell r="H27">
            <v>0</v>
          </cell>
          <cell r="I27">
            <v>0</v>
          </cell>
          <cell r="J27">
            <v>0</v>
          </cell>
          <cell r="K27">
            <v>0</v>
          </cell>
          <cell r="L27">
            <v>0</v>
          </cell>
          <cell r="M27">
            <v>0</v>
          </cell>
          <cell r="N27">
            <v>0</v>
          </cell>
          <cell r="O27">
            <v>0</v>
          </cell>
        </row>
        <row r="28">
          <cell r="C28">
            <v>-2469.9</v>
          </cell>
          <cell r="D28">
            <v>-7463.98</v>
          </cell>
          <cell r="E28">
            <v>4085.1</v>
          </cell>
          <cell r="F28">
            <v>4140.07</v>
          </cell>
          <cell r="G28">
            <v>21183.040000000001</v>
          </cell>
          <cell r="H28">
            <v>-1402.01</v>
          </cell>
          <cell r="I28">
            <v>-1709.98</v>
          </cell>
          <cell r="J28">
            <v>8920.0400000000009</v>
          </cell>
          <cell r="K28">
            <v>5897.07</v>
          </cell>
          <cell r="L28">
            <v>8658.1</v>
          </cell>
          <cell r="M28">
            <v>-2844.91</v>
          </cell>
          <cell r="N28">
            <v>-8395.9</v>
          </cell>
          <cell r="O28">
            <v>28596.74</v>
          </cell>
        </row>
        <row r="29">
          <cell r="C29">
            <v>-2469.9</v>
          </cell>
          <cell r="D29">
            <v>-7463.98</v>
          </cell>
          <cell r="E29">
            <v>4085.1</v>
          </cell>
          <cell r="F29">
            <v>4140.07</v>
          </cell>
          <cell r="G29">
            <v>21183.040000000001</v>
          </cell>
          <cell r="H29">
            <v>-1402.01</v>
          </cell>
          <cell r="I29">
            <v>-1709.98</v>
          </cell>
          <cell r="J29">
            <v>8920.0400000000009</v>
          </cell>
          <cell r="K29">
            <v>5897.07</v>
          </cell>
          <cell r="L29">
            <v>8658.1</v>
          </cell>
          <cell r="M29">
            <v>-2844.91</v>
          </cell>
          <cell r="N29">
            <v>-8395.9</v>
          </cell>
          <cell r="O29">
            <v>28596.74</v>
          </cell>
        </row>
        <row r="30">
          <cell r="C30">
            <v>-2469.9</v>
          </cell>
          <cell r="D30">
            <v>-7463.98</v>
          </cell>
          <cell r="E30">
            <v>4085.1</v>
          </cell>
          <cell r="F30">
            <v>4140.07</v>
          </cell>
          <cell r="G30">
            <v>21183.040000000001</v>
          </cell>
          <cell r="H30">
            <v>-1402.01</v>
          </cell>
          <cell r="I30">
            <v>-1709.98</v>
          </cell>
          <cell r="J30">
            <v>8920.0400000000009</v>
          </cell>
          <cell r="K30">
            <v>5897.07</v>
          </cell>
          <cell r="L30">
            <v>8658.1</v>
          </cell>
          <cell r="M30">
            <v>-2844.91</v>
          </cell>
          <cell r="N30">
            <v>-8395.9</v>
          </cell>
          <cell r="O30">
            <v>28596.74</v>
          </cell>
        </row>
      </sheetData>
      <sheetData sheetId="35" refreshError="1"/>
      <sheetData sheetId="36"/>
      <sheetData sheetId="37" refreshError="1"/>
      <sheetData sheetId="38" refreshError="1"/>
      <sheetData sheetId="39">
        <row r="1">
          <cell r="B1" t="str">
            <v>Cost Element</v>
          </cell>
          <cell r="C1" t="str">
            <v>Jan.</v>
          </cell>
          <cell r="D1" t="str">
            <v>Feb.</v>
          </cell>
          <cell r="E1" t="str">
            <v>March</v>
          </cell>
          <cell r="F1" t="str">
            <v>April</v>
          </cell>
          <cell r="G1" t="str">
            <v>May</v>
          </cell>
          <cell r="H1" t="str">
            <v>June</v>
          </cell>
          <cell r="I1" t="str">
            <v>July</v>
          </cell>
          <cell r="J1" t="str">
            <v>August</v>
          </cell>
          <cell r="K1" t="str">
            <v>Sept.</v>
          </cell>
          <cell r="L1" t="str">
            <v>Oct.</v>
          </cell>
          <cell r="M1" t="str">
            <v>Nov.</v>
          </cell>
          <cell r="N1" t="str">
            <v>Dec.</v>
          </cell>
          <cell r="O1" t="str">
            <v>Total</v>
          </cell>
        </row>
        <row r="2">
          <cell r="A2">
            <v>1</v>
          </cell>
          <cell r="B2" t="str">
            <v>Commodity Sales</v>
          </cell>
          <cell r="C2">
            <v>-197858</v>
          </cell>
          <cell r="D2">
            <v>-97180</v>
          </cell>
          <cell r="E2">
            <v>104615</v>
          </cell>
          <cell r="F2">
            <v>-64045</v>
          </cell>
          <cell r="G2">
            <v>-114116</v>
          </cell>
          <cell r="H2">
            <v>-1571047</v>
          </cell>
          <cell r="I2">
            <v>855168</v>
          </cell>
          <cell r="J2">
            <v>243927</v>
          </cell>
          <cell r="K2">
            <v>1304396</v>
          </cell>
          <cell r="L2">
            <v>-108692</v>
          </cell>
          <cell r="M2">
            <v>147317</v>
          </cell>
          <cell r="N2">
            <v>-2184794</v>
          </cell>
          <cell r="O2">
            <v>-1682309</v>
          </cell>
        </row>
        <row r="3">
          <cell r="A3">
            <v>2</v>
          </cell>
          <cell r="B3" t="str">
            <v>Other Revenue</v>
          </cell>
          <cell r="C3">
            <v>-41250</v>
          </cell>
          <cell r="D3">
            <v>-41250</v>
          </cell>
          <cell r="E3">
            <v>-41250</v>
          </cell>
          <cell r="F3">
            <v>-41250</v>
          </cell>
          <cell r="G3">
            <v>-41250</v>
          </cell>
          <cell r="H3">
            <v>-41250</v>
          </cell>
          <cell r="I3">
            <v>-41250</v>
          </cell>
          <cell r="J3">
            <v>-41250</v>
          </cell>
          <cell r="K3">
            <v>-41250</v>
          </cell>
          <cell r="L3">
            <v>-41250</v>
          </cell>
          <cell r="M3">
            <v>-41250</v>
          </cell>
          <cell r="N3">
            <v>-41250</v>
          </cell>
          <cell r="O3">
            <v>-495000</v>
          </cell>
        </row>
        <row r="4">
          <cell r="C4">
            <v>-2603</v>
          </cell>
          <cell r="D4">
            <v>-1736</v>
          </cell>
          <cell r="E4">
            <v>-2270</v>
          </cell>
          <cell r="F4">
            <v>-1894</v>
          </cell>
          <cell r="G4">
            <v>-2362</v>
          </cell>
          <cell r="H4">
            <v>-1664</v>
          </cell>
          <cell r="I4">
            <v>-2010</v>
          </cell>
          <cell r="J4">
            <v>-2010</v>
          </cell>
          <cell r="K4">
            <v>-2010</v>
          </cell>
          <cell r="L4">
            <v>-2010</v>
          </cell>
          <cell r="M4">
            <v>-2010</v>
          </cell>
          <cell r="N4">
            <v>-2010</v>
          </cell>
          <cell r="O4">
            <v>-24589</v>
          </cell>
        </row>
        <row r="5">
          <cell r="A5">
            <v>3</v>
          </cell>
          <cell r="B5" t="str">
            <v>Electric Revenue - Urban</v>
          </cell>
          <cell r="C5">
            <v>-6537644</v>
          </cell>
          <cell r="D5">
            <v>-6202911</v>
          </cell>
          <cell r="E5">
            <v>-6394517</v>
          </cell>
          <cell r="F5">
            <v>-5492682</v>
          </cell>
          <cell r="G5">
            <v>-5063877</v>
          </cell>
          <cell r="H5">
            <v>-4350501</v>
          </cell>
          <cell r="I5">
            <v>-5805862</v>
          </cell>
          <cell r="J5">
            <v>-5095310</v>
          </cell>
          <cell r="K5">
            <v>-5426994</v>
          </cell>
          <cell r="L5">
            <v>-4384856</v>
          </cell>
          <cell r="M5">
            <v>-5123698</v>
          </cell>
          <cell r="N5">
            <v>-4834454</v>
          </cell>
          <cell r="O5">
            <v>-64713306</v>
          </cell>
        </row>
        <row r="6">
          <cell r="A6">
            <v>4</v>
          </cell>
          <cell r="B6" t="str">
            <v>Electric Revenue - Rural</v>
          </cell>
          <cell r="C6">
            <v>-608681</v>
          </cell>
          <cell r="D6">
            <v>-645649</v>
          </cell>
          <cell r="E6">
            <v>-598136</v>
          </cell>
          <cell r="F6">
            <v>-599372</v>
          </cell>
          <cell r="G6">
            <v>-497744</v>
          </cell>
          <cell r="H6">
            <v>-478062</v>
          </cell>
          <cell r="I6">
            <v>-510661</v>
          </cell>
          <cell r="J6">
            <v>-517012</v>
          </cell>
          <cell r="K6">
            <v>-579857</v>
          </cell>
          <cell r="L6">
            <v>-455363</v>
          </cell>
          <cell r="M6">
            <v>-493855</v>
          </cell>
          <cell r="N6">
            <v>-503709</v>
          </cell>
          <cell r="O6">
            <v>-6488101</v>
          </cell>
        </row>
        <row r="7">
          <cell r="A7">
            <v>5</v>
          </cell>
          <cell r="B7" t="str">
            <v>less Purchased Power</v>
          </cell>
          <cell r="C7">
            <v>6396643.6500000004</v>
          </cell>
          <cell r="D7">
            <v>5997336.6500000004</v>
          </cell>
          <cell r="E7">
            <v>5940167.6500000004</v>
          </cell>
          <cell r="F7">
            <v>5207850.6500000004</v>
          </cell>
          <cell r="G7">
            <v>4727956.6500000004</v>
          </cell>
          <cell r="H7">
            <v>5451132.6500000004</v>
          </cell>
          <cell r="I7">
            <v>4497977.6500000004</v>
          </cell>
          <cell r="J7">
            <v>4405014.6500000004</v>
          </cell>
          <cell r="K7">
            <v>3739077.65</v>
          </cell>
          <cell r="L7">
            <v>3985531.65</v>
          </cell>
          <cell r="M7">
            <v>4506856.6500000004</v>
          </cell>
          <cell r="N7">
            <v>6559577.6500000004</v>
          </cell>
          <cell r="O7">
            <v>61415123.799999997</v>
          </cell>
        </row>
        <row r="8">
          <cell r="A8">
            <v>6</v>
          </cell>
          <cell r="B8" t="str">
            <v>Total Revenue</v>
          </cell>
          <cell r="C8">
            <v>-991392.35</v>
          </cell>
          <cell r="D8">
            <v>-991389.35</v>
          </cell>
          <cell r="E8">
            <v>-991390.35</v>
          </cell>
          <cell r="F8">
            <v>-991392.35</v>
          </cell>
          <cell r="G8">
            <v>-991392.35</v>
          </cell>
          <cell r="H8">
            <v>-991391.35</v>
          </cell>
          <cell r="I8">
            <v>-1006637.35</v>
          </cell>
          <cell r="J8">
            <v>-1006640.35</v>
          </cell>
          <cell r="K8">
            <v>-1006637.35</v>
          </cell>
          <cell r="L8">
            <v>-1006639.35</v>
          </cell>
          <cell r="M8">
            <v>-1006639.35</v>
          </cell>
          <cell r="N8">
            <v>-1006639.35</v>
          </cell>
          <cell r="O8">
            <v>-11988181.199999999</v>
          </cell>
        </row>
        <row r="9">
          <cell r="A9">
            <v>7</v>
          </cell>
          <cell r="B9" t="str">
            <v>General</v>
          </cell>
          <cell r="C9">
            <v>468486.98</v>
          </cell>
          <cell r="D9">
            <v>463950.45</v>
          </cell>
          <cell r="E9">
            <v>469030.45</v>
          </cell>
          <cell r="F9">
            <v>486995.45</v>
          </cell>
          <cell r="G9">
            <v>476150.45</v>
          </cell>
          <cell r="H9">
            <v>499225.45</v>
          </cell>
          <cell r="I9">
            <v>479150.45</v>
          </cell>
          <cell r="J9">
            <v>502370.45</v>
          </cell>
          <cell r="K9">
            <v>478750.45</v>
          </cell>
          <cell r="L9">
            <v>477845.45</v>
          </cell>
          <cell r="M9">
            <v>483375.45</v>
          </cell>
          <cell r="N9">
            <v>486620.45</v>
          </cell>
          <cell r="O9">
            <v>5771951.9299999997</v>
          </cell>
        </row>
        <row r="10">
          <cell r="A10">
            <v>8</v>
          </cell>
          <cell r="B10" t="str">
            <v>Municipal &amp; other taxes</v>
          </cell>
          <cell r="C10">
            <v>22166.67</v>
          </cell>
          <cell r="D10">
            <v>22166.67</v>
          </cell>
          <cell r="E10">
            <v>22166.67</v>
          </cell>
          <cell r="F10">
            <v>22166.67</v>
          </cell>
          <cell r="G10">
            <v>22166.67</v>
          </cell>
          <cell r="H10">
            <v>22166.67</v>
          </cell>
          <cell r="I10">
            <v>22166.67</v>
          </cell>
          <cell r="J10">
            <v>22166.67</v>
          </cell>
          <cell r="K10">
            <v>22166.67</v>
          </cell>
          <cell r="L10">
            <v>22166.67</v>
          </cell>
          <cell r="M10">
            <v>22166.67</v>
          </cell>
          <cell r="N10">
            <v>22166.67</v>
          </cell>
          <cell r="O10">
            <v>266000.03999999998</v>
          </cell>
        </row>
        <row r="11">
          <cell r="A11">
            <v>9</v>
          </cell>
          <cell r="B11" t="str">
            <v>Total Operating Expenses</v>
          </cell>
          <cell r="C11">
            <v>490653.65</v>
          </cell>
          <cell r="D11">
            <v>486117.12</v>
          </cell>
          <cell r="E11">
            <v>491197.12</v>
          </cell>
          <cell r="F11">
            <v>509162.12</v>
          </cell>
          <cell r="G11">
            <v>498317.12</v>
          </cell>
          <cell r="H11">
            <v>521392.12</v>
          </cell>
          <cell r="I11">
            <v>501317.12</v>
          </cell>
          <cell r="J11">
            <v>524537.12</v>
          </cell>
          <cell r="K11">
            <v>500917.12</v>
          </cell>
          <cell r="L11">
            <v>500012.12</v>
          </cell>
          <cell r="M11">
            <v>505542.12</v>
          </cell>
          <cell r="N11">
            <v>508787.12</v>
          </cell>
          <cell r="O11">
            <v>6037951.9699999997</v>
          </cell>
        </row>
        <row r="12">
          <cell r="A12">
            <v>10</v>
          </cell>
          <cell r="B12" t="str">
            <v>Amortization</v>
          </cell>
          <cell r="C12">
            <v>139925.73000000001</v>
          </cell>
          <cell r="D12">
            <v>139925.73000000001</v>
          </cell>
          <cell r="E12">
            <v>139925.73000000001</v>
          </cell>
          <cell r="F12">
            <v>139925.73000000001</v>
          </cell>
          <cell r="G12">
            <v>139925.73000000001</v>
          </cell>
          <cell r="H12">
            <v>139925.73000000001</v>
          </cell>
          <cell r="I12">
            <v>139925.73000000001</v>
          </cell>
          <cell r="J12">
            <v>139925.73000000001</v>
          </cell>
          <cell r="K12">
            <v>139925.73000000001</v>
          </cell>
          <cell r="L12">
            <v>139925.73000000001</v>
          </cell>
          <cell r="M12">
            <v>139925.73000000001</v>
          </cell>
          <cell r="N12">
            <v>139925.73000000001</v>
          </cell>
          <cell r="O12">
            <v>1679108.76</v>
          </cell>
        </row>
        <row r="13">
          <cell r="A13">
            <v>11</v>
          </cell>
          <cell r="B13" t="str">
            <v>Operating Income</v>
          </cell>
          <cell r="C13">
            <v>-360812.97</v>
          </cell>
          <cell r="D13">
            <v>-365346.5</v>
          </cell>
          <cell r="E13">
            <v>-360267.5</v>
          </cell>
          <cell r="F13">
            <v>-342304.5</v>
          </cell>
          <cell r="G13">
            <v>-353149.5</v>
          </cell>
          <cell r="H13">
            <v>-330073.5</v>
          </cell>
          <cell r="I13">
            <v>-365394.5</v>
          </cell>
          <cell r="J13">
            <v>-342177.5</v>
          </cell>
          <cell r="K13">
            <v>-365794.5</v>
          </cell>
          <cell r="L13">
            <v>-366701.5</v>
          </cell>
          <cell r="M13">
            <v>-361171.5</v>
          </cell>
          <cell r="N13">
            <v>-357926.5</v>
          </cell>
          <cell r="O13">
            <v>-4271120.47</v>
          </cell>
        </row>
        <row r="14">
          <cell r="A14">
            <v>12</v>
          </cell>
          <cell r="B14" t="str">
            <v>Interest on investments</v>
          </cell>
          <cell r="C14">
            <v>0</v>
          </cell>
          <cell r="D14">
            <v>0</v>
          </cell>
          <cell r="E14">
            <v>0</v>
          </cell>
          <cell r="F14">
            <v>0</v>
          </cell>
          <cell r="G14">
            <v>0</v>
          </cell>
          <cell r="H14">
            <v>0</v>
          </cell>
          <cell r="I14">
            <v>0</v>
          </cell>
          <cell r="J14">
            <v>0</v>
          </cell>
          <cell r="K14">
            <v>0</v>
          </cell>
          <cell r="L14">
            <v>0</v>
          </cell>
          <cell r="M14">
            <v>0</v>
          </cell>
          <cell r="N14">
            <v>0</v>
          </cell>
          <cell r="O14">
            <v>0</v>
          </cell>
        </row>
        <row r="15">
          <cell r="A15">
            <v>13</v>
          </cell>
          <cell r="B15" t="str">
            <v>Services &amp; Misc Revenue</v>
          </cell>
          <cell r="C15">
            <v>-2985.61</v>
          </cell>
          <cell r="D15">
            <v>-2985.61</v>
          </cell>
          <cell r="E15">
            <v>-2985.61</v>
          </cell>
          <cell r="F15">
            <v>-2985.61</v>
          </cell>
          <cell r="G15">
            <v>-2985.61</v>
          </cell>
          <cell r="H15">
            <v>-2985.61</v>
          </cell>
          <cell r="I15">
            <v>-2985.61</v>
          </cell>
          <cell r="J15">
            <v>-2985.61</v>
          </cell>
          <cell r="K15">
            <v>-2985.61</v>
          </cell>
          <cell r="L15">
            <v>-2985.61</v>
          </cell>
          <cell r="M15">
            <v>-2985.61</v>
          </cell>
          <cell r="N15">
            <v>-2985.61</v>
          </cell>
          <cell r="O15">
            <v>-35827.32</v>
          </cell>
        </row>
        <row r="16">
          <cell r="A16">
            <v>14</v>
          </cell>
          <cell r="B16" t="str">
            <v>Total Other Income</v>
          </cell>
          <cell r="C16">
            <v>-2985.61</v>
          </cell>
          <cell r="D16">
            <v>-2985.61</v>
          </cell>
          <cell r="E16">
            <v>-2985.61</v>
          </cell>
          <cell r="F16">
            <v>-2985.61</v>
          </cell>
          <cell r="G16">
            <v>-2985.61</v>
          </cell>
          <cell r="H16">
            <v>-2985.61</v>
          </cell>
          <cell r="I16">
            <v>-2985.61</v>
          </cell>
          <cell r="J16">
            <v>-2985.61</v>
          </cell>
          <cell r="K16">
            <v>-2985.61</v>
          </cell>
          <cell r="L16">
            <v>-2985.61</v>
          </cell>
          <cell r="M16">
            <v>-2985.61</v>
          </cell>
          <cell r="N16">
            <v>-2985.61</v>
          </cell>
          <cell r="O16">
            <v>-35827.32</v>
          </cell>
        </row>
        <row r="17">
          <cell r="A17">
            <v>15</v>
          </cell>
          <cell r="B17" t="str">
            <v>Loan Interest Expense</v>
          </cell>
          <cell r="C17">
            <v>134736.85999999999</v>
          </cell>
          <cell r="D17">
            <v>121912.97</v>
          </cell>
          <cell r="E17">
            <v>134736.85999999999</v>
          </cell>
          <cell r="F17">
            <v>130462.23</v>
          </cell>
          <cell r="G17">
            <v>134736.85999999999</v>
          </cell>
          <cell r="H17">
            <v>130462.23</v>
          </cell>
          <cell r="I17">
            <v>134736.85999999999</v>
          </cell>
          <cell r="J17">
            <v>134736.85999999999</v>
          </cell>
          <cell r="K17">
            <v>130462.23</v>
          </cell>
          <cell r="L17">
            <v>134736.85999999999</v>
          </cell>
          <cell r="M17">
            <v>130462.23</v>
          </cell>
          <cell r="N17">
            <v>134736.85999999999</v>
          </cell>
          <cell r="O17">
            <v>1586919.91</v>
          </cell>
        </row>
        <row r="18">
          <cell r="A18">
            <v>16</v>
          </cell>
          <cell r="B18" t="str">
            <v>Less allowance for funds used for Constr</v>
          </cell>
          <cell r="C18">
            <v>-833.33</v>
          </cell>
          <cell r="D18">
            <v>-833.33</v>
          </cell>
          <cell r="E18">
            <v>-833.33</v>
          </cell>
          <cell r="F18">
            <v>-833.33</v>
          </cell>
          <cell r="G18">
            <v>-833.33</v>
          </cell>
          <cell r="H18">
            <v>-833.33</v>
          </cell>
          <cell r="I18">
            <v>-833.33</v>
          </cell>
          <cell r="J18">
            <v>-833.33</v>
          </cell>
          <cell r="K18">
            <v>-833.33</v>
          </cell>
          <cell r="L18">
            <v>-833.33</v>
          </cell>
          <cell r="M18">
            <v>-833.33</v>
          </cell>
          <cell r="N18">
            <v>-833.33</v>
          </cell>
          <cell r="O18">
            <v>-9999.9599999999991</v>
          </cell>
        </row>
        <row r="19">
          <cell r="A19">
            <v>17</v>
          </cell>
          <cell r="B19" t="str">
            <v>Total Other Income Deductions</v>
          </cell>
          <cell r="C19">
            <v>133903.53</v>
          </cell>
          <cell r="D19">
            <v>121079.64</v>
          </cell>
          <cell r="E19">
            <v>133903.53</v>
          </cell>
          <cell r="F19">
            <v>129628.9</v>
          </cell>
          <cell r="G19">
            <v>133903.53</v>
          </cell>
          <cell r="H19">
            <v>129628.9</v>
          </cell>
          <cell r="I19">
            <v>133903.53</v>
          </cell>
          <cell r="J19">
            <v>133903.53</v>
          </cell>
          <cell r="K19">
            <v>129628.9</v>
          </cell>
          <cell r="L19">
            <v>133903.53</v>
          </cell>
          <cell r="M19">
            <v>129628.9</v>
          </cell>
          <cell r="N19">
            <v>133903.53</v>
          </cell>
          <cell r="O19">
            <v>1576919.95</v>
          </cell>
        </row>
        <row r="20">
          <cell r="A20">
            <v>18</v>
          </cell>
          <cell r="B20" t="str">
            <v>Earnings before Income Taxes</v>
          </cell>
          <cell r="C20">
            <v>-229895.05</v>
          </cell>
          <cell r="D20">
            <v>-247252.47</v>
          </cell>
          <cell r="E20">
            <v>-229349.58</v>
          </cell>
          <cell r="F20">
            <v>-215661.21</v>
          </cell>
          <cell r="G20">
            <v>-222231.58</v>
          </cell>
          <cell r="H20">
            <v>-203430.21</v>
          </cell>
          <cell r="I20">
            <v>-234476.58</v>
          </cell>
          <cell r="J20">
            <v>-211259.58</v>
          </cell>
          <cell r="K20">
            <v>-239151.21</v>
          </cell>
          <cell r="L20">
            <v>-235783.58</v>
          </cell>
          <cell r="M20">
            <v>-234528.21</v>
          </cell>
          <cell r="N20">
            <v>-227008.58</v>
          </cell>
          <cell r="O20">
            <v>-2730027.84</v>
          </cell>
        </row>
        <row r="21">
          <cell r="A21">
            <v>19</v>
          </cell>
          <cell r="B21" t="str">
            <v>Current</v>
          </cell>
        </row>
        <row r="22">
          <cell r="A22">
            <v>20</v>
          </cell>
          <cell r="B22" t="str">
            <v>Provision for income taxes</v>
          </cell>
          <cell r="C22">
            <v>0</v>
          </cell>
          <cell r="D22">
            <v>0</v>
          </cell>
          <cell r="E22">
            <v>0</v>
          </cell>
          <cell r="F22">
            <v>0</v>
          </cell>
          <cell r="G22">
            <v>0</v>
          </cell>
          <cell r="H22">
            <v>0</v>
          </cell>
          <cell r="I22">
            <v>0</v>
          </cell>
          <cell r="J22">
            <v>0</v>
          </cell>
          <cell r="K22">
            <v>0</v>
          </cell>
          <cell r="L22">
            <v>0</v>
          </cell>
          <cell r="M22">
            <v>0</v>
          </cell>
          <cell r="N22">
            <v>0</v>
          </cell>
          <cell r="O22">
            <v>0</v>
          </cell>
        </row>
        <row r="23">
          <cell r="A23">
            <v>21</v>
          </cell>
          <cell r="B23" t="str">
            <v>Net Income before Extraordinary Items</v>
          </cell>
          <cell r="C23">
            <v>0</v>
          </cell>
          <cell r="D23">
            <v>0</v>
          </cell>
          <cell r="E23">
            <v>0</v>
          </cell>
          <cell r="F23">
            <v>0</v>
          </cell>
          <cell r="G23">
            <v>0</v>
          </cell>
          <cell r="H23">
            <v>0</v>
          </cell>
          <cell r="I23">
            <v>0</v>
          </cell>
          <cell r="J23">
            <v>0</v>
          </cell>
          <cell r="K23">
            <v>0</v>
          </cell>
          <cell r="L23">
            <v>0</v>
          </cell>
          <cell r="M23">
            <v>0</v>
          </cell>
          <cell r="N23">
            <v>0</v>
          </cell>
          <cell r="O23">
            <v>0</v>
          </cell>
        </row>
        <row r="24">
          <cell r="A24">
            <v>22</v>
          </cell>
          <cell r="B24" t="str">
            <v>Net Income</v>
          </cell>
          <cell r="C24">
            <v>0</v>
          </cell>
          <cell r="D24">
            <v>0</v>
          </cell>
          <cell r="E24">
            <v>0</v>
          </cell>
          <cell r="F24">
            <v>0</v>
          </cell>
          <cell r="G24">
            <v>0</v>
          </cell>
          <cell r="H24">
            <v>0</v>
          </cell>
          <cell r="I24">
            <v>0</v>
          </cell>
          <cell r="J24">
            <v>0</v>
          </cell>
          <cell r="K24">
            <v>0</v>
          </cell>
          <cell r="L24">
            <v>0</v>
          </cell>
          <cell r="M24">
            <v>0</v>
          </cell>
          <cell r="N24">
            <v>0</v>
          </cell>
          <cell r="O24">
            <v>0</v>
          </cell>
        </row>
        <row r="25">
          <cell r="A25">
            <v>23</v>
          </cell>
          <cell r="B25" t="str">
            <v>Total Operating Cost</v>
          </cell>
          <cell r="C25">
            <v>0</v>
          </cell>
          <cell r="D25">
            <v>0</v>
          </cell>
          <cell r="E25">
            <v>0</v>
          </cell>
          <cell r="F25">
            <v>0</v>
          </cell>
          <cell r="G25">
            <v>0</v>
          </cell>
          <cell r="H25">
            <v>0</v>
          </cell>
          <cell r="I25">
            <v>0</v>
          </cell>
          <cell r="J25">
            <v>0</v>
          </cell>
          <cell r="K25">
            <v>0</v>
          </cell>
          <cell r="L25">
            <v>0</v>
          </cell>
          <cell r="M25">
            <v>0</v>
          </cell>
          <cell r="N25">
            <v>0</v>
          </cell>
          <cell r="O25">
            <v>0</v>
          </cell>
        </row>
        <row r="26">
          <cell r="C26">
            <v>-229895.05</v>
          </cell>
          <cell r="D26">
            <v>-247252.47</v>
          </cell>
          <cell r="E26">
            <v>-229349.58</v>
          </cell>
          <cell r="F26">
            <v>-215661.21</v>
          </cell>
          <cell r="G26">
            <v>-222231.58</v>
          </cell>
          <cell r="H26">
            <v>-203430.21</v>
          </cell>
          <cell r="I26">
            <v>-234476.58</v>
          </cell>
          <cell r="J26">
            <v>-211259.58</v>
          </cell>
          <cell r="K26">
            <v>-239151.21</v>
          </cell>
          <cell r="L26">
            <v>-235783.58</v>
          </cell>
          <cell r="M26">
            <v>-234528.21</v>
          </cell>
          <cell r="N26">
            <v>-227008.58</v>
          </cell>
          <cell r="O26">
            <v>-2730027.84</v>
          </cell>
        </row>
        <row r="27">
          <cell r="C27">
            <v>-229895.05</v>
          </cell>
          <cell r="D27">
            <v>-247252.47</v>
          </cell>
          <cell r="E27">
            <v>-229349.58</v>
          </cell>
          <cell r="F27">
            <v>-215661.21</v>
          </cell>
          <cell r="G27">
            <v>-222231.58</v>
          </cell>
          <cell r="H27">
            <v>-203430.21</v>
          </cell>
          <cell r="I27">
            <v>-234476.58</v>
          </cell>
          <cell r="J27">
            <v>-211259.58</v>
          </cell>
          <cell r="K27">
            <v>-239151.21</v>
          </cell>
          <cell r="L27">
            <v>-235783.58</v>
          </cell>
          <cell r="M27">
            <v>-234528.21</v>
          </cell>
          <cell r="N27">
            <v>-227008.58</v>
          </cell>
          <cell r="O27">
            <v>-2730027.84</v>
          </cell>
        </row>
        <row r="28">
          <cell r="C28">
            <v>-229895.05</v>
          </cell>
          <cell r="D28">
            <v>-247252.47</v>
          </cell>
          <cell r="E28">
            <v>-229349.58</v>
          </cell>
          <cell r="F28">
            <v>-215661.21</v>
          </cell>
          <cell r="G28">
            <v>-222231.58</v>
          </cell>
          <cell r="H28">
            <v>-203430.21</v>
          </cell>
          <cell r="I28">
            <v>-234476.58</v>
          </cell>
          <cell r="J28">
            <v>-211259.58</v>
          </cell>
          <cell r="K28">
            <v>-239151.21</v>
          </cell>
          <cell r="L28">
            <v>-235783.58</v>
          </cell>
          <cell r="M28">
            <v>-234528.21</v>
          </cell>
          <cell r="N28">
            <v>-227008.58</v>
          </cell>
          <cell r="O28">
            <v>-2730027.84</v>
          </cell>
        </row>
      </sheetData>
      <sheetData sheetId="40"/>
      <sheetData sheetId="41" refreshError="1"/>
      <sheetData sheetId="42" refreshError="1"/>
      <sheetData sheetId="43" refreshError="1"/>
      <sheetData sheetId="44"/>
      <sheetData sheetId="45" refreshError="1"/>
      <sheetData sheetId="46" refreshError="1"/>
      <sheetData sheetId="47">
        <row r="1">
          <cell r="B1" t="str">
            <v>Cost Element</v>
          </cell>
          <cell r="C1" t="str">
            <v>Jan.</v>
          </cell>
          <cell r="D1" t="str">
            <v>Feb.</v>
          </cell>
          <cell r="E1" t="str">
            <v>March</v>
          </cell>
          <cell r="F1" t="str">
            <v>April</v>
          </cell>
          <cell r="G1" t="str">
            <v>May</v>
          </cell>
          <cell r="H1" t="str">
            <v>June</v>
          </cell>
          <cell r="I1" t="str">
            <v>July</v>
          </cell>
          <cell r="J1" t="str">
            <v>August</v>
          </cell>
          <cell r="K1" t="str">
            <v>Sept.</v>
          </cell>
          <cell r="L1" t="str">
            <v>Oct.</v>
          </cell>
          <cell r="M1" t="str">
            <v>Nov.</v>
          </cell>
          <cell r="N1" t="str">
            <v>Dec.</v>
          </cell>
          <cell r="O1" t="str">
            <v>Total</v>
          </cell>
        </row>
        <row r="2">
          <cell r="A2">
            <v>1</v>
          </cell>
          <cell r="B2" t="str">
            <v>Other Revenue</v>
          </cell>
          <cell r="C2">
            <v>-194175.93</v>
          </cell>
          <cell r="D2">
            <v>-161757.75</v>
          </cell>
          <cell r="E2">
            <v>-149822.98000000001</v>
          </cell>
          <cell r="F2">
            <v>-115407.42</v>
          </cell>
          <cell r="G2">
            <v>-89798.71</v>
          </cell>
          <cell r="H2">
            <v>-71260.899999999994</v>
          </cell>
          <cell r="I2">
            <v>-66899.179999999993</v>
          </cell>
          <cell r="J2">
            <v>-66561.22</v>
          </cell>
          <cell r="K2">
            <v>-72335.17</v>
          </cell>
          <cell r="L2">
            <v>-108868.3</v>
          </cell>
          <cell r="M2">
            <v>-127628.76</v>
          </cell>
          <cell r="N2">
            <v>-160513.93</v>
          </cell>
          <cell r="O2">
            <v>-1385030.25</v>
          </cell>
        </row>
        <row r="3">
          <cell r="A3">
            <v>2</v>
          </cell>
          <cell r="B3" t="str">
            <v>Energy Sales</v>
          </cell>
          <cell r="C3">
            <v>-3229353.65</v>
          </cell>
          <cell r="D3">
            <v>-2556396.65</v>
          </cell>
          <cell r="E3">
            <v>-2859055.1</v>
          </cell>
          <cell r="F3">
            <v>-2459949.75</v>
          </cell>
          <cell r="G3">
            <v>-2702620.02</v>
          </cell>
          <cell r="H3">
            <v>-2529323.7000000002</v>
          </cell>
          <cell r="I3">
            <v>-2888023.55</v>
          </cell>
          <cell r="J3">
            <v>-3696470.48</v>
          </cell>
          <cell r="K3">
            <v>-2699731.34</v>
          </cell>
          <cell r="L3">
            <v>-3165751.25</v>
          </cell>
          <cell r="M3">
            <v>-2693884.21</v>
          </cell>
          <cell r="N3">
            <v>-2645795.27</v>
          </cell>
          <cell r="O3">
            <v>-34126354.969999999</v>
          </cell>
        </row>
        <row r="4">
          <cell r="A4">
            <v>23</v>
          </cell>
          <cell r="B4" t="str">
            <v>Other Electric Revenue</v>
          </cell>
          <cell r="C4">
            <v>-7276.16</v>
          </cell>
          <cell r="D4">
            <v>-7276.16</v>
          </cell>
          <cell r="E4">
            <v>-7276.16</v>
          </cell>
          <cell r="F4">
            <v>-7276.16</v>
          </cell>
          <cell r="G4">
            <v>-7276.16</v>
          </cell>
          <cell r="H4">
            <v>-7276.16</v>
          </cell>
          <cell r="I4">
            <v>-7276.16</v>
          </cell>
          <cell r="J4">
            <v>-7276.16</v>
          </cell>
          <cell r="K4">
            <v>-7276.16</v>
          </cell>
          <cell r="L4">
            <v>-7276.16</v>
          </cell>
          <cell r="M4">
            <v>-7276.16</v>
          </cell>
          <cell r="N4">
            <v>-7276.16</v>
          </cell>
          <cell r="O4">
            <v>-87313.919999999998</v>
          </cell>
        </row>
        <row r="5">
          <cell r="A5">
            <v>3</v>
          </cell>
          <cell r="B5" t="str">
            <v>less Purchased Power</v>
          </cell>
          <cell r="C5">
            <v>338938.92</v>
          </cell>
          <cell r="D5">
            <v>288339.52</v>
          </cell>
          <cell r="E5">
            <v>263773.05</v>
          </cell>
          <cell r="F5">
            <v>195297.17</v>
          </cell>
          <cell r="G5">
            <v>158241.12</v>
          </cell>
          <cell r="H5">
            <v>64930.52</v>
          </cell>
          <cell r="I5">
            <v>44799.14</v>
          </cell>
          <cell r="J5">
            <v>42999.47</v>
          </cell>
          <cell r="K5">
            <v>72790.83</v>
          </cell>
          <cell r="L5">
            <v>262592.02</v>
          </cell>
          <cell r="M5">
            <v>285351.23</v>
          </cell>
          <cell r="N5">
            <v>274661.37</v>
          </cell>
          <cell r="O5">
            <v>2292714.36</v>
          </cell>
        </row>
        <row r="6">
          <cell r="A6">
            <v>4</v>
          </cell>
          <cell r="B6" t="str">
            <v>Total Revenue</v>
          </cell>
          <cell r="C6">
            <v>-3091866.82</v>
          </cell>
          <cell r="D6">
            <v>-2437091.04</v>
          </cell>
          <cell r="E6">
            <v>-2752381.19</v>
          </cell>
          <cell r="F6">
            <v>-2387336.16</v>
          </cell>
          <cell r="G6">
            <v>-2641453.77</v>
          </cell>
          <cell r="H6">
            <v>-2542930.2400000002</v>
          </cell>
          <cell r="I6">
            <v>-2917399.75</v>
          </cell>
          <cell r="J6">
            <v>-3727308.39</v>
          </cell>
          <cell r="K6">
            <v>-2706551.84</v>
          </cell>
          <cell r="L6">
            <v>-3019303.69</v>
          </cell>
          <cell r="M6">
            <v>-2543437.9</v>
          </cell>
          <cell r="N6">
            <v>-2538923.9900000002</v>
          </cell>
          <cell r="O6">
            <v>-33305984.780000001</v>
          </cell>
        </row>
        <row r="7">
          <cell r="A7">
            <v>5</v>
          </cell>
          <cell r="B7" t="str">
            <v>Water Rights</v>
          </cell>
          <cell r="C7">
            <v>445114.36</v>
          </cell>
          <cell r="D7">
            <v>347994.69</v>
          </cell>
          <cell r="E7">
            <v>392608.97</v>
          </cell>
          <cell r="F7">
            <v>337349.18</v>
          </cell>
          <cell r="G7">
            <v>371903.18</v>
          </cell>
          <cell r="H7">
            <v>357115.73</v>
          </cell>
          <cell r="I7">
            <v>410730.99</v>
          </cell>
          <cell r="J7">
            <v>527617.11</v>
          </cell>
          <cell r="K7">
            <v>380292.98</v>
          </cell>
          <cell r="L7">
            <v>425329.72</v>
          </cell>
          <cell r="M7">
            <v>359363.69</v>
          </cell>
          <cell r="N7">
            <v>362771.81</v>
          </cell>
          <cell r="O7">
            <v>4718192.41</v>
          </cell>
        </row>
        <row r="8">
          <cell r="A8">
            <v>6</v>
          </cell>
          <cell r="B8" t="str">
            <v>General</v>
          </cell>
          <cell r="C8">
            <v>262218.21999999997</v>
          </cell>
          <cell r="D8">
            <v>262218.21999999997</v>
          </cell>
          <cell r="E8">
            <v>308868.21999999997</v>
          </cell>
          <cell r="F8">
            <v>262218.21999999997</v>
          </cell>
          <cell r="G8">
            <v>262201.40000000002</v>
          </cell>
          <cell r="H8">
            <v>308701.40000000002</v>
          </cell>
          <cell r="I8">
            <v>262201.40000000002</v>
          </cell>
          <cell r="J8">
            <v>262201.40000000002</v>
          </cell>
          <cell r="K8">
            <v>308868.21999999997</v>
          </cell>
          <cell r="L8">
            <v>262218.21999999997</v>
          </cell>
          <cell r="M8">
            <v>262218.21999999997</v>
          </cell>
          <cell r="N8">
            <v>308718.21999999997</v>
          </cell>
          <cell r="O8">
            <v>3332851.36</v>
          </cell>
        </row>
        <row r="9">
          <cell r="A9">
            <v>7</v>
          </cell>
          <cell r="B9" t="str">
            <v>Municipal &amp; other taxes</v>
          </cell>
          <cell r="C9">
            <v>28583.34</v>
          </cell>
          <cell r="D9">
            <v>28583.34</v>
          </cell>
          <cell r="E9">
            <v>28583.34</v>
          </cell>
          <cell r="F9">
            <v>28583.34</v>
          </cell>
          <cell r="G9">
            <v>28583.34</v>
          </cell>
          <cell r="H9">
            <v>28583.34</v>
          </cell>
          <cell r="I9">
            <v>28583.34</v>
          </cell>
          <cell r="J9">
            <v>28583.34</v>
          </cell>
          <cell r="K9">
            <v>28583.34</v>
          </cell>
          <cell r="L9">
            <v>28583.34</v>
          </cell>
          <cell r="M9">
            <v>28583.34</v>
          </cell>
          <cell r="N9">
            <v>28583.34</v>
          </cell>
          <cell r="O9">
            <v>343000.08</v>
          </cell>
        </row>
        <row r="10">
          <cell r="A10">
            <v>8</v>
          </cell>
          <cell r="B10" t="str">
            <v>Total Operating Expenses</v>
          </cell>
          <cell r="C10">
            <v>735915.92</v>
          </cell>
          <cell r="D10">
            <v>638796.25</v>
          </cell>
          <cell r="E10">
            <v>730060.53</v>
          </cell>
          <cell r="F10">
            <v>628150.74</v>
          </cell>
          <cell r="G10">
            <v>662687.92000000004</v>
          </cell>
          <cell r="H10">
            <v>694400.47</v>
          </cell>
          <cell r="I10">
            <v>701515.73</v>
          </cell>
          <cell r="J10">
            <v>818401.85</v>
          </cell>
          <cell r="K10">
            <v>717744.54</v>
          </cell>
          <cell r="L10">
            <v>716131.28</v>
          </cell>
          <cell r="M10">
            <v>650165.25</v>
          </cell>
          <cell r="N10">
            <v>700073.37</v>
          </cell>
          <cell r="O10">
            <v>8394043.8499999996</v>
          </cell>
        </row>
        <row r="11">
          <cell r="A11">
            <v>9</v>
          </cell>
          <cell r="B11" t="str">
            <v>Amortization</v>
          </cell>
          <cell r="C11">
            <v>418863.3</v>
          </cell>
          <cell r="D11">
            <v>418863.3</v>
          </cell>
          <cell r="E11">
            <v>418863.3</v>
          </cell>
          <cell r="F11">
            <v>418863.3</v>
          </cell>
          <cell r="G11">
            <v>418863.3</v>
          </cell>
          <cell r="H11">
            <v>418863.3</v>
          </cell>
          <cell r="I11">
            <v>418863.3</v>
          </cell>
          <cell r="J11">
            <v>418863.3</v>
          </cell>
          <cell r="K11">
            <v>418863.3</v>
          </cell>
          <cell r="L11">
            <v>418863.3</v>
          </cell>
          <cell r="M11">
            <v>418863.3</v>
          </cell>
          <cell r="N11">
            <v>418863.3</v>
          </cell>
          <cell r="O11">
            <v>5026359.5999999996</v>
          </cell>
        </row>
        <row r="12">
          <cell r="A12">
            <v>10</v>
          </cell>
          <cell r="B12" t="str">
            <v>Operating Income</v>
          </cell>
          <cell r="C12">
            <v>-1937087.6</v>
          </cell>
          <cell r="D12">
            <v>-1379431.49</v>
          </cell>
          <cell r="E12">
            <v>-1603457.36</v>
          </cell>
          <cell r="F12">
            <v>-1340322.1200000001</v>
          </cell>
          <cell r="G12">
            <v>-1559902.55</v>
          </cell>
          <cell r="H12">
            <v>-1429666.47</v>
          </cell>
          <cell r="I12">
            <v>-1797020.72</v>
          </cell>
          <cell r="J12">
            <v>-2490043.2400000002</v>
          </cell>
          <cell r="K12">
            <v>-1569944</v>
          </cell>
          <cell r="L12">
            <v>-1884309.11</v>
          </cell>
          <cell r="M12">
            <v>-1474409.35</v>
          </cell>
          <cell r="N12">
            <v>-1419987.32</v>
          </cell>
          <cell r="O12">
            <v>-19885581.329999998</v>
          </cell>
        </row>
        <row r="13">
          <cell r="A13">
            <v>11</v>
          </cell>
          <cell r="B13" t="str">
            <v>Interest on investments</v>
          </cell>
          <cell r="C13">
            <v>0</v>
          </cell>
          <cell r="D13">
            <v>0</v>
          </cell>
          <cell r="E13">
            <v>0</v>
          </cell>
          <cell r="F13">
            <v>0</v>
          </cell>
          <cell r="G13">
            <v>0</v>
          </cell>
          <cell r="H13">
            <v>0</v>
          </cell>
          <cell r="I13">
            <v>0</v>
          </cell>
          <cell r="J13">
            <v>0</v>
          </cell>
          <cell r="K13">
            <v>0</v>
          </cell>
          <cell r="L13">
            <v>0</v>
          </cell>
          <cell r="M13">
            <v>0</v>
          </cell>
          <cell r="N13">
            <v>0</v>
          </cell>
          <cell r="O13">
            <v>0</v>
          </cell>
        </row>
        <row r="14">
          <cell r="A14">
            <v>12</v>
          </cell>
          <cell r="B14" t="str">
            <v>Services &amp; Misc Revenue</v>
          </cell>
          <cell r="C14">
            <v>-51800</v>
          </cell>
          <cell r="D14">
            <v>-51800</v>
          </cell>
          <cell r="E14">
            <v>-51800</v>
          </cell>
          <cell r="F14">
            <v>-51800</v>
          </cell>
          <cell r="G14">
            <v>-51800</v>
          </cell>
          <cell r="H14">
            <v>-51800</v>
          </cell>
          <cell r="I14">
            <v>-51800</v>
          </cell>
          <cell r="J14">
            <v>-51800</v>
          </cell>
          <cell r="K14">
            <v>-51800</v>
          </cell>
          <cell r="L14">
            <v>-51800</v>
          </cell>
          <cell r="M14">
            <v>-51800</v>
          </cell>
          <cell r="N14">
            <v>-51800</v>
          </cell>
          <cell r="O14">
            <v>-621600</v>
          </cell>
        </row>
        <row r="15">
          <cell r="A15">
            <v>13</v>
          </cell>
          <cell r="B15" t="str">
            <v>Other Income</v>
          </cell>
          <cell r="C15">
            <v>0</v>
          </cell>
          <cell r="D15">
            <v>-866666.67</v>
          </cell>
          <cell r="E15">
            <v>-866666.66</v>
          </cell>
          <cell r="F15">
            <v>-866666.67</v>
          </cell>
          <cell r="G15">
            <v>-866666.67</v>
          </cell>
          <cell r="H15">
            <v>-866666.66</v>
          </cell>
          <cell r="I15">
            <v>-866666.67</v>
          </cell>
          <cell r="J15">
            <v>-866666.67</v>
          </cell>
          <cell r="K15">
            <v>-866666.66</v>
          </cell>
          <cell r="L15">
            <v>-866666.67</v>
          </cell>
          <cell r="M15">
            <v>-866666.67</v>
          </cell>
          <cell r="N15">
            <v>-866666.66</v>
          </cell>
          <cell r="O15">
            <v>-866666.67</v>
          </cell>
          <cell r="P15">
            <v>-10400000</v>
          </cell>
        </row>
        <row r="16">
          <cell r="A16">
            <v>14</v>
          </cell>
          <cell r="B16" t="str">
            <v>Total Other Income</v>
          </cell>
          <cell r="C16">
            <v>-918466.67</v>
          </cell>
          <cell r="D16">
            <v>-918466.66</v>
          </cell>
          <cell r="E16">
            <v>-918466.67</v>
          </cell>
          <cell r="F16">
            <v>-918466.67</v>
          </cell>
          <cell r="G16">
            <v>-918466.66</v>
          </cell>
          <cell r="H16">
            <v>-918466.67</v>
          </cell>
          <cell r="I16">
            <v>-918466.67</v>
          </cell>
          <cell r="J16">
            <v>-918466.66</v>
          </cell>
          <cell r="K16">
            <v>-918466.67</v>
          </cell>
          <cell r="L16">
            <v>-918466.67</v>
          </cell>
          <cell r="M16">
            <v>-918466.66</v>
          </cell>
          <cell r="N16">
            <v>-918466.67</v>
          </cell>
          <cell r="O16">
            <v>-11021600</v>
          </cell>
          <cell r="P16">
            <v>-10900000.039999999</v>
          </cell>
        </row>
        <row r="17">
          <cell r="A17">
            <v>15</v>
          </cell>
          <cell r="B17" t="str">
            <v>Loan Interest Expense</v>
          </cell>
          <cell r="C17">
            <v>1356825.33</v>
          </cell>
          <cell r="D17">
            <v>1225519.6499999999</v>
          </cell>
          <cell r="E17">
            <v>1356825.33</v>
          </cell>
          <cell r="F17">
            <v>1313056.77</v>
          </cell>
          <cell r="G17">
            <v>1356825.33</v>
          </cell>
          <cell r="H17">
            <v>1313056.77</v>
          </cell>
          <cell r="I17">
            <v>1356825.33</v>
          </cell>
          <cell r="J17">
            <v>1356825.33</v>
          </cell>
          <cell r="K17">
            <v>1313056.77</v>
          </cell>
          <cell r="L17">
            <v>1356825.33</v>
          </cell>
          <cell r="M17">
            <v>1313056.77</v>
          </cell>
          <cell r="N17">
            <v>1356825.33</v>
          </cell>
          <cell r="O17">
            <v>15975524.039999999</v>
          </cell>
        </row>
        <row r="18">
          <cell r="A18">
            <v>16</v>
          </cell>
          <cell r="B18" t="str">
            <v>Total Other Income Deductions</v>
          </cell>
          <cell r="C18">
            <v>0</v>
          </cell>
          <cell r="D18">
            <v>0</v>
          </cell>
          <cell r="E18">
            <v>0</v>
          </cell>
          <cell r="F18">
            <v>0</v>
          </cell>
          <cell r="G18">
            <v>0</v>
          </cell>
          <cell r="H18">
            <v>0</v>
          </cell>
          <cell r="I18">
            <v>0</v>
          </cell>
          <cell r="J18">
            <v>0</v>
          </cell>
          <cell r="K18">
            <v>0</v>
          </cell>
          <cell r="L18">
            <v>0</v>
          </cell>
          <cell r="M18">
            <v>0</v>
          </cell>
          <cell r="N18">
            <v>0</v>
          </cell>
          <cell r="O18">
            <v>0</v>
          </cell>
        </row>
        <row r="19">
          <cell r="A19">
            <v>17</v>
          </cell>
          <cell r="B19" t="str">
            <v>Earnings before Income Taxes</v>
          </cell>
        </row>
        <row r="20">
          <cell r="A20">
            <v>18</v>
          </cell>
          <cell r="B20" t="str">
            <v>Current</v>
          </cell>
        </row>
        <row r="21">
          <cell r="A21">
            <v>24</v>
          </cell>
          <cell r="B21" t="str">
            <v>Deferred</v>
          </cell>
          <cell r="C21">
            <v>0</v>
          </cell>
          <cell r="D21">
            <v>0</v>
          </cell>
          <cell r="E21">
            <v>0</v>
          </cell>
          <cell r="F21">
            <v>0</v>
          </cell>
          <cell r="G21">
            <v>0</v>
          </cell>
          <cell r="H21">
            <v>0</v>
          </cell>
          <cell r="I21">
            <v>0</v>
          </cell>
          <cell r="J21">
            <v>0</v>
          </cell>
          <cell r="K21">
            <v>0</v>
          </cell>
          <cell r="L21">
            <v>0</v>
          </cell>
          <cell r="M21">
            <v>0</v>
          </cell>
          <cell r="N21">
            <v>0</v>
          </cell>
          <cell r="O21">
            <v>0</v>
          </cell>
        </row>
        <row r="22">
          <cell r="A22">
            <v>19</v>
          </cell>
          <cell r="B22" t="str">
            <v>Provision for income taxes</v>
          </cell>
          <cell r="C22">
            <v>1356825.33</v>
          </cell>
          <cell r="D22">
            <v>1225519.6499999999</v>
          </cell>
          <cell r="E22">
            <v>1356825.33</v>
          </cell>
          <cell r="F22">
            <v>1313056.77</v>
          </cell>
          <cell r="G22">
            <v>1356825.33</v>
          </cell>
          <cell r="H22">
            <v>1313056.77</v>
          </cell>
          <cell r="I22">
            <v>1356825.33</v>
          </cell>
          <cell r="J22">
            <v>1356825.33</v>
          </cell>
          <cell r="K22">
            <v>1313056.77</v>
          </cell>
          <cell r="L22">
            <v>1356825.33</v>
          </cell>
          <cell r="M22">
            <v>1313056.77</v>
          </cell>
          <cell r="N22">
            <v>1356825.33</v>
          </cell>
          <cell r="O22">
            <v>15975524.039999999</v>
          </cell>
        </row>
        <row r="23">
          <cell r="A23">
            <v>20</v>
          </cell>
          <cell r="B23" t="str">
            <v>Net Income before Extraordinary Items</v>
          </cell>
          <cell r="C23">
            <v>-1498728.94</v>
          </cell>
          <cell r="D23">
            <v>-1072378.5</v>
          </cell>
          <cell r="E23">
            <v>-1165098.7</v>
          </cell>
          <cell r="F23">
            <v>-945732.02</v>
          </cell>
          <cell r="G23">
            <v>-1121543.8799999999</v>
          </cell>
          <cell r="H23">
            <v>-1035076.37</v>
          </cell>
          <cell r="I23">
            <v>-1358662.06</v>
          </cell>
          <cell r="J23">
            <v>-2051684.57</v>
          </cell>
          <cell r="K23">
            <v>-1175353.8999999999</v>
          </cell>
          <cell r="L23">
            <v>-1445950.45</v>
          </cell>
          <cell r="M23">
            <v>-1079819.24</v>
          </cell>
          <cell r="N23">
            <v>-981628.66</v>
          </cell>
          <cell r="O23">
            <v>-14931657.289999999</v>
          </cell>
        </row>
        <row r="24">
          <cell r="A24">
            <v>21</v>
          </cell>
          <cell r="B24" t="str">
            <v>Net Income</v>
          </cell>
          <cell r="C24">
            <v>0</v>
          </cell>
          <cell r="D24">
            <v>0</v>
          </cell>
          <cell r="E24">
            <v>0</v>
          </cell>
          <cell r="F24">
            <v>0</v>
          </cell>
          <cell r="G24">
            <v>0</v>
          </cell>
          <cell r="H24">
            <v>0</v>
          </cell>
          <cell r="I24">
            <v>0</v>
          </cell>
          <cell r="J24">
            <v>0</v>
          </cell>
          <cell r="K24">
            <v>0</v>
          </cell>
          <cell r="L24">
            <v>0</v>
          </cell>
          <cell r="M24">
            <v>0</v>
          </cell>
          <cell r="N24">
            <v>0</v>
          </cell>
          <cell r="O24">
            <v>0</v>
          </cell>
        </row>
        <row r="25">
          <cell r="A25">
            <v>22</v>
          </cell>
          <cell r="B25" t="str">
            <v>Total Operating Cost</v>
          </cell>
          <cell r="C25">
            <v>0</v>
          </cell>
          <cell r="D25">
            <v>0</v>
          </cell>
          <cell r="E25">
            <v>0</v>
          </cell>
          <cell r="F25">
            <v>0</v>
          </cell>
          <cell r="G25">
            <v>0</v>
          </cell>
          <cell r="H25">
            <v>0</v>
          </cell>
          <cell r="I25">
            <v>0</v>
          </cell>
          <cell r="J25">
            <v>0</v>
          </cell>
          <cell r="K25">
            <v>0</v>
          </cell>
          <cell r="L25">
            <v>0</v>
          </cell>
          <cell r="M25">
            <v>0</v>
          </cell>
          <cell r="N25">
            <v>0</v>
          </cell>
          <cell r="O25">
            <v>0</v>
          </cell>
        </row>
        <row r="26">
          <cell r="C26">
            <v>0</v>
          </cell>
          <cell r="D26">
            <v>0</v>
          </cell>
          <cell r="E26">
            <v>0</v>
          </cell>
          <cell r="F26">
            <v>0</v>
          </cell>
          <cell r="G26">
            <v>0</v>
          </cell>
          <cell r="H26">
            <v>0</v>
          </cell>
          <cell r="I26">
            <v>0</v>
          </cell>
          <cell r="J26">
            <v>0</v>
          </cell>
          <cell r="K26">
            <v>0</v>
          </cell>
          <cell r="L26">
            <v>0</v>
          </cell>
          <cell r="M26">
            <v>0</v>
          </cell>
          <cell r="N26">
            <v>0</v>
          </cell>
          <cell r="O26">
            <v>0</v>
          </cell>
        </row>
        <row r="27">
          <cell r="C27">
            <v>0</v>
          </cell>
          <cell r="D27">
            <v>0</v>
          </cell>
          <cell r="E27">
            <v>0</v>
          </cell>
          <cell r="F27">
            <v>0</v>
          </cell>
          <cell r="G27">
            <v>0</v>
          </cell>
          <cell r="H27">
            <v>0</v>
          </cell>
          <cell r="I27">
            <v>0</v>
          </cell>
          <cell r="J27">
            <v>0</v>
          </cell>
          <cell r="K27">
            <v>0</v>
          </cell>
          <cell r="L27">
            <v>0</v>
          </cell>
          <cell r="M27">
            <v>0</v>
          </cell>
          <cell r="N27">
            <v>0</v>
          </cell>
          <cell r="O27">
            <v>0</v>
          </cell>
        </row>
        <row r="28">
          <cell r="C28">
            <v>-1498728.94</v>
          </cell>
          <cell r="D28">
            <v>-1072378.5</v>
          </cell>
          <cell r="E28">
            <v>-1165098.7</v>
          </cell>
          <cell r="F28">
            <v>-945732.02</v>
          </cell>
          <cell r="G28">
            <v>-1121543.8799999999</v>
          </cell>
          <cell r="H28">
            <v>-1035076.37</v>
          </cell>
          <cell r="I28">
            <v>-1358662.06</v>
          </cell>
          <cell r="J28">
            <v>-2051684.57</v>
          </cell>
          <cell r="K28">
            <v>-1175353.8999999999</v>
          </cell>
          <cell r="L28">
            <v>-1445950.45</v>
          </cell>
          <cell r="M28">
            <v>-1079819.24</v>
          </cell>
          <cell r="N28">
            <v>-981628.66</v>
          </cell>
          <cell r="O28">
            <v>-14931657.289999999</v>
          </cell>
        </row>
        <row r="29">
          <cell r="C29">
            <v>-1498728.94</v>
          </cell>
          <cell r="D29">
            <v>-1072378.5</v>
          </cell>
          <cell r="E29">
            <v>-1165098.7</v>
          </cell>
          <cell r="F29">
            <v>-945732.02</v>
          </cell>
          <cell r="G29">
            <v>-1121543.8799999999</v>
          </cell>
          <cell r="H29">
            <v>-1035076.37</v>
          </cell>
          <cell r="I29">
            <v>-1358662.06</v>
          </cell>
          <cell r="J29">
            <v>-2051684.57</v>
          </cell>
          <cell r="K29">
            <v>-1175353.8999999999</v>
          </cell>
          <cell r="L29">
            <v>-1445950.45</v>
          </cell>
          <cell r="M29">
            <v>-1079819.24</v>
          </cell>
          <cell r="N29">
            <v>-981628.66</v>
          </cell>
          <cell r="O29">
            <v>-14931657.289999999</v>
          </cell>
        </row>
      </sheetData>
      <sheetData sheetId="48" refreshError="1"/>
      <sheetData sheetId="49" refreshError="1"/>
      <sheetData sheetId="50" refreshError="1"/>
      <sheetData sheetId="51" refreshError="1"/>
      <sheetData sheetId="52">
        <row r="1">
          <cell r="B1" t="str">
            <v>Cost Element</v>
          </cell>
          <cell r="C1" t="str">
            <v>Jan.</v>
          </cell>
          <cell r="D1" t="str">
            <v>Feb.</v>
          </cell>
          <cell r="E1" t="str">
            <v>March</v>
          </cell>
          <cell r="F1" t="str">
            <v>April</v>
          </cell>
          <cell r="G1" t="str">
            <v>May</v>
          </cell>
          <cell r="H1" t="str">
            <v>June</v>
          </cell>
          <cell r="I1" t="str">
            <v>July</v>
          </cell>
          <cell r="J1" t="str">
            <v>August</v>
          </cell>
          <cell r="K1" t="str">
            <v>Sept.</v>
          </cell>
          <cell r="L1" t="str">
            <v>Oct.</v>
          </cell>
          <cell r="M1" t="str">
            <v>Nov.</v>
          </cell>
          <cell r="N1" t="str">
            <v>Dec.</v>
          </cell>
          <cell r="O1" t="str">
            <v>Total</v>
          </cell>
        </row>
        <row r="2">
          <cell r="A2">
            <v>1</v>
          </cell>
          <cell r="B2" t="str">
            <v>Other Revenue</v>
          </cell>
          <cell r="C2">
            <v>-194175.93</v>
          </cell>
          <cell r="D2">
            <v>-161757.75</v>
          </cell>
          <cell r="E2">
            <v>-149822.98000000001</v>
          </cell>
          <cell r="F2">
            <v>-115407.42</v>
          </cell>
          <cell r="G2">
            <v>-89798.71</v>
          </cell>
          <cell r="H2">
            <v>-71260.899999999994</v>
          </cell>
          <cell r="I2">
            <v>-66899.179999999993</v>
          </cell>
          <cell r="J2">
            <v>-66561.22</v>
          </cell>
          <cell r="K2">
            <v>-72335.17</v>
          </cell>
          <cell r="L2">
            <v>-108868.3</v>
          </cell>
          <cell r="M2">
            <v>-127628.76</v>
          </cell>
          <cell r="N2">
            <v>-160513.93</v>
          </cell>
          <cell r="O2">
            <v>-1385030.25</v>
          </cell>
        </row>
        <row r="3">
          <cell r="A3">
            <v>2</v>
          </cell>
          <cell r="B3" t="str">
            <v>Energy Sales</v>
          </cell>
          <cell r="C3">
            <v>-145085.65</v>
          </cell>
          <cell r="D3">
            <v>-145085.65</v>
          </cell>
          <cell r="E3">
            <v>-138605.1</v>
          </cell>
          <cell r="F3">
            <v>-122403.75</v>
          </cell>
          <cell r="G3">
            <v>-125644.02</v>
          </cell>
          <cell r="H3">
            <v>-54811.7</v>
          </cell>
          <cell r="I3">
            <v>-42002.55</v>
          </cell>
          <cell r="J3">
            <v>-40527.480000000003</v>
          </cell>
          <cell r="K3">
            <v>-64620.34</v>
          </cell>
          <cell r="L3">
            <v>-218574.25</v>
          </cell>
          <cell r="M3">
            <v>-203796.21</v>
          </cell>
          <cell r="N3">
            <v>-132091.26999999999</v>
          </cell>
          <cell r="O3">
            <v>-1433247.97</v>
          </cell>
        </row>
        <row r="4">
          <cell r="A4">
            <v>3</v>
          </cell>
          <cell r="B4" t="str">
            <v>less Purchased Power</v>
          </cell>
          <cell r="C4">
            <v>338938.92</v>
          </cell>
          <cell r="D4">
            <v>288339.52</v>
          </cell>
          <cell r="E4">
            <v>263773.05</v>
          </cell>
          <cell r="F4">
            <v>195297.17</v>
          </cell>
          <cell r="G4">
            <v>158241.12</v>
          </cell>
          <cell r="H4">
            <v>64930.52</v>
          </cell>
          <cell r="I4">
            <v>44799.14</v>
          </cell>
          <cell r="J4">
            <v>42999.47</v>
          </cell>
          <cell r="K4">
            <v>72790.83</v>
          </cell>
          <cell r="L4">
            <v>262592.02</v>
          </cell>
          <cell r="M4">
            <v>285351.23</v>
          </cell>
          <cell r="N4">
            <v>274661.37</v>
          </cell>
          <cell r="O4">
            <v>2292714.36</v>
          </cell>
        </row>
        <row r="5">
          <cell r="A5">
            <v>4</v>
          </cell>
          <cell r="B5" t="str">
            <v>Total Revenue</v>
          </cell>
          <cell r="C5">
            <v>-322.66000000000003</v>
          </cell>
          <cell r="D5">
            <v>-18503.88</v>
          </cell>
          <cell r="E5">
            <v>-24655.03</v>
          </cell>
          <cell r="F5">
            <v>-42514</v>
          </cell>
          <cell r="G5">
            <v>-57201.61</v>
          </cell>
          <cell r="H5">
            <v>-61142.080000000002</v>
          </cell>
          <cell r="I5">
            <v>-64102.59</v>
          </cell>
          <cell r="J5">
            <v>-64089.23</v>
          </cell>
          <cell r="K5">
            <v>-64164.68</v>
          </cell>
          <cell r="L5">
            <v>-64850.53</v>
          </cell>
          <cell r="M5">
            <v>-46073.74</v>
          </cell>
          <cell r="N5">
            <v>-17943.830000000002</v>
          </cell>
          <cell r="O5">
            <v>-525563.86</v>
          </cell>
        </row>
        <row r="6">
          <cell r="A6">
            <v>5</v>
          </cell>
          <cell r="B6" t="str">
            <v>General</v>
          </cell>
          <cell r="C6">
            <v>24941.54</v>
          </cell>
          <cell r="D6">
            <v>24941.54</v>
          </cell>
          <cell r="E6">
            <v>24941.54</v>
          </cell>
          <cell r="F6">
            <v>24941.54</v>
          </cell>
          <cell r="G6">
            <v>24941.54</v>
          </cell>
          <cell r="H6">
            <v>24941.54</v>
          </cell>
          <cell r="I6">
            <v>24941.54</v>
          </cell>
          <cell r="J6">
            <v>24941.54</v>
          </cell>
          <cell r="K6">
            <v>24941.54</v>
          </cell>
          <cell r="L6">
            <v>24941.54</v>
          </cell>
          <cell r="M6">
            <v>24941.54</v>
          </cell>
          <cell r="N6">
            <v>24941.54</v>
          </cell>
          <cell r="O6">
            <v>299298.48</v>
          </cell>
        </row>
        <row r="7">
          <cell r="A7">
            <v>6</v>
          </cell>
          <cell r="B7" t="str">
            <v>Municipal &amp; other taxes</v>
          </cell>
          <cell r="C7">
            <v>9416.67</v>
          </cell>
          <cell r="D7">
            <v>9416.67</v>
          </cell>
          <cell r="E7">
            <v>9416.67</v>
          </cell>
          <cell r="F7">
            <v>9416.67</v>
          </cell>
          <cell r="G7">
            <v>9416.67</v>
          </cell>
          <cell r="H7">
            <v>9416.67</v>
          </cell>
          <cell r="I7">
            <v>9416.67</v>
          </cell>
          <cell r="J7">
            <v>9416.67</v>
          </cell>
          <cell r="K7">
            <v>9416.67</v>
          </cell>
          <cell r="L7">
            <v>9416.67</v>
          </cell>
          <cell r="M7">
            <v>9416.67</v>
          </cell>
          <cell r="N7">
            <v>9416.67</v>
          </cell>
          <cell r="O7">
            <v>113000.04</v>
          </cell>
        </row>
        <row r="8">
          <cell r="A8">
            <v>7</v>
          </cell>
          <cell r="B8" t="str">
            <v>Total Operating Expenses</v>
          </cell>
          <cell r="C8">
            <v>34358.21</v>
          </cell>
          <cell r="D8">
            <v>34358.21</v>
          </cell>
          <cell r="E8">
            <v>34358.21</v>
          </cell>
          <cell r="F8">
            <v>34358.21</v>
          </cell>
          <cell r="G8">
            <v>34358.21</v>
          </cell>
          <cell r="H8">
            <v>34358.21</v>
          </cell>
          <cell r="I8">
            <v>34358.21</v>
          </cell>
          <cell r="J8">
            <v>34358.21</v>
          </cell>
          <cell r="K8">
            <v>34358.21</v>
          </cell>
          <cell r="L8">
            <v>34358.21</v>
          </cell>
          <cell r="M8">
            <v>34358.21</v>
          </cell>
          <cell r="N8">
            <v>34358.21</v>
          </cell>
          <cell r="O8">
            <v>412298.52</v>
          </cell>
        </row>
        <row r="9">
          <cell r="A9">
            <v>15</v>
          </cell>
          <cell r="B9" t="str">
            <v>Amortization</v>
          </cell>
          <cell r="C9">
            <v>45692.19</v>
          </cell>
          <cell r="D9">
            <v>45692.19</v>
          </cell>
          <cell r="E9">
            <v>45692.19</v>
          </cell>
          <cell r="F9">
            <v>45692.19</v>
          </cell>
          <cell r="G9">
            <v>45692.19</v>
          </cell>
          <cell r="H9">
            <v>45692.19</v>
          </cell>
          <cell r="I9">
            <v>45692.19</v>
          </cell>
          <cell r="J9">
            <v>45692.19</v>
          </cell>
          <cell r="K9">
            <v>45692.19</v>
          </cell>
          <cell r="L9">
            <v>45692.19</v>
          </cell>
          <cell r="M9">
            <v>45692.19</v>
          </cell>
          <cell r="N9">
            <v>45692.19</v>
          </cell>
          <cell r="O9">
            <v>548306.28</v>
          </cell>
        </row>
        <row r="10">
          <cell r="A10">
            <v>8</v>
          </cell>
          <cell r="B10" t="str">
            <v>Operating Income</v>
          </cell>
          <cell r="C10">
            <v>79727.740000000005</v>
          </cell>
          <cell r="D10">
            <v>61546.52</v>
          </cell>
          <cell r="E10">
            <v>55395.37</v>
          </cell>
          <cell r="F10">
            <v>37536.400000000001</v>
          </cell>
          <cell r="G10">
            <v>22848.79</v>
          </cell>
          <cell r="H10">
            <v>18908.32</v>
          </cell>
          <cell r="I10">
            <v>15947.81</v>
          </cell>
          <cell r="J10">
            <v>15961.17</v>
          </cell>
          <cell r="K10">
            <v>15885.72</v>
          </cell>
          <cell r="L10">
            <v>15199.87</v>
          </cell>
          <cell r="M10">
            <v>33976.660000000003</v>
          </cell>
          <cell r="N10">
            <v>62106.57</v>
          </cell>
          <cell r="O10">
            <v>435040.94</v>
          </cell>
        </row>
        <row r="11">
          <cell r="A11">
            <v>9</v>
          </cell>
          <cell r="B11" t="str">
            <v>Interest on investments</v>
          </cell>
        </row>
        <row r="12">
          <cell r="A12">
            <v>10</v>
          </cell>
          <cell r="B12" t="str">
            <v>Total Other Income</v>
          </cell>
        </row>
        <row r="13">
          <cell r="A13">
            <v>11</v>
          </cell>
          <cell r="B13" t="str">
            <v>Earnings before Income Taxes</v>
          </cell>
          <cell r="C13">
            <v>79727.740000000005</v>
          </cell>
          <cell r="D13">
            <v>61546.52</v>
          </cell>
          <cell r="E13">
            <v>55395.37</v>
          </cell>
          <cell r="F13">
            <v>37536.400000000001</v>
          </cell>
          <cell r="G13">
            <v>22848.79</v>
          </cell>
          <cell r="H13">
            <v>18908.32</v>
          </cell>
          <cell r="I13">
            <v>15947.81</v>
          </cell>
          <cell r="J13">
            <v>15961.17</v>
          </cell>
          <cell r="K13">
            <v>15885.72</v>
          </cell>
          <cell r="L13">
            <v>15199.87</v>
          </cell>
          <cell r="M13">
            <v>33976.660000000003</v>
          </cell>
          <cell r="N13">
            <v>62106.57</v>
          </cell>
          <cell r="O13">
            <v>435040.94</v>
          </cell>
        </row>
        <row r="14">
          <cell r="A14">
            <v>12</v>
          </cell>
          <cell r="B14" t="str">
            <v>Net Income before Extraordinary Items</v>
          </cell>
          <cell r="C14">
            <v>79727.740000000005</v>
          </cell>
          <cell r="D14">
            <v>61546.52</v>
          </cell>
          <cell r="E14">
            <v>55395.37</v>
          </cell>
          <cell r="F14">
            <v>37536.400000000001</v>
          </cell>
          <cell r="G14">
            <v>22848.79</v>
          </cell>
          <cell r="H14">
            <v>18908.32</v>
          </cell>
          <cell r="I14">
            <v>15947.81</v>
          </cell>
          <cell r="J14">
            <v>15961.17</v>
          </cell>
          <cell r="K14">
            <v>15885.72</v>
          </cell>
          <cell r="L14">
            <v>15199.87</v>
          </cell>
          <cell r="M14">
            <v>33976.660000000003</v>
          </cell>
          <cell r="N14">
            <v>62106.57</v>
          </cell>
          <cell r="O14">
            <v>435040.94</v>
          </cell>
        </row>
        <row r="15">
          <cell r="A15">
            <v>13</v>
          </cell>
          <cell r="B15" t="str">
            <v>Net Income</v>
          </cell>
        </row>
      </sheetData>
      <sheetData sheetId="53" refreshError="1"/>
      <sheetData sheetId="54" refreshError="1"/>
      <sheetData sheetId="55"/>
      <sheetData sheetId="56" refreshError="1"/>
      <sheetData sheetId="57" refreshError="1"/>
      <sheetData sheetId="58" refreshError="1"/>
      <sheetData sheetId="59"/>
      <sheetData sheetId="60" refreshError="1"/>
      <sheetData sheetId="61" refreshError="1"/>
      <sheetData sheetId="62" refreshError="1"/>
      <sheetData sheetId="63" refreshError="1"/>
      <sheetData sheetId="6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load "/>
      <sheetName val="Other Cost Center Expenses"/>
      <sheetName val="Summary by CC"/>
      <sheetName val="Cost Center Expenses"/>
      <sheetName val="Vehicles"/>
      <sheetName val="Orders"/>
      <sheetName val="Orders Materials by GL"/>
      <sheetName val="Capital Orders Summary"/>
      <sheetName val="Available Hours"/>
      <sheetName val="Vehicle Budget "/>
      <sheetName val="Operating Orders Summary"/>
      <sheetName val="Cornwall Operating "/>
      <sheetName val="CNPI Operating"/>
      <sheetName val="FOG Operating"/>
      <sheetName val="FON Operating"/>
      <sheetName val="Allocations"/>
      <sheetName val="Breakdown LBR FOR gec"/>
      <sheetName val="export order listing"/>
      <sheetName val="List of oper exp GL's"/>
      <sheetName val="CNPI 2004 Actuals"/>
      <sheetName val="CE 2004 Actuals"/>
      <sheetName val="Activity Rate for 2200"/>
      <sheetName val="Budget 2006 by cc"/>
      <sheetName val="Actual 2005"/>
      <sheetName val="Summary of hours"/>
      <sheetName val="Master Budget 2006 Revised Fore"/>
    </sheetNames>
    <sheetDataSet>
      <sheetData sheetId="0"/>
      <sheetData sheetId="1"/>
      <sheetData sheetId="2"/>
      <sheetData sheetId="3"/>
      <sheetData sheetId="4"/>
      <sheetData sheetId="5"/>
      <sheetData sheetId="6"/>
      <sheetData sheetId="7"/>
      <sheetData sheetId="8"/>
      <sheetData sheetId="9"/>
      <sheetData sheetId="10"/>
      <sheetData sheetId="11">
        <row r="1">
          <cell r="B1" t="str">
            <v>CORNWALL ELECTRIC</v>
          </cell>
        </row>
        <row r="2">
          <cell r="B2" t="str">
            <v>Summary of Operating Expenses 2006</v>
          </cell>
        </row>
        <row r="3">
          <cell r="B3" t="str">
            <v>FORECAST 2006</v>
          </cell>
        </row>
        <row r="6">
          <cell r="B6" t="str">
            <v>Responsibility</v>
          </cell>
          <cell r="C6" t="str">
            <v xml:space="preserve"> Order/CC</v>
          </cell>
          <cell r="D6" t="str">
            <v>Description</v>
          </cell>
          <cell r="F6" t="str">
            <v>FORECAST 2006</v>
          </cell>
          <cell r="L6" t="str">
            <v>Actual 2004</v>
          </cell>
        </row>
        <row r="9">
          <cell r="B9" t="str">
            <v>DISTRIBUTION</v>
          </cell>
        </row>
        <row r="11">
          <cell r="B11" t="str">
            <v>Mike Pescod</v>
          </cell>
          <cell r="C11">
            <v>700077</v>
          </cell>
          <cell r="D11" t="str">
            <v>Cornwall-Mgmt of T&amp;D</v>
          </cell>
          <cell r="F11">
            <v>0</v>
          </cell>
          <cell r="H11">
            <v>0</v>
          </cell>
          <cell r="J11">
            <v>0</v>
          </cell>
          <cell r="L11">
            <v>18700</v>
          </cell>
        </row>
        <row r="12">
          <cell r="B12" t="str">
            <v>Mike Pescod</v>
          </cell>
          <cell r="C12">
            <v>7200</v>
          </cell>
          <cell r="D12" t="str">
            <v>Cornwall Common Operations</v>
          </cell>
          <cell r="F12">
            <v>0</v>
          </cell>
          <cell r="H12">
            <v>0</v>
          </cell>
          <cell r="J12">
            <v>0</v>
          </cell>
          <cell r="L12">
            <v>34000.07</v>
          </cell>
        </row>
        <row r="13">
          <cell r="A13">
            <v>7200</v>
          </cell>
          <cell r="D13" t="str">
            <v>Total for Common Operations</v>
          </cell>
          <cell r="F13">
            <v>0</v>
          </cell>
          <cell r="H13">
            <v>0</v>
          </cell>
          <cell r="J13">
            <v>0</v>
          </cell>
          <cell r="L13">
            <v>52700.07</v>
          </cell>
        </row>
        <row r="15">
          <cell r="A15">
            <v>7201</v>
          </cell>
          <cell r="B15" t="str">
            <v>Mike Pescod</v>
          </cell>
          <cell r="C15">
            <v>7201</v>
          </cell>
          <cell r="D15" t="str">
            <v>Cornwall Line</v>
          </cell>
          <cell r="F15">
            <v>-130.47076000022935</v>
          </cell>
          <cell r="H15">
            <v>0</v>
          </cell>
          <cell r="J15">
            <v>0</v>
          </cell>
          <cell r="L15">
            <v>0</v>
          </cell>
        </row>
        <row r="17">
          <cell r="A17">
            <v>7202</v>
          </cell>
          <cell r="B17" t="str">
            <v>Kevin Kilfoil</v>
          </cell>
          <cell r="C17">
            <v>7202</v>
          </cell>
          <cell r="D17" t="str">
            <v>Cornwall Planning &amp; Engineering</v>
          </cell>
          <cell r="F17">
            <v>40.424379999967641</v>
          </cell>
          <cell r="H17">
            <v>0</v>
          </cell>
          <cell r="J17">
            <v>0</v>
          </cell>
          <cell r="L17">
            <v>0</v>
          </cell>
        </row>
        <row r="19">
          <cell r="B19" t="str">
            <v>Stanton Sheogobind</v>
          </cell>
          <cell r="C19">
            <v>700076</v>
          </cell>
          <cell r="D19" t="str">
            <v>Cornwall-Substations Mgmt Function</v>
          </cell>
          <cell r="F19">
            <v>0</v>
          </cell>
          <cell r="H19">
            <v>0</v>
          </cell>
          <cell r="J19">
            <v>0</v>
          </cell>
          <cell r="L19">
            <v>9860</v>
          </cell>
        </row>
        <row r="20">
          <cell r="B20" t="str">
            <v>Stanton Sheogobind</v>
          </cell>
          <cell r="C20">
            <v>7203</v>
          </cell>
          <cell r="D20" t="str">
            <v>Cornwall Substations</v>
          </cell>
          <cell r="F20">
            <v>0.98655999996117316</v>
          </cell>
          <cell r="H20">
            <v>0</v>
          </cell>
          <cell r="J20">
            <v>0</v>
          </cell>
          <cell r="L20">
            <v>-9860</v>
          </cell>
        </row>
        <row r="21">
          <cell r="A21">
            <v>7203</v>
          </cell>
          <cell r="D21" t="str">
            <v>Total for Substations</v>
          </cell>
          <cell r="F21">
            <v>0.98655999996117316</v>
          </cell>
          <cell r="H21">
            <v>0</v>
          </cell>
          <cell r="J21">
            <v>0</v>
          </cell>
          <cell r="L21">
            <v>0</v>
          </cell>
        </row>
        <row r="23">
          <cell r="D23" t="str">
            <v>Total Cornwall Operations</v>
          </cell>
          <cell r="F23">
            <v>-89.059820000300533</v>
          </cell>
          <cell r="H23">
            <v>0</v>
          </cell>
          <cell r="J23">
            <v>0</v>
          </cell>
          <cell r="L23">
            <v>52700.07</v>
          </cell>
        </row>
        <row r="25">
          <cell r="B25" t="str">
            <v>Mike Pescod</v>
          </cell>
          <cell r="C25">
            <v>700000</v>
          </cell>
          <cell r="D25" t="str">
            <v>Cornwall-Transmission Lines Operation</v>
          </cell>
          <cell r="F25">
            <v>900</v>
          </cell>
          <cell r="H25">
            <v>900</v>
          </cell>
          <cell r="J25">
            <v>6000</v>
          </cell>
          <cell r="L25">
            <v>13084.03</v>
          </cell>
        </row>
        <row r="26">
          <cell r="B26" t="str">
            <v>Mike Pescod</v>
          </cell>
          <cell r="C26">
            <v>700001</v>
          </cell>
          <cell r="D26" t="str">
            <v>Cornwall-Transmission Lines Maintenance</v>
          </cell>
          <cell r="F26">
            <v>14961.2</v>
          </cell>
          <cell r="H26">
            <v>22408</v>
          </cell>
          <cell r="J26">
            <v>10000</v>
          </cell>
          <cell r="L26">
            <v>14526.28</v>
          </cell>
        </row>
        <row r="27">
          <cell r="B27" t="str">
            <v>Mike Pescod</v>
          </cell>
          <cell r="C27">
            <v>700002</v>
          </cell>
          <cell r="D27" t="str">
            <v>Cornwall-Transmission Lines ROW</v>
          </cell>
          <cell r="F27">
            <v>9640.7999999999993</v>
          </cell>
          <cell r="H27">
            <v>9204</v>
          </cell>
          <cell r="J27">
            <v>9204</v>
          </cell>
          <cell r="L27">
            <v>7420</v>
          </cell>
        </row>
        <row r="28">
          <cell r="B28" t="str">
            <v>Mike Pescod</v>
          </cell>
          <cell r="C28">
            <v>700003</v>
          </cell>
          <cell r="D28" t="str">
            <v>Cornwall-Station Buildings &amp; Fixt Expens</v>
          </cell>
          <cell r="F28">
            <v>24000</v>
          </cell>
          <cell r="H28">
            <v>24000</v>
          </cell>
          <cell r="J28">
            <v>24000</v>
          </cell>
          <cell r="L28">
            <v>22907.46</v>
          </cell>
        </row>
        <row r="29">
          <cell r="B29" t="str">
            <v>Mike Pescod</v>
          </cell>
          <cell r="C29">
            <v>700004</v>
          </cell>
          <cell r="D29" t="str">
            <v>Cornwall-Maint Dist Station Equipment</v>
          </cell>
          <cell r="F29">
            <v>63090</v>
          </cell>
          <cell r="H29">
            <v>113459.36</v>
          </cell>
          <cell r="J29">
            <v>85000</v>
          </cell>
          <cell r="L29">
            <v>65034.42</v>
          </cell>
        </row>
        <row r="30">
          <cell r="B30" t="str">
            <v>Mike Pescod</v>
          </cell>
          <cell r="C30">
            <v>700005</v>
          </cell>
          <cell r="D30" t="str">
            <v>Cornwall-Dist Sation Equip-Supp&amp;Exp</v>
          </cell>
          <cell r="F30">
            <v>14000</v>
          </cell>
          <cell r="H30">
            <v>14000</v>
          </cell>
          <cell r="J30">
            <v>14000</v>
          </cell>
          <cell r="L30">
            <v>13807.04</v>
          </cell>
        </row>
        <row r="31">
          <cell r="B31" t="str">
            <v>Mike Pescod</v>
          </cell>
          <cell r="C31">
            <v>700006</v>
          </cell>
          <cell r="D31" t="str">
            <v>Cornwall-OH Dist Lines &amp; Feeder Supp&amp;Exp</v>
          </cell>
          <cell r="F31">
            <v>224000</v>
          </cell>
          <cell r="H31">
            <v>249532</v>
          </cell>
          <cell r="J31">
            <v>220000</v>
          </cell>
          <cell r="L31">
            <v>278570.90000000002</v>
          </cell>
        </row>
        <row r="32">
          <cell r="B32" t="str">
            <v>Mike Pescod</v>
          </cell>
          <cell r="C32">
            <v>700007</v>
          </cell>
          <cell r="D32" t="str">
            <v>Cornwall-Maint of OH Cond &amp; Devices</v>
          </cell>
          <cell r="F32">
            <v>72084.53</v>
          </cell>
          <cell r="H32">
            <v>68805</v>
          </cell>
          <cell r="J32">
            <v>68805</v>
          </cell>
          <cell r="L32">
            <v>84739.33</v>
          </cell>
        </row>
        <row r="33">
          <cell r="B33" t="str">
            <v>Mike Pescod</v>
          </cell>
          <cell r="C33">
            <v>700008</v>
          </cell>
          <cell r="D33" t="str">
            <v>Cornwall-OH Dist Tree Trimming</v>
          </cell>
          <cell r="F33">
            <v>114005</v>
          </cell>
          <cell r="H33">
            <v>127040</v>
          </cell>
          <cell r="J33">
            <v>100000</v>
          </cell>
          <cell r="L33">
            <v>0</v>
          </cell>
        </row>
        <row r="34">
          <cell r="B34" t="str">
            <v>Mike Pescod</v>
          </cell>
          <cell r="C34">
            <v>700009</v>
          </cell>
          <cell r="D34" t="str">
            <v>Cornwall-UG Dist Lines &amp; Feeder Supp&amp;Exp</v>
          </cell>
          <cell r="F34">
            <v>11000</v>
          </cell>
          <cell r="H34">
            <v>8000</v>
          </cell>
          <cell r="J34">
            <v>13000</v>
          </cell>
          <cell r="L34">
            <v>211161.47</v>
          </cell>
        </row>
        <row r="35">
          <cell r="B35" t="str">
            <v>Mike Pescod</v>
          </cell>
          <cell r="C35">
            <v>700010</v>
          </cell>
          <cell r="D35" t="str">
            <v>Cornwall-Maint of UG Cond &amp; Devices</v>
          </cell>
          <cell r="F35">
            <v>56408</v>
          </cell>
          <cell r="H35">
            <v>73483.56</v>
          </cell>
          <cell r="J35">
            <v>60000</v>
          </cell>
          <cell r="L35">
            <v>56242.61</v>
          </cell>
        </row>
        <row r="36">
          <cell r="B36" t="str">
            <v>Mike Pescod</v>
          </cell>
          <cell r="C36">
            <v>700011</v>
          </cell>
          <cell r="D36" t="str">
            <v>Cornwall-OH Distribution Transformers</v>
          </cell>
          <cell r="F36">
            <v>46806</v>
          </cell>
          <cell r="H36">
            <v>52785</v>
          </cell>
          <cell r="J36">
            <v>45000</v>
          </cell>
          <cell r="L36">
            <v>25931.01</v>
          </cell>
        </row>
        <row r="37">
          <cell r="B37" t="str">
            <v>Mike Pescod</v>
          </cell>
          <cell r="C37">
            <v>700012</v>
          </cell>
          <cell r="D37" t="str">
            <v>Cornwall-Maint of Line Transformers</v>
          </cell>
          <cell r="F37">
            <v>16242.8</v>
          </cell>
          <cell r="H37">
            <v>30135.919999999998</v>
          </cell>
          <cell r="J37">
            <v>25000</v>
          </cell>
          <cell r="L37">
            <v>20401.59</v>
          </cell>
        </row>
        <row r="38">
          <cell r="B38" t="str">
            <v>Mike Pescod</v>
          </cell>
          <cell r="C38">
            <v>700020</v>
          </cell>
          <cell r="D38" t="str">
            <v>Cornwall Meter Expenses</v>
          </cell>
          <cell r="F38">
            <v>67341.2</v>
          </cell>
          <cell r="H38">
            <v>92106.240000000005</v>
          </cell>
          <cell r="J38">
            <v>92106.240000000005</v>
          </cell>
          <cell r="L38">
            <v>80985.31</v>
          </cell>
        </row>
        <row r="39">
          <cell r="B39" t="str">
            <v>Mike Pescod</v>
          </cell>
          <cell r="C39">
            <v>700040</v>
          </cell>
          <cell r="D39" t="str">
            <v>Cornwall-Dist Stat Equip - Oper Labr</v>
          </cell>
          <cell r="F39">
            <v>82828.83</v>
          </cell>
          <cell r="H39">
            <v>126098.96</v>
          </cell>
          <cell r="J39">
            <v>105000</v>
          </cell>
          <cell r="L39">
            <v>88534.07</v>
          </cell>
        </row>
        <row r="40">
          <cell r="B40" t="str">
            <v>Mike Pescod</v>
          </cell>
          <cell r="C40">
            <v>700041</v>
          </cell>
          <cell r="D40" t="str">
            <v>Cornwall-OH Dist Lines &amp; Feeder Oper Lbr</v>
          </cell>
          <cell r="F40">
            <v>293236.33</v>
          </cell>
          <cell r="H40">
            <v>277656.56</v>
          </cell>
          <cell r="J40">
            <v>277656.56</v>
          </cell>
          <cell r="L40">
            <v>224430.98</v>
          </cell>
        </row>
        <row r="41">
          <cell r="B41" t="str">
            <v>Mike Pescod</v>
          </cell>
          <cell r="C41">
            <v>700042</v>
          </cell>
          <cell r="D41" t="str">
            <v>Cornwall-UG Dist Lines &amp; Feeder Oper Lbr</v>
          </cell>
          <cell r="F41">
            <v>130522.5</v>
          </cell>
          <cell r="H41">
            <v>113253</v>
          </cell>
          <cell r="J41">
            <v>113253</v>
          </cell>
          <cell r="L41">
            <v>33111.919999999998</v>
          </cell>
        </row>
        <row r="42">
          <cell r="B42" t="str">
            <v>Mike Pescod</v>
          </cell>
          <cell r="C42">
            <v>700043</v>
          </cell>
          <cell r="D42" t="str">
            <v>Cornwall-UG Distribution Transformers</v>
          </cell>
          <cell r="F42">
            <v>14102</v>
          </cell>
          <cell r="H42">
            <v>12810</v>
          </cell>
          <cell r="J42">
            <v>12810</v>
          </cell>
          <cell r="L42">
            <v>7705.3</v>
          </cell>
        </row>
        <row r="43">
          <cell r="B43" t="str">
            <v>Mike Pescod</v>
          </cell>
          <cell r="C43">
            <v>700044</v>
          </cell>
          <cell r="D43" t="str">
            <v>Cornwall - Maintenance of Meters</v>
          </cell>
          <cell r="F43">
            <v>137390.42000000001</v>
          </cell>
          <cell r="H43">
            <v>157399</v>
          </cell>
          <cell r="J43">
            <v>157399</v>
          </cell>
          <cell r="L43">
            <v>42854.12</v>
          </cell>
        </row>
        <row r="44">
          <cell r="B44" t="str">
            <v>Mike Pescod</v>
          </cell>
          <cell r="C44">
            <v>700045</v>
          </cell>
          <cell r="D44" t="str">
            <v>Cornwall-Streetlighting &amp; Signal Systems</v>
          </cell>
          <cell r="F44">
            <v>0</v>
          </cell>
          <cell r="H44">
            <v>0</v>
          </cell>
          <cell r="J44">
            <v>2000</v>
          </cell>
          <cell r="L44">
            <v>1284.7</v>
          </cell>
        </row>
        <row r="45">
          <cell r="B45" t="str">
            <v>Mike Pescod</v>
          </cell>
          <cell r="C45">
            <v>700046</v>
          </cell>
          <cell r="D45" t="str">
            <v>Cornwall Customer Premi- Oper lbr</v>
          </cell>
          <cell r="F45">
            <v>0</v>
          </cell>
          <cell r="H45">
            <v>0</v>
          </cell>
          <cell r="J45">
            <v>500</v>
          </cell>
          <cell r="L45">
            <v>385</v>
          </cell>
        </row>
        <row r="46">
          <cell r="B46" t="str">
            <v>Mike Pescod</v>
          </cell>
          <cell r="C46">
            <v>700047</v>
          </cell>
          <cell r="D46" t="str">
            <v>Cornwall Customer Premise Mat &amp; Exp</v>
          </cell>
          <cell r="F46">
            <v>0</v>
          </cell>
          <cell r="H46">
            <v>0</v>
          </cell>
          <cell r="J46">
            <v>0</v>
          </cell>
          <cell r="L46">
            <v>361.06</v>
          </cell>
        </row>
        <row r="47">
          <cell r="B47" t="str">
            <v>Mike Pescod</v>
          </cell>
          <cell r="C47">
            <v>700048</v>
          </cell>
          <cell r="D47" t="str">
            <v>Cornwall Misc Dist Expense</v>
          </cell>
          <cell r="F47">
            <v>33205</v>
          </cell>
          <cell r="H47">
            <v>29911.08</v>
          </cell>
          <cell r="J47">
            <v>78000</v>
          </cell>
          <cell r="L47">
            <v>208586.54</v>
          </cell>
        </row>
        <row r="48">
          <cell r="B48" t="str">
            <v>Mike Pescod</v>
          </cell>
          <cell r="C48">
            <v>700049</v>
          </cell>
          <cell r="D48" t="str">
            <v>Cornwall UG Dist Lines &amp; Feed-Rental Pd</v>
          </cell>
          <cell r="F48">
            <v>0</v>
          </cell>
          <cell r="H48">
            <v>0</v>
          </cell>
          <cell r="J48">
            <v>0</v>
          </cell>
          <cell r="L48">
            <v>233.18</v>
          </cell>
        </row>
        <row r="49">
          <cell r="B49" t="str">
            <v>Mike Pescod</v>
          </cell>
          <cell r="C49">
            <v>700050</v>
          </cell>
          <cell r="D49" t="str">
            <v>Cornwall OH Dist Lines &amp; Feed-Rental Pd</v>
          </cell>
          <cell r="F49">
            <v>0</v>
          </cell>
          <cell r="H49">
            <v>0</v>
          </cell>
          <cell r="J49">
            <v>0</v>
          </cell>
          <cell r="L49">
            <v>30</v>
          </cell>
        </row>
        <row r="50">
          <cell r="B50" t="str">
            <v>Mike Pescod</v>
          </cell>
          <cell r="C50">
            <v>700051</v>
          </cell>
          <cell r="D50" t="str">
            <v>Cornwall Other Rent</v>
          </cell>
          <cell r="F50">
            <v>0</v>
          </cell>
          <cell r="H50">
            <v>0</v>
          </cell>
          <cell r="J50">
            <v>0</v>
          </cell>
          <cell r="L50">
            <v>340</v>
          </cell>
        </row>
        <row r="51">
          <cell r="B51" t="str">
            <v>Mike Pescod</v>
          </cell>
          <cell r="C51">
            <v>700052</v>
          </cell>
          <cell r="D51" t="str">
            <v>Cornwall Maint Supervision &amp; Engineering</v>
          </cell>
          <cell r="F51">
            <v>25637.64</v>
          </cell>
          <cell r="H51">
            <v>21020</v>
          </cell>
          <cell r="J51">
            <v>10000</v>
          </cell>
          <cell r="L51">
            <v>1360</v>
          </cell>
        </row>
        <row r="52">
          <cell r="B52" t="str">
            <v>Mike Pescod</v>
          </cell>
          <cell r="C52">
            <v>700053</v>
          </cell>
          <cell r="D52" t="str">
            <v>Cornwall Maint of Build &amp; Fix-Dist Stats</v>
          </cell>
          <cell r="F52">
            <v>0</v>
          </cell>
          <cell r="H52">
            <v>0</v>
          </cell>
          <cell r="J52">
            <v>0</v>
          </cell>
          <cell r="L52">
            <v>255</v>
          </cell>
        </row>
        <row r="53">
          <cell r="B53" t="str">
            <v>Mike Pescod</v>
          </cell>
          <cell r="C53">
            <v>700054</v>
          </cell>
          <cell r="D53" t="str">
            <v>Cornwall Maint of Poles Towers &amp; Fixture</v>
          </cell>
          <cell r="F53">
            <v>23804</v>
          </cell>
          <cell r="H53">
            <v>23196.6</v>
          </cell>
          <cell r="J53">
            <v>23196.6</v>
          </cell>
          <cell r="L53">
            <v>15690.24</v>
          </cell>
        </row>
        <row r="54">
          <cell r="B54" t="str">
            <v>Mike Pescod</v>
          </cell>
          <cell r="C54">
            <v>700055</v>
          </cell>
          <cell r="D54" t="str">
            <v>Cornwall Maintenance of OH Services</v>
          </cell>
          <cell r="F54">
            <v>73512.5</v>
          </cell>
          <cell r="H54">
            <v>69840.52</v>
          </cell>
          <cell r="J54">
            <v>69840.52</v>
          </cell>
          <cell r="L54">
            <v>139466.14000000001</v>
          </cell>
        </row>
        <row r="55">
          <cell r="B55" t="str">
            <v>Mike Pescod</v>
          </cell>
          <cell r="C55">
            <v>700056</v>
          </cell>
          <cell r="D55" t="str">
            <v>Cornwall OH Dist Lines &amp; Feeders- ROW</v>
          </cell>
          <cell r="F55">
            <v>5801</v>
          </cell>
          <cell r="H55">
            <v>5255</v>
          </cell>
          <cell r="J55">
            <v>5255</v>
          </cell>
          <cell r="L55">
            <v>135347.65</v>
          </cell>
        </row>
        <row r="56">
          <cell r="B56" t="str">
            <v>Mike Pescod</v>
          </cell>
          <cell r="C56">
            <v>700057</v>
          </cell>
          <cell r="D56" t="str">
            <v>Cornwall Maintenance of UG Conduit</v>
          </cell>
          <cell r="F56">
            <v>11802</v>
          </cell>
          <cell r="H56">
            <v>10710</v>
          </cell>
          <cell r="J56">
            <v>10710</v>
          </cell>
          <cell r="L56">
            <v>3835.85</v>
          </cell>
        </row>
        <row r="57">
          <cell r="B57" t="str">
            <v>Mike Pescod</v>
          </cell>
          <cell r="C57">
            <v>700058</v>
          </cell>
          <cell r="D57" t="str">
            <v>Cornwall Maintenance of UG Services</v>
          </cell>
          <cell r="F57">
            <v>32303.5</v>
          </cell>
          <cell r="H57">
            <v>30392.52</v>
          </cell>
          <cell r="J57">
            <v>30392.52</v>
          </cell>
          <cell r="L57">
            <v>40953.99</v>
          </cell>
        </row>
        <row r="58">
          <cell r="B58" t="str">
            <v>Mike Pescod</v>
          </cell>
          <cell r="C58">
            <v>700059</v>
          </cell>
          <cell r="D58" t="str">
            <v>Cornwall Maint of Streetlights &amp; Signals</v>
          </cell>
          <cell r="F58">
            <v>14202</v>
          </cell>
          <cell r="H58">
            <v>13110</v>
          </cell>
          <cell r="J58">
            <v>10000</v>
          </cell>
          <cell r="L58">
            <v>10405.17</v>
          </cell>
        </row>
        <row r="59">
          <cell r="B59" t="str">
            <v>Mike Pescod</v>
          </cell>
          <cell r="C59">
            <v>700060</v>
          </cell>
          <cell r="D59" t="str">
            <v>Cornwall Sentinal Lights - Labour</v>
          </cell>
          <cell r="F59">
            <v>5801</v>
          </cell>
          <cell r="H59">
            <v>5255</v>
          </cell>
          <cell r="J59">
            <v>5255</v>
          </cell>
          <cell r="L59">
            <v>3640</v>
          </cell>
        </row>
        <row r="60">
          <cell r="B60" t="str">
            <v>Mike Pescod</v>
          </cell>
          <cell r="C60">
            <v>700061</v>
          </cell>
          <cell r="D60" t="str">
            <v>Cornwall Sentinal Lights -Material &amp; Exp</v>
          </cell>
          <cell r="F60">
            <v>1400</v>
          </cell>
          <cell r="H60">
            <v>1400</v>
          </cell>
          <cell r="J60">
            <v>1400</v>
          </cell>
          <cell r="L60">
            <v>1117.57</v>
          </cell>
        </row>
        <row r="61">
          <cell r="B61" t="str">
            <v>Mike Pescod</v>
          </cell>
          <cell r="C61">
            <v>700062</v>
          </cell>
          <cell r="D61" t="str">
            <v>Cornwall Maint of Other Instal on Cust P</v>
          </cell>
          <cell r="F61">
            <v>0</v>
          </cell>
          <cell r="H61">
            <v>200</v>
          </cell>
          <cell r="J61">
            <v>200</v>
          </cell>
          <cell r="L61">
            <v>69</v>
          </cell>
        </row>
        <row r="62">
          <cell r="B62" t="str">
            <v>Mike Pescod</v>
          </cell>
          <cell r="C62">
            <v>700065</v>
          </cell>
          <cell r="D62" t="str">
            <v>Cornwall - Scada System</v>
          </cell>
          <cell r="F62">
            <v>8883</v>
          </cell>
          <cell r="H62">
            <v>2400</v>
          </cell>
          <cell r="J62">
            <v>11000</v>
          </cell>
          <cell r="L62">
            <v>1078.83</v>
          </cell>
        </row>
        <row r="63">
          <cell r="B63" t="str">
            <v>Mike Pescod</v>
          </cell>
          <cell r="C63">
            <v>700070</v>
          </cell>
          <cell r="D63" t="str">
            <v>Cornwall - City Main on Streetlights</v>
          </cell>
          <cell r="F63">
            <v>0</v>
          </cell>
          <cell r="H63">
            <v>0</v>
          </cell>
          <cell r="J63">
            <v>0</v>
          </cell>
          <cell r="L63">
            <v>445</v>
          </cell>
        </row>
        <row r="64">
          <cell r="B64" t="str">
            <v>Mike Pescod</v>
          </cell>
          <cell r="C64">
            <v>700080</v>
          </cell>
          <cell r="D64" t="str">
            <v>Cornwall - Supervision System Assets</v>
          </cell>
          <cell r="F64">
            <v>51950.1</v>
          </cell>
          <cell r="H64">
            <v>68589.52</v>
          </cell>
          <cell r="J64">
            <v>68589.52</v>
          </cell>
          <cell r="L64">
            <v>3731.46</v>
          </cell>
        </row>
        <row r="65">
          <cell r="B65" t="str">
            <v>Mike Pescod</v>
          </cell>
          <cell r="C65">
            <v>700082</v>
          </cell>
          <cell r="D65" t="str">
            <v>Cornwall - General Engineering Services</v>
          </cell>
          <cell r="F65">
            <v>81908.400000000009</v>
          </cell>
          <cell r="H65">
            <v>96398.48</v>
          </cell>
          <cell r="J65">
            <v>113000</v>
          </cell>
          <cell r="L65">
            <v>91972.29</v>
          </cell>
        </row>
        <row r="66">
          <cell r="B66" t="str">
            <v>Mike Pescod</v>
          </cell>
          <cell r="C66">
            <v>700085</v>
          </cell>
          <cell r="D66" t="str">
            <v>Cornwall Operating Supervision</v>
          </cell>
          <cell r="F66">
            <v>6256.5</v>
          </cell>
          <cell r="H66">
            <v>0</v>
          </cell>
          <cell r="J66">
            <v>0</v>
          </cell>
          <cell r="L66" t="e">
            <v>#N/A</v>
          </cell>
        </row>
        <row r="68">
          <cell r="D68" t="str">
            <v>Settled to CC 7300 via secondary cost elements</v>
          </cell>
          <cell r="F68">
            <v>1769026.2499999998</v>
          </cell>
          <cell r="H68">
            <v>1950755.32</v>
          </cell>
          <cell r="J68">
            <v>1877572.9600000002</v>
          </cell>
          <cell r="L68" t="e">
            <v>#N/A</v>
          </cell>
        </row>
        <row r="69">
          <cell r="B69" t="str">
            <v>Mike Pescod</v>
          </cell>
          <cell r="C69">
            <v>7300</v>
          </cell>
          <cell r="D69" t="str">
            <v>Distribution</v>
          </cell>
          <cell r="F69">
            <v>0</v>
          </cell>
          <cell r="H69">
            <v>-0.12000000011175871</v>
          </cell>
          <cell r="J69">
            <v>0</v>
          </cell>
          <cell r="L69">
            <v>30931.539999999804</v>
          </cell>
        </row>
        <row r="70">
          <cell r="A70">
            <v>7300</v>
          </cell>
          <cell r="D70" t="str">
            <v>Total for Cost Center 7300 :</v>
          </cell>
          <cell r="F70">
            <v>1769026.2499999998</v>
          </cell>
          <cell r="H70">
            <v>1950755.2</v>
          </cell>
          <cell r="J70">
            <v>1877572.9600000002</v>
          </cell>
          <cell r="L70" t="e">
            <v>#N/A</v>
          </cell>
        </row>
        <row r="73">
          <cell r="D73" t="str">
            <v>Total CE Distribution</v>
          </cell>
          <cell r="F73">
            <v>1768937.1901799995</v>
          </cell>
          <cell r="H73">
            <v>1950755.2</v>
          </cell>
          <cell r="J73">
            <v>1877572.9600000002</v>
          </cell>
          <cell r="L73" t="e">
            <v>#N/A</v>
          </cell>
        </row>
        <row r="78">
          <cell r="B78" t="str">
            <v>CORNWALL ELECTRIC</v>
          </cell>
        </row>
        <row r="79">
          <cell r="B79" t="str">
            <v>Summary of Operating Expenses 2006</v>
          </cell>
        </row>
        <row r="80">
          <cell r="B80" t="str">
            <v>FORECAST 2006</v>
          </cell>
        </row>
        <row r="84">
          <cell r="B84" t="str">
            <v>Responsibility</v>
          </cell>
          <cell r="C84" t="str">
            <v xml:space="preserve"> Order/CC</v>
          </cell>
          <cell r="D84" t="str">
            <v>Description</v>
          </cell>
          <cell r="F84" t="str">
            <v>FORECAST 2006</v>
          </cell>
          <cell r="L84" t="str">
            <v>Actual 2004</v>
          </cell>
        </row>
        <row r="86">
          <cell r="B86" t="str">
            <v>ADMINISTRATIVE</v>
          </cell>
        </row>
        <row r="88">
          <cell r="A88">
            <v>7400</v>
          </cell>
          <cell r="B88" t="str">
            <v>Maria Passero</v>
          </cell>
          <cell r="C88">
            <v>7400</v>
          </cell>
          <cell r="D88" t="str">
            <v>Adminstration</v>
          </cell>
          <cell r="F88">
            <v>-400579.16</v>
          </cell>
          <cell r="H88">
            <v>-180000</v>
          </cell>
          <cell r="J88">
            <v>-180000</v>
          </cell>
          <cell r="L88">
            <v>-838633</v>
          </cell>
        </row>
        <row r="90">
          <cell r="A90">
            <v>7401</v>
          </cell>
          <cell r="B90" t="str">
            <v>Harry Clutterbuck</v>
          </cell>
          <cell r="C90">
            <v>7401</v>
          </cell>
          <cell r="D90" t="str">
            <v>Finance</v>
          </cell>
          <cell r="F90">
            <v>0</v>
          </cell>
          <cell r="H90">
            <v>0</v>
          </cell>
          <cell r="J90">
            <v>0</v>
          </cell>
          <cell r="L90">
            <v>0</v>
          </cell>
        </row>
        <row r="92">
          <cell r="A92">
            <v>7402</v>
          </cell>
          <cell r="B92" t="str">
            <v>John Sander</v>
          </cell>
          <cell r="C92">
            <v>7402</v>
          </cell>
          <cell r="D92" t="str">
            <v>IT</v>
          </cell>
          <cell r="F92">
            <v>76545.679999999993</v>
          </cell>
          <cell r="H92">
            <v>79994.41</v>
          </cell>
          <cell r="J92">
            <v>79994.41</v>
          </cell>
          <cell r="L92">
            <v>54957.66</v>
          </cell>
        </row>
        <row r="94">
          <cell r="B94" t="str">
            <v>Bernie Haines</v>
          </cell>
          <cell r="C94">
            <v>700068</v>
          </cell>
          <cell r="D94" t="str">
            <v>CE-H&amp;S Committee Meetings</v>
          </cell>
          <cell r="F94">
            <v>0</v>
          </cell>
          <cell r="H94">
            <v>0</v>
          </cell>
          <cell r="J94">
            <v>0</v>
          </cell>
          <cell r="L94">
            <v>2922.2900000000009</v>
          </cell>
        </row>
        <row r="96">
          <cell r="B96" t="str">
            <v>Paul Jones</v>
          </cell>
          <cell r="C96">
            <v>7403</v>
          </cell>
          <cell r="D96" t="str">
            <v>Human Resources/Health &amp; Safety</v>
          </cell>
          <cell r="F96">
            <v>27500</v>
          </cell>
          <cell r="H96">
            <v>27500</v>
          </cell>
          <cell r="J96">
            <v>27500</v>
          </cell>
          <cell r="L96">
            <v>26361.48</v>
          </cell>
        </row>
        <row r="97">
          <cell r="A97">
            <v>7403</v>
          </cell>
          <cell r="D97" t="str">
            <v>Total For Cost Center 7403</v>
          </cell>
          <cell r="F97">
            <v>27500</v>
          </cell>
          <cell r="J97">
            <v>27500</v>
          </cell>
          <cell r="L97">
            <v>29283.77</v>
          </cell>
        </row>
        <row r="99">
          <cell r="B99" t="str">
            <v>Blaine Desrosiers</v>
          </cell>
          <cell r="C99">
            <v>700073</v>
          </cell>
          <cell r="D99" t="str">
            <v>Storekeeping Relief</v>
          </cell>
          <cell r="F99">
            <v>0</v>
          </cell>
          <cell r="H99">
            <v>0</v>
          </cell>
          <cell r="J99">
            <v>0</v>
          </cell>
          <cell r="L99">
            <v>0</v>
          </cell>
        </row>
        <row r="100">
          <cell r="B100" t="str">
            <v>Blaine Desrosiers</v>
          </cell>
          <cell r="C100">
            <v>700074</v>
          </cell>
          <cell r="D100" t="str">
            <v>Purchasing Management Function</v>
          </cell>
          <cell r="F100">
            <v>43960</v>
          </cell>
          <cell r="H100">
            <v>43104</v>
          </cell>
          <cell r="J100">
            <v>35000</v>
          </cell>
          <cell r="L100">
            <v>33660</v>
          </cell>
        </row>
        <row r="101">
          <cell r="F101">
            <v>43960</v>
          </cell>
          <cell r="H101">
            <v>43104</v>
          </cell>
          <cell r="J101">
            <v>35000</v>
          </cell>
          <cell r="L101">
            <v>33660</v>
          </cell>
        </row>
        <row r="102">
          <cell r="B102" t="str">
            <v>Blaine Desrosiers</v>
          </cell>
          <cell r="C102">
            <v>7404</v>
          </cell>
          <cell r="D102" t="str">
            <v>Material Management</v>
          </cell>
          <cell r="F102">
            <v>151803.03519999998</v>
          </cell>
          <cell r="H102">
            <v>122648.89</v>
          </cell>
          <cell r="J102">
            <v>125000</v>
          </cell>
          <cell r="L102">
            <v>78038.17</v>
          </cell>
        </row>
        <row r="103">
          <cell r="D103" t="str">
            <v>Less intercorporate Charge:</v>
          </cell>
          <cell r="F103">
            <v>-19576.3</v>
          </cell>
        </row>
        <row r="104">
          <cell r="A104">
            <v>7404</v>
          </cell>
          <cell r="D104" t="str">
            <v>Total For Cost Center 7404</v>
          </cell>
          <cell r="F104">
            <v>176186.7352</v>
          </cell>
          <cell r="H104">
            <v>165752.89000000001</v>
          </cell>
          <cell r="J104">
            <v>160000</v>
          </cell>
          <cell r="L104">
            <v>111698.17</v>
          </cell>
        </row>
        <row r="106">
          <cell r="A106">
            <v>7405</v>
          </cell>
          <cell r="B106" t="str">
            <v>Mike Pescod</v>
          </cell>
          <cell r="C106">
            <v>7405</v>
          </cell>
          <cell r="D106" t="str">
            <v>Cornwall Regional Management</v>
          </cell>
          <cell r="F106">
            <v>184946.84000000003</v>
          </cell>
          <cell r="H106">
            <v>151648.72</v>
          </cell>
          <cell r="J106">
            <v>151648.72</v>
          </cell>
          <cell r="L106">
            <v>209551.38</v>
          </cell>
        </row>
        <row r="108">
          <cell r="C108">
            <v>700068</v>
          </cell>
          <cell r="D108" t="str">
            <v>CE-H&amp;S Committee Meetings</v>
          </cell>
          <cell r="F108">
            <v>0</v>
          </cell>
          <cell r="H108">
            <v>0</v>
          </cell>
          <cell r="J108">
            <v>0</v>
          </cell>
          <cell r="L108">
            <v>6364.65</v>
          </cell>
        </row>
        <row r="109">
          <cell r="F109">
            <v>0</v>
          </cell>
          <cell r="H109">
            <v>0</v>
          </cell>
          <cell r="J109">
            <v>0</v>
          </cell>
          <cell r="L109">
            <v>0</v>
          </cell>
        </row>
        <row r="110">
          <cell r="A110">
            <v>7406</v>
          </cell>
          <cell r="B110" t="str">
            <v>Bernie Haines</v>
          </cell>
          <cell r="C110">
            <v>7406</v>
          </cell>
          <cell r="D110" t="str">
            <v>Health &amp; Safety</v>
          </cell>
          <cell r="F110">
            <v>69600</v>
          </cell>
          <cell r="H110">
            <v>56500</v>
          </cell>
          <cell r="J110">
            <v>56500</v>
          </cell>
          <cell r="L110">
            <v>6364.65</v>
          </cell>
        </row>
        <row r="112">
          <cell r="A112">
            <v>7410</v>
          </cell>
          <cell r="B112" t="str">
            <v>John Kroon</v>
          </cell>
          <cell r="C112">
            <v>7410</v>
          </cell>
          <cell r="D112" t="str">
            <v>General Administration</v>
          </cell>
          <cell r="F112">
            <v>508749</v>
          </cell>
          <cell r="H112">
            <v>466250</v>
          </cell>
          <cell r="J112">
            <v>450000</v>
          </cell>
          <cell r="L112">
            <v>361264.41</v>
          </cell>
        </row>
        <row r="114">
          <cell r="A114">
            <v>7412</v>
          </cell>
          <cell r="B114" t="str">
            <v>Scott Hawkes</v>
          </cell>
          <cell r="C114">
            <v>7412</v>
          </cell>
          <cell r="D114" t="str">
            <v>Board of Directors</v>
          </cell>
          <cell r="F114">
            <v>18000</v>
          </cell>
          <cell r="H114">
            <v>18000</v>
          </cell>
          <cell r="J114">
            <v>18000</v>
          </cell>
          <cell r="L114">
            <v>14694.55</v>
          </cell>
        </row>
        <row r="116">
          <cell r="B116" t="str">
            <v>Blaine Desrosiers</v>
          </cell>
          <cell r="C116">
            <v>700066</v>
          </cell>
          <cell r="D116" t="str">
            <v>Cornwall-General Fleet Maintenance</v>
          </cell>
          <cell r="F116">
            <v>41936</v>
          </cell>
          <cell r="H116">
            <v>36143.96</v>
          </cell>
          <cell r="J116">
            <v>30000</v>
          </cell>
          <cell r="L116">
            <v>51901.64</v>
          </cell>
        </row>
        <row r="117">
          <cell r="B117" t="str">
            <v>Blaine Desrosiers</v>
          </cell>
          <cell r="C117">
            <v>700067</v>
          </cell>
          <cell r="D117" t="str">
            <v>Cornwall - Service Center Maintenance</v>
          </cell>
          <cell r="F117">
            <v>355826</v>
          </cell>
          <cell r="H117">
            <v>359531.96</v>
          </cell>
          <cell r="J117">
            <v>360000</v>
          </cell>
          <cell r="L117">
            <v>349648.22</v>
          </cell>
        </row>
        <row r="118">
          <cell r="B118" t="str">
            <v>Blaine Desrosiers</v>
          </cell>
          <cell r="C118">
            <v>700075</v>
          </cell>
          <cell r="D118" t="str">
            <v>Cornwall - Property Mgmt Function</v>
          </cell>
          <cell r="F118">
            <v>23480</v>
          </cell>
          <cell r="H118">
            <v>19704</v>
          </cell>
          <cell r="J118">
            <v>17000</v>
          </cell>
          <cell r="L118">
            <v>48612</v>
          </cell>
        </row>
        <row r="119">
          <cell r="D119" t="str">
            <v>Settled to CC 7415</v>
          </cell>
          <cell r="F119">
            <v>421242</v>
          </cell>
          <cell r="H119">
            <v>415379.92</v>
          </cell>
          <cell r="J119">
            <v>407000</v>
          </cell>
          <cell r="L119">
            <v>450161.86</v>
          </cell>
        </row>
        <row r="120">
          <cell r="B120" t="str">
            <v>Blaine Desrosiers</v>
          </cell>
          <cell r="C120">
            <v>7415</v>
          </cell>
          <cell r="D120" t="str">
            <v>Property Maintenance</v>
          </cell>
          <cell r="F120">
            <v>34198.462200000009</v>
          </cell>
          <cell r="H120">
            <v>3909.7399999999325</v>
          </cell>
          <cell r="J120">
            <v>18000</v>
          </cell>
          <cell r="L120">
            <v>-108141.75</v>
          </cell>
        </row>
        <row r="121">
          <cell r="A121">
            <v>7415</v>
          </cell>
          <cell r="D121" t="str">
            <v>Total for Cost Center 7415</v>
          </cell>
          <cell r="F121">
            <v>455440.46220000001</v>
          </cell>
          <cell r="H121">
            <v>419289.66</v>
          </cell>
          <cell r="J121">
            <v>425000</v>
          </cell>
          <cell r="L121">
            <v>342020.11</v>
          </cell>
        </row>
        <row r="124">
          <cell r="A124">
            <v>7421</v>
          </cell>
          <cell r="B124" t="str">
            <v>Harry Clutterbuck</v>
          </cell>
          <cell r="C124">
            <v>7421</v>
          </cell>
          <cell r="D124" t="str">
            <v>Finance Clearing</v>
          </cell>
          <cell r="F124">
            <v>0</v>
          </cell>
          <cell r="H124">
            <v>0</v>
          </cell>
          <cell r="J124">
            <v>0</v>
          </cell>
          <cell r="L124">
            <v>-4719.6000000000004</v>
          </cell>
        </row>
        <row r="126">
          <cell r="A126">
            <v>7499</v>
          </cell>
          <cell r="B126" t="str">
            <v>Maria Passero</v>
          </cell>
          <cell r="C126">
            <v>7499</v>
          </cell>
          <cell r="D126" t="str">
            <v>Intercompany</v>
          </cell>
          <cell r="F126">
            <v>1592253.64</v>
          </cell>
          <cell r="H126">
            <v>443000</v>
          </cell>
          <cell r="J126">
            <v>443000</v>
          </cell>
          <cell r="L126">
            <v>400442.87</v>
          </cell>
        </row>
        <row r="128">
          <cell r="B128" t="str">
            <v xml:space="preserve">                                                                               Total Administration</v>
          </cell>
          <cell r="F128">
            <v>2708643.1973999995</v>
          </cell>
          <cell r="H128">
            <v>1647935.68</v>
          </cell>
          <cell r="J128">
            <v>1631643.13</v>
          </cell>
          <cell r="L128">
            <v>686924.97</v>
          </cell>
        </row>
        <row r="130">
          <cell r="B130" t="str">
            <v>CUSTOMER SERVICE</v>
          </cell>
        </row>
        <row r="132">
          <cell r="B132" t="str">
            <v>Mike Pescod</v>
          </cell>
          <cell r="C132">
            <v>700013</v>
          </cell>
          <cell r="D132" t="str">
            <v>Cornwall-Meter Reading lab &amp; Exp</v>
          </cell>
          <cell r="F132">
            <v>151831.25</v>
          </cell>
          <cell r="H132">
            <v>151585.12</v>
          </cell>
          <cell r="J132">
            <v>151585.12</v>
          </cell>
          <cell r="L132">
            <v>186894.92</v>
          </cell>
        </row>
        <row r="133">
          <cell r="B133" t="str">
            <v>Mike Pescod</v>
          </cell>
          <cell r="C133">
            <v>700014</v>
          </cell>
          <cell r="D133" t="str">
            <v>Cornwall-Finals &amp; Reconnects Lab &amp; Exp</v>
          </cell>
          <cell r="F133">
            <v>74904.899999999994</v>
          </cell>
          <cell r="H133">
            <v>77212</v>
          </cell>
          <cell r="J133">
            <v>77212</v>
          </cell>
          <cell r="L133">
            <v>90707.61</v>
          </cell>
        </row>
        <row r="134">
          <cell r="B134" t="str">
            <v>Mike Pescod</v>
          </cell>
          <cell r="C134">
            <v>700015</v>
          </cell>
          <cell r="D134" t="str">
            <v>Cornwall-Collections lab &amp; Exp</v>
          </cell>
          <cell r="F134">
            <v>238050.14999999997</v>
          </cell>
          <cell r="H134">
            <v>227273.64</v>
          </cell>
          <cell r="J134">
            <v>227273.64</v>
          </cell>
          <cell r="L134">
            <v>302460.06</v>
          </cell>
        </row>
        <row r="135">
          <cell r="B135" t="str">
            <v>Mike Pescod</v>
          </cell>
          <cell r="C135">
            <v>700079</v>
          </cell>
          <cell r="D135" t="str">
            <v>CE - General Cust Service Expense</v>
          </cell>
          <cell r="F135">
            <v>319924.89999999997</v>
          </cell>
          <cell r="H135">
            <v>269200.5</v>
          </cell>
          <cell r="J135">
            <v>269200.5</v>
          </cell>
          <cell r="L135">
            <v>605</v>
          </cell>
        </row>
        <row r="136">
          <cell r="B136" t="str">
            <v>Mike Pescod</v>
          </cell>
          <cell r="C136">
            <v>700081</v>
          </cell>
          <cell r="D136" t="str">
            <v>CE  - Customer Service Supervision</v>
          </cell>
          <cell r="F136">
            <v>69011.799999999988</v>
          </cell>
          <cell r="H136">
            <v>57650</v>
          </cell>
          <cell r="J136">
            <v>57650</v>
          </cell>
          <cell r="L136">
            <v>0</v>
          </cell>
        </row>
        <row r="137">
          <cell r="B137" t="str">
            <v>Mike Pescod</v>
          </cell>
          <cell r="C137">
            <v>700083</v>
          </cell>
          <cell r="D137" t="str">
            <v>CE- Bad Debts Provision</v>
          </cell>
          <cell r="F137">
            <v>125000</v>
          </cell>
          <cell r="H137">
            <v>115000</v>
          </cell>
          <cell r="J137">
            <v>115000</v>
          </cell>
          <cell r="L137">
            <v>489315.26</v>
          </cell>
        </row>
        <row r="138">
          <cell r="B138" t="str">
            <v>Mike Pescod</v>
          </cell>
          <cell r="C138">
            <v>700064</v>
          </cell>
          <cell r="D138" t="str">
            <v>Cornwall - Customer Billing</v>
          </cell>
          <cell r="F138">
            <v>202462</v>
          </cell>
          <cell r="H138">
            <v>219600</v>
          </cell>
          <cell r="J138">
            <v>219600</v>
          </cell>
          <cell r="L138">
            <v>137072.10999999999</v>
          </cell>
        </row>
        <row r="139">
          <cell r="D139" t="str">
            <v>Settled to CC 7500</v>
          </cell>
          <cell r="F139">
            <v>1181185</v>
          </cell>
          <cell r="H139">
            <v>1117521.26</v>
          </cell>
          <cell r="J139">
            <v>1117521.26</v>
          </cell>
          <cell r="L139">
            <v>1207054.96</v>
          </cell>
        </row>
        <row r="140">
          <cell r="B140" t="str">
            <v>Mike Pescod</v>
          </cell>
          <cell r="C140">
            <v>7501</v>
          </cell>
          <cell r="D140" t="str">
            <v>Customer Service</v>
          </cell>
          <cell r="F140">
            <v>-41.963839999953052</v>
          </cell>
          <cell r="H140">
            <v>0</v>
          </cell>
          <cell r="J140">
            <v>0</v>
          </cell>
          <cell r="L140">
            <v>305427.91999999993</v>
          </cell>
        </row>
        <row r="141">
          <cell r="A141">
            <v>7501</v>
          </cell>
          <cell r="D141" t="str">
            <v>Total for Customer Service</v>
          </cell>
          <cell r="F141">
            <v>1181143.0361600001</v>
          </cell>
          <cell r="H141">
            <v>1117521.26</v>
          </cell>
          <cell r="J141">
            <v>1117521.26</v>
          </cell>
          <cell r="L141">
            <v>1512482.88</v>
          </cell>
        </row>
        <row r="143">
          <cell r="A143">
            <v>7502</v>
          </cell>
          <cell r="B143" t="str">
            <v>Mike Pescod</v>
          </cell>
          <cell r="C143">
            <v>7502</v>
          </cell>
          <cell r="D143" t="str">
            <v>Customer Service-Metering</v>
          </cell>
          <cell r="F143">
            <v>33.162600000039674</v>
          </cell>
          <cell r="H143">
            <v>0</v>
          </cell>
          <cell r="J143">
            <v>0</v>
          </cell>
          <cell r="L143">
            <v>0</v>
          </cell>
        </row>
        <row r="145">
          <cell r="B145" t="str">
            <v xml:space="preserve">                                                                               Total Customer Service &amp; Metering</v>
          </cell>
          <cell r="F145">
            <v>1181176.1987600001</v>
          </cell>
          <cell r="H145">
            <v>1117521.26</v>
          </cell>
          <cell r="J145">
            <v>1117521.26</v>
          </cell>
          <cell r="L145">
            <v>1512482.88</v>
          </cell>
        </row>
        <row r="149">
          <cell r="F149">
            <v>5658756.586339999</v>
          </cell>
        </row>
        <row r="153">
          <cell r="D153" t="str">
            <v>Total General Balance</v>
          </cell>
        </row>
        <row r="154">
          <cell r="D154" t="str">
            <v>additions above</v>
          </cell>
        </row>
      </sheetData>
      <sheetData sheetId="12">
        <row r="1">
          <cell r="C1" t="str">
            <v>CANADIAN NIAGARA POWER INC.</v>
          </cell>
        </row>
        <row r="2">
          <cell r="C2" t="str">
            <v>Summary of Operating Expenses</v>
          </cell>
        </row>
        <row r="3">
          <cell r="C3" t="str">
            <v>Budget 2006</v>
          </cell>
        </row>
        <row r="6">
          <cell r="C6" t="str">
            <v>Responsibility</v>
          </cell>
          <cell r="D6" t="str">
            <v xml:space="preserve"> Order/CC</v>
          </cell>
          <cell r="E6" t="str">
            <v>Description</v>
          </cell>
          <cell r="F6" t="str">
            <v>Material/Services</v>
          </cell>
          <cell r="G6" t="str">
            <v>Labour</v>
          </cell>
          <cell r="I6" t="str">
            <v>Budget 2006</v>
          </cell>
          <cell r="K6" t="str">
            <v>Budget 2005</v>
          </cell>
          <cell r="M6" t="str">
            <v>Forecast 2005</v>
          </cell>
          <cell r="O6" t="str">
            <v>Actual 2004</v>
          </cell>
        </row>
        <row r="8">
          <cell r="C8" t="str">
            <v>TRANSMISSION</v>
          </cell>
        </row>
        <row r="11">
          <cell r="A11">
            <v>350000</v>
          </cell>
          <cell r="B11">
            <v>350000</v>
          </cell>
          <cell r="C11" t="str">
            <v>Stanton Sheogobind</v>
          </cell>
          <cell r="D11">
            <v>350000</v>
          </cell>
          <cell r="E11" t="str">
            <v>Operation Super. &amp; Engineering-System</v>
          </cell>
          <cell r="F11">
            <v>0</v>
          </cell>
          <cell r="G11">
            <v>16433.740000000002</v>
          </cell>
          <cell r="I11">
            <v>16433.740000000002</v>
          </cell>
          <cell r="K11">
            <v>1083</v>
          </cell>
          <cell r="M11">
            <v>1083</v>
          </cell>
          <cell r="O11">
            <v>2117.27</v>
          </cell>
        </row>
        <row r="12">
          <cell r="A12">
            <v>350001</v>
          </cell>
          <cell r="B12">
            <v>350001</v>
          </cell>
          <cell r="C12" t="str">
            <v>Stanton Sheogobind</v>
          </cell>
          <cell r="D12">
            <v>350001</v>
          </cell>
          <cell r="E12" t="str">
            <v>OEB Preparation - Transmisson</v>
          </cell>
          <cell r="F12">
            <v>0</v>
          </cell>
          <cell r="G12">
            <v>0</v>
          </cell>
          <cell r="I12">
            <v>0</v>
          </cell>
          <cell r="K12">
            <v>1083</v>
          </cell>
          <cell r="M12">
            <v>1083</v>
          </cell>
          <cell r="O12">
            <v>0</v>
          </cell>
        </row>
        <row r="13">
          <cell r="A13">
            <v>350002</v>
          </cell>
          <cell r="B13">
            <v>350002</v>
          </cell>
          <cell r="C13" t="str">
            <v>Stanton Sheogobind</v>
          </cell>
          <cell r="D13">
            <v>350002</v>
          </cell>
          <cell r="E13" t="str">
            <v>IMO Preparation - Transmisson</v>
          </cell>
          <cell r="F13">
            <v>0</v>
          </cell>
          <cell r="G13">
            <v>6224.08</v>
          </cell>
          <cell r="I13">
            <v>6224.08</v>
          </cell>
          <cell r="K13">
            <v>1083</v>
          </cell>
          <cell r="M13">
            <v>1083</v>
          </cell>
          <cell r="O13">
            <v>0</v>
          </cell>
        </row>
        <row r="14">
          <cell r="A14">
            <v>350003</v>
          </cell>
          <cell r="B14">
            <v>350003</v>
          </cell>
          <cell r="C14" t="str">
            <v>Stanton Sheogobind</v>
          </cell>
          <cell r="D14">
            <v>350003</v>
          </cell>
          <cell r="E14" t="str">
            <v>Load Dispatching-Transmission 60 Cycle</v>
          </cell>
          <cell r="F14">
            <v>0</v>
          </cell>
          <cell r="G14">
            <v>66611.040000000008</v>
          </cell>
          <cell r="I14">
            <v>66611.040000000008</v>
          </cell>
          <cell r="K14">
            <v>26983</v>
          </cell>
          <cell r="M14">
            <v>26983</v>
          </cell>
          <cell r="O14">
            <v>25900</v>
          </cell>
        </row>
        <row r="15">
          <cell r="A15">
            <v>350004</v>
          </cell>
          <cell r="B15">
            <v>350004</v>
          </cell>
          <cell r="C15" t="str">
            <v>Stanton Sheogobind</v>
          </cell>
          <cell r="D15">
            <v>350004</v>
          </cell>
          <cell r="E15" t="str">
            <v>Load Dispatching-Transmission 25 Cycle</v>
          </cell>
          <cell r="F15">
            <v>0</v>
          </cell>
          <cell r="G15">
            <v>0</v>
          </cell>
          <cell r="I15">
            <v>0</v>
          </cell>
          <cell r="K15">
            <v>0</v>
          </cell>
          <cell r="M15">
            <v>0</v>
          </cell>
          <cell r="O15">
            <v>2231.54</v>
          </cell>
        </row>
        <row r="16">
          <cell r="A16">
            <v>350005</v>
          </cell>
          <cell r="B16">
            <v>350005</v>
          </cell>
          <cell r="C16" t="str">
            <v>Stanton Sheogobind</v>
          </cell>
          <cell r="D16">
            <v>350005</v>
          </cell>
          <cell r="E16" t="str">
            <v>St Building &amp; Fixture Exp-60 Cycle</v>
          </cell>
          <cell r="F16">
            <v>37340</v>
          </cell>
          <cell r="G16">
            <v>0</v>
          </cell>
          <cell r="I16">
            <v>37340</v>
          </cell>
          <cell r="K16">
            <v>28700</v>
          </cell>
          <cell r="M16">
            <v>28700</v>
          </cell>
          <cell r="O16">
            <v>31951.71</v>
          </cell>
        </row>
        <row r="17">
          <cell r="A17">
            <v>350006</v>
          </cell>
          <cell r="B17">
            <v>350006</v>
          </cell>
          <cell r="C17" t="str">
            <v>Stanton Sheogobind</v>
          </cell>
          <cell r="D17">
            <v>350006</v>
          </cell>
          <cell r="E17" t="str">
            <v>St Building &amp; Fixture Exp-25 Cycle</v>
          </cell>
          <cell r="F17">
            <v>3400</v>
          </cell>
          <cell r="G17">
            <v>0</v>
          </cell>
          <cell r="I17">
            <v>3400</v>
          </cell>
          <cell r="K17">
            <v>2641.52</v>
          </cell>
          <cell r="M17">
            <v>2641.52</v>
          </cell>
          <cell r="O17">
            <v>2382.54</v>
          </cell>
        </row>
        <row r="18">
          <cell r="A18">
            <v>350007</v>
          </cell>
          <cell r="B18">
            <v>350007</v>
          </cell>
          <cell r="C18" t="str">
            <v>Stanton Sheogobind</v>
          </cell>
          <cell r="D18">
            <v>350007</v>
          </cell>
          <cell r="E18" t="str">
            <v>St Building &amp; Fixture Expense Station 17</v>
          </cell>
          <cell r="F18">
            <v>0</v>
          </cell>
          <cell r="G18">
            <v>0</v>
          </cell>
          <cell r="I18">
            <v>0</v>
          </cell>
          <cell r="K18">
            <v>0</v>
          </cell>
          <cell r="M18">
            <v>0</v>
          </cell>
          <cell r="O18">
            <v>0</v>
          </cell>
        </row>
        <row r="19">
          <cell r="A19">
            <v>350009</v>
          </cell>
          <cell r="B19">
            <v>350009</v>
          </cell>
          <cell r="C19" t="str">
            <v>Stanton Sheogobind</v>
          </cell>
          <cell r="D19">
            <v>350009</v>
          </cell>
          <cell r="E19" t="str">
            <v>Transf St Equipment-Oper Lbr-60 HZ</v>
          </cell>
          <cell r="F19">
            <v>6200</v>
          </cell>
          <cell r="G19">
            <v>6991.9000000000015</v>
          </cell>
          <cell r="I19">
            <v>13191.900000000001</v>
          </cell>
          <cell r="K19">
            <v>27866</v>
          </cell>
          <cell r="M19">
            <v>27866</v>
          </cell>
          <cell r="O19">
            <v>109252.29</v>
          </cell>
        </row>
        <row r="20">
          <cell r="A20">
            <v>350010</v>
          </cell>
          <cell r="B20">
            <v>350010</v>
          </cell>
          <cell r="C20" t="str">
            <v>Stanton Sheogobind</v>
          </cell>
          <cell r="D20">
            <v>350010</v>
          </cell>
          <cell r="E20" t="str">
            <v>Transf St Equipment-Oper Lbr-25 HZ</v>
          </cell>
          <cell r="F20">
            <v>0</v>
          </cell>
          <cell r="G20">
            <v>0</v>
          </cell>
          <cell r="I20">
            <v>0</v>
          </cell>
          <cell r="K20">
            <v>2166</v>
          </cell>
          <cell r="M20">
            <v>2166</v>
          </cell>
          <cell r="O20">
            <v>12537.5</v>
          </cell>
        </row>
        <row r="21">
          <cell r="A21">
            <v>350011</v>
          </cell>
          <cell r="B21">
            <v>350011</v>
          </cell>
          <cell r="C21" t="str">
            <v>Stanton Sheogobind</v>
          </cell>
          <cell r="D21">
            <v>350011</v>
          </cell>
          <cell r="F21">
            <v>480</v>
          </cell>
          <cell r="G21">
            <v>11192.25</v>
          </cell>
          <cell r="I21">
            <v>11672.25</v>
          </cell>
          <cell r="O21">
            <v>0</v>
          </cell>
        </row>
        <row r="22">
          <cell r="A22">
            <v>350012</v>
          </cell>
          <cell r="B22">
            <v>350012</v>
          </cell>
          <cell r="C22" t="str">
            <v>Stanton Sheogobind</v>
          </cell>
          <cell r="D22">
            <v>350012</v>
          </cell>
          <cell r="F22">
            <v>480</v>
          </cell>
          <cell r="G22">
            <v>11192.25</v>
          </cell>
          <cell r="I22">
            <v>11672.25</v>
          </cell>
          <cell r="O22">
            <v>0</v>
          </cell>
        </row>
        <row r="23">
          <cell r="A23">
            <v>350017</v>
          </cell>
          <cell r="B23">
            <v>350017</v>
          </cell>
          <cell r="C23" t="str">
            <v>Stanton Sheogobind</v>
          </cell>
          <cell r="D23">
            <v>350017</v>
          </cell>
          <cell r="E23" t="str">
            <v>Overhead Line Expense - 60 Cycle</v>
          </cell>
          <cell r="F23">
            <v>0</v>
          </cell>
          <cell r="G23">
            <v>0</v>
          </cell>
          <cell r="I23">
            <v>0</v>
          </cell>
          <cell r="K23">
            <v>0</v>
          </cell>
          <cell r="M23">
            <v>0</v>
          </cell>
          <cell r="O23">
            <v>0</v>
          </cell>
        </row>
        <row r="24">
          <cell r="A24">
            <v>350018</v>
          </cell>
          <cell r="B24">
            <v>350018</v>
          </cell>
          <cell r="C24" t="str">
            <v>Stanton Sheogobind</v>
          </cell>
          <cell r="D24">
            <v>350018</v>
          </cell>
          <cell r="E24" t="str">
            <v>Overhead Line Expense - 25 Cycle</v>
          </cell>
          <cell r="F24">
            <v>0</v>
          </cell>
          <cell r="G24">
            <v>0</v>
          </cell>
          <cell r="I24">
            <v>0</v>
          </cell>
          <cell r="K24">
            <v>0</v>
          </cell>
          <cell r="M24">
            <v>0</v>
          </cell>
          <cell r="O24">
            <v>0</v>
          </cell>
        </row>
        <row r="25">
          <cell r="A25">
            <v>350021</v>
          </cell>
          <cell r="B25">
            <v>350021</v>
          </cell>
          <cell r="C25" t="str">
            <v>Stanton Sheogobind</v>
          </cell>
          <cell r="D25">
            <v>350021</v>
          </cell>
          <cell r="E25" t="str">
            <v>Misc Transmission Expenses-60 cycle</v>
          </cell>
          <cell r="F25">
            <v>38600</v>
          </cell>
          <cell r="G25">
            <v>0</v>
          </cell>
          <cell r="I25">
            <v>38600</v>
          </cell>
          <cell r="K25">
            <v>32400</v>
          </cell>
          <cell r="M25">
            <v>32400</v>
          </cell>
          <cell r="O25">
            <v>1189.23</v>
          </cell>
        </row>
        <row r="26">
          <cell r="A26">
            <v>350023</v>
          </cell>
          <cell r="B26">
            <v>350023</v>
          </cell>
          <cell r="C26" t="str">
            <v>Stanton Sheogobind</v>
          </cell>
          <cell r="D26">
            <v>350023</v>
          </cell>
          <cell r="E26" t="str">
            <v>Transmission - Rental Expenses</v>
          </cell>
          <cell r="F26">
            <v>86000</v>
          </cell>
          <cell r="G26">
            <v>0</v>
          </cell>
          <cell r="I26">
            <v>86000</v>
          </cell>
          <cell r="K26">
            <v>86000</v>
          </cell>
          <cell r="M26">
            <v>86000</v>
          </cell>
          <cell r="O26">
            <v>84800</v>
          </cell>
        </row>
        <row r="27">
          <cell r="A27">
            <v>350024</v>
          </cell>
          <cell r="B27">
            <v>350024</v>
          </cell>
          <cell r="C27" t="str">
            <v>Stanton Sheogobind</v>
          </cell>
          <cell r="D27">
            <v>350024</v>
          </cell>
          <cell r="E27" t="str">
            <v>Maint Supervision &amp; Engineering-System</v>
          </cell>
          <cell r="F27">
            <v>0</v>
          </cell>
          <cell r="G27">
            <v>0</v>
          </cell>
          <cell r="I27">
            <v>0</v>
          </cell>
          <cell r="K27">
            <v>1083</v>
          </cell>
          <cell r="M27">
            <v>1083</v>
          </cell>
          <cell r="O27">
            <v>0</v>
          </cell>
        </row>
        <row r="28">
          <cell r="A28">
            <v>350025</v>
          </cell>
          <cell r="B28">
            <v>350025</v>
          </cell>
          <cell r="C28" t="str">
            <v>Stanton Sheogobind</v>
          </cell>
          <cell r="D28">
            <v>350025</v>
          </cell>
          <cell r="E28" t="str">
            <v>Maint of Tranf Build &amp; Fixt -60 Hz</v>
          </cell>
          <cell r="F28">
            <v>11000</v>
          </cell>
          <cell r="G28">
            <v>0</v>
          </cell>
          <cell r="I28">
            <v>11000</v>
          </cell>
          <cell r="K28">
            <v>5000</v>
          </cell>
          <cell r="M28">
            <v>5000</v>
          </cell>
          <cell r="O28">
            <v>825</v>
          </cell>
        </row>
        <row r="29">
          <cell r="A29">
            <v>350026</v>
          </cell>
          <cell r="B29">
            <v>350026</v>
          </cell>
          <cell r="C29" t="str">
            <v>Stanton Sheogobind</v>
          </cell>
          <cell r="D29">
            <v>350026</v>
          </cell>
          <cell r="E29" t="str">
            <v>Maint of Tranf Build &amp; Fixt -25 Hz</v>
          </cell>
          <cell r="F29">
            <v>1500</v>
          </cell>
          <cell r="G29">
            <v>0</v>
          </cell>
          <cell r="I29">
            <v>1500</v>
          </cell>
          <cell r="K29">
            <v>1800</v>
          </cell>
          <cell r="M29">
            <v>1800</v>
          </cell>
          <cell r="O29">
            <v>4289.72</v>
          </cell>
        </row>
        <row r="30">
          <cell r="A30">
            <v>350029</v>
          </cell>
          <cell r="B30">
            <v>350029</v>
          </cell>
          <cell r="C30" t="str">
            <v>Stanton Sheogobind</v>
          </cell>
          <cell r="D30">
            <v>350029</v>
          </cell>
          <cell r="E30" t="str">
            <v>Maint of Trans St Equip-60 Cycle</v>
          </cell>
          <cell r="F30">
            <v>25000</v>
          </cell>
          <cell r="G30">
            <v>0</v>
          </cell>
          <cell r="I30">
            <v>25000</v>
          </cell>
          <cell r="K30">
            <v>76626.720000000001</v>
          </cell>
          <cell r="M30">
            <v>76626.720000000001</v>
          </cell>
          <cell r="O30">
            <v>7306.71</v>
          </cell>
        </row>
        <row r="31">
          <cell r="A31">
            <v>350030</v>
          </cell>
          <cell r="B31">
            <v>350030</v>
          </cell>
          <cell r="C31" t="str">
            <v>Stanton Sheogobind</v>
          </cell>
          <cell r="D31">
            <v>350030</v>
          </cell>
          <cell r="E31" t="str">
            <v>Maint of Trans St Equip-25 Cycle</v>
          </cell>
          <cell r="F31">
            <v>0</v>
          </cell>
          <cell r="G31">
            <v>0</v>
          </cell>
          <cell r="I31">
            <v>0</v>
          </cell>
          <cell r="K31">
            <v>0</v>
          </cell>
          <cell r="M31">
            <v>0</v>
          </cell>
          <cell r="O31">
            <v>2659</v>
          </cell>
        </row>
        <row r="32">
          <cell r="A32">
            <v>350033</v>
          </cell>
          <cell r="B32">
            <v>350033</v>
          </cell>
          <cell r="C32" t="str">
            <v>Stanton Sheogobind</v>
          </cell>
          <cell r="D32">
            <v>350033</v>
          </cell>
          <cell r="E32" t="str">
            <v>Maint of Towers, Poles &amp; Fixtures-60 hz</v>
          </cell>
          <cell r="F32">
            <v>1800</v>
          </cell>
          <cell r="G32">
            <v>0</v>
          </cell>
          <cell r="I32">
            <v>1800</v>
          </cell>
          <cell r="K32">
            <v>4800</v>
          </cell>
          <cell r="M32">
            <v>4800</v>
          </cell>
          <cell r="O32">
            <v>0</v>
          </cell>
        </row>
        <row r="33">
          <cell r="A33">
            <v>350034</v>
          </cell>
          <cell r="B33">
            <v>350034</v>
          </cell>
          <cell r="C33" t="str">
            <v>Stanton Sheogobind</v>
          </cell>
          <cell r="D33">
            <v>350034</v>
          </cell>
          <cell r="E33" t="str">
            <v>Maint of Towers, Poles &amp; Fixtures-25 hz</v>
          </cell>
          <cell r="F33">
            <v>0</v>
          </cell>
          <cell r="G33">
            <v>0</v>
          </cell>
          <cell r="I33">
            <v>0</v>
          </cell>
          <cell r="K33">
            <v>0</v>
          </cell>
          <cell r="M33">
            <v>0</v>
          </cell>
          <cell r="O33">
            <v>0</v>
          </cell>
        </row>
        <row r="34">
          <cell r="A34">
            <v>350035</v>
          </cell>
          <cell r="B34">
            <v>350035</v>
          </cell>
          <cell r="C34" t="str">
            <v>Stanton Sheogobind</v>
          </cell>
          <cell r="D34">
            <v>350035</v>
          </cell>
          <cell r="E34" t="str">
            <v>Maint of OH Conductors &amp; Devices-60 hz</v>
          </cell>
          <cell r="F34">
            <v>5800</v>
          </cell>
          <cell r="G34">
            <v>0</v>
          </cell>
          <cell r="I34">
            <v>5800</v>
          </cell>
          <cell r="K34">
            <v>2660</v>
          </cell>
          <cell r="M34">
            <v>2660</v>
          </cell>
          <cell r="O34">
            <v>5582.06</v>
          </cell>
        </row>
        <row r="35">
          <cell r="A35">
            <v>350036</v>
          </cell>
          <cell r="B35">
            <v>350036</v>
          </cell>
          <cell r="C35" t="str">
            <v>Stanton Sheogobind</v>
          </cell>
          <cell r="D35">
            <v>350036</v>
          </cell>
          <cell r="E35" t="str">
            <v>Maint of OH Conductors &amp; Devices-25 hz</v>
          </cell>
          <cell r="F35">
            <v>0</v>
          </cell>
          <cell r="G35">
            <v>0</v>
          </cell>
          <cell r="I35">
            <v>0</v>
          </cell>
          <cell r="K35">
            <v>0</v>
          </cell>
          <cell r="M35">
            <v>0</v>
          </cell>
          <cell r="O35">
            <v>850</v>
          </cell>
        </row>
        <row r="36">
          <cell r="A36">
            <v>350037</v>
          </cell>
          <cell r="B36">
            <v>350037</v>
          </cell>
          <cell r="C36" t="str">
            <v>Stanton Sheogobind</v>
          </cell>
          <cell r="D36">
            <v>350037</v>
          </cell>
          <cell r="E36" t="str">
            <v>Maint. of OH Lines-Right of Way-60 Cycle</v>
          </cell>
          <cell r="F36">
            <v>50000</v>
          </cell>
          <cell r="G36">
            <v>9510.4000000000015</v>
          </cell>
          <cell r="I36">
            <v>59510.400000000001</v>
          </cell>
          <cell r="K36">
            <v>41160</v>
          </cell>
          <cell r="M36">
            <v>41160</v>
          </cell>
          <cell r="O36">
            <v>37002.949999999997</v>
          </cell>
        </row>
        <row r="37">
          <cell r="A37">
            <v>350038</v>
          </cell>
          <cell r="B37">
            <v>350038</v>
          </cell>
          <cell r="C37" t="str">
            <v>Stanton Sheogobind</v>
          </cell>
          <cell r="D37">
            <v>350038</v>
          </cell>
          <cell r="E37" t="str">
            <v>Maint. of OH Lines-Right of Way-25 Cycle</v>
          </cell>
          <cell r="F37">
            <v>0</v>
          </cell>
          <cell r="G37">
            <v>0</v>
          </cell>
          <cell r="I37">
            <v>0</v>
          </cell>
          <cell r="K37">
            <v>0</v>
          </cell>
          <cell r="M37">
            <v>0</v>
          </cell>
          <cell r="O37">
            <v>0</v>
          </cell>
        </row>
        <row r="38">
          <cell r="A38">
            <v>350039</v>
          </cell>
          <cell r="B38">
            <v>350039</v>
          </cell>
          <cell r="C38" t="str">
            <v>Stanton Sheogobind</v>
          </cell>
          <cell r="D38">
            <v>350039</v>
          </cell>
          <cell r="E38" t="str">
            <v>Maint. of Misc Transm Plant-60 Cycle</v>
          </cell>
          <cell r="F38">
            <v>1200</v>
          </cell>
          <cell r="G38">
            <v>0</v>
          </cell>
          <cell r="I38">
            <v>1200</v>
          </cell>
          <cell r="K38">
            <v>1160</v>
          </cell>
          <cell r="M38">
            <v>1160</v>
          </cell>
          <cell r="O38">
            <v>0</v>
          </cell>
        </row>
        <row r="39">
          <cell r="A39">
            <v>350040</v>
          </cell>
          <cell r="B39">
            <v>350040</v>
          </cell>
          <cell r="C39" t="str">
            <v>Stanton Sheogobind</v>
          </cell>
          <cell r="D39">
            <v>350040</v>
          </cell>
          <cell r="E39" t="str">
            <v>Maint. of Misc Transm Plant-25 Cycle</v>
          </cell>
          <cell r="F39">
            <v>1200</v>
          </cell>
          <cell r="G39">
            <v>0</v>
          </cell>
          <cell r="I39">
            <v>1200</v>
          </cell>
          <cell r="K39">
            <v>1160</v>
          </cell>
          <cell r="M39">
            <v>1160</v>
          </cell>
          <cell r="O39">
            <v>346.03</v>
          </cell>
        </row>
        <row r="40">
          <cell r="A40">
            <v>350080</v>
          </cell>
          <cell r="B40">
            <v>350080</v>
          </cell>
          <cell r="C40" t="str">
            <v>Kazi Marouf</v>
          </cell>
          <cell r="D40">
            <v>350080</v>
          </cell>
          <cell r="E40" t="str">
            <v>Transmission-Scada System Operations</v>
          </cell>
          <cell r="F40">
            <v>5000</v>
          </cell>
          <cell r="G40">
            <v>0</v>
          </cell>
          <cell r="I40">
            <v>5000</v>
          </cell>
          <cell r="K40">
            <v>22974.240000000002</v>
          </cell>
          <cell r="M40">
            <v>22974.240000000002</v>
          </cell>
          <cell r="O40">
            <v>21289.93</v>
          </cell>
        </row>
        <row r="41">
          <cell r="A41">
            <v>0</v>
          </cell>
          <cell r="B41">
            <v>0</v>
          </cell>
          <cell r="O41">
            <v>0</v>
          </cell>
        </row>
        <row r="42">
          <cell r="A42">
            <v>0</v>
          </cell>
          <cell r="B42">
            <v>0</v>
          </cell>
          <cell r="E42" t="str">
            <v>Settled to CC 2100 via secondary cost elements</v>
          </cell>
          <cell r="F42">
            <v>275000</v>
          </cell>
          <cell r="G42">
            <v>128155.66</v>
          </cell>
          <cell r="I42">
            <v>403155.66000000003</v>
          </cell>
          <cell r="K42">
            <v>368429.48</v>
          </cell>
          <cell r="M42">
            <v>368429.48</v>
          </cell>
          <cell r="O42">
            <v>352513.48000000004</v>
          </cell>
        </row>
        <row r="43">
          <cell r="A43">
            <v>0</v>
          </cell>
          <cell r="B43">
            <v>0</v>
          </cell>
          <cell r="O43">
            <v>0</v>
          </cell>
        </row>
        <row r="44">
          <cell r="B44">
            <v>2100</v>
          </cell>
          <cell r="C44" t="str">
            <v>Stanton Sheogobind</v>
          </cell>
          <cell r="D44">
            <v>2100</v>
          </cell>
          <cell r="E44" t="str">
            <v>Transmission</v>
          </cell>
          <cell r="I44">
            <v>0</v>
          </cell>
          <cell r="K44">
            <v>0</v>
          </cell>
          <cell r="M44">
            <v>0</v>
          </cell>
          <cell r="O44">
            <v>0</v>
          </cell>
        </row>
        <row r="45">
          <cell r="A45">
            <v>2100</v>
          </cell>
          <cell r="B45">
            <v>0</v>
          </cell>
          <cell r="E45" t="str">
            <v>Total for Cost Center 2100</v>
          </cell>
          <cell r="I45">
            <v>403155.66000000003</v>
          </cell>
          <cell r="K45">
            <v>368429.48</v>
          </cell>
          <cell r="M45">
            <v>368429.48</v>
          </cell>
          <cell r="O45">
            <v>352513.48000000004</v>
          </cell>
        </row>
        <row r="46">
          <cell r="A46">
            <v>0</v>
          </cell>
          <cell r="B46">
            <v>0</v>
          </cell>
        </row>
        <row r="47">
          <cell r="A47">
            <v>2110</v>
          </cell>
          <cell r="B47">
            <v>2110</v>
          </cell>
          <cell r="C47" t="str">
            <v>Harry Clutterbuck</v>
          </cell>
          <cell r="D47">
            <v>2110</v>
          </cell>
          <cell r="E47" t="str">
            <v>General Administration</v>
          </cell>
          <cell r="I47">
            <v>58434</v>
          </cell>
          <cell r="K47">
            <v>251000</v>
          </cell>
          <cell r="M47">
            <v>240000</v>
          </cell>
          <cell r="O47">
            <v>167915.72</v>
          </cell>
        </row>
        <row r="48">
          <cell r="A48">
            <v>0</v>
          </cell>
          <cell r="B48">
            <v>0</v>
          </cell>
        </row>
        <row r="49">
          <cell r="A49">
            <v>2199</v>
          </cell>
          <cell r="B49">
            <v>2199</v>
          </cell>
          <cell r="C49" t="str">
            <v>Maria Passero</v>
          </cell>
          <cell r="D49">
            <v>2199</v>
          </cell>
          <cell r="E49" t="str">
            <v>Intercompany Services &amp; Administration</v>
          </cell>
          <cell r="I49">
            <v>395262.3</v>
          </cell>
          <cell r="K49">
            <v>75000</v>
          </cell>
          <cell r="M49">
            <v>75000</v>
          </cell>
          <cell r="O49">
            <v>292948.87</v>
          </cell>
        </row>
        <row r="50">
          <cell r="A50">
            <v>0</v>
          </cell>
          <cell r="B50">
            <v>0</v>
          </cell>
          <cell r="E50" t="str">
            <v>Total Transmission</v>
          </cell>
          <cell r="I50">
            <v>856851.96</v>
          </cell>
          <cell r="K50">
            <v>694429.48</v>
          </cell>
          <cell r="M50">
            <v>683429.48</v>
          </cell>
          <cell r="O50">
            <v>813378.07000000007</v>
          </cell>
        </row>
        <row r="51">
          <cell r="A51">
            <v>0</v>
          </cell>
          <cell r="B51">
            <v>0</v>
          </cell>
        </row>
        <row r="52">
          <cell r="A52">
            <v>0</v>
          </cell>
          <cell r="B52">
            <v>0</v>
          </cell>
          <cell r="C52" t="str">
            <v>DISTRIBUTION</v>
          </cell>
        </row>
        <row r="53">
          <cell r="A53">
            <v>0</v>
          </cell>
          <cell r="B53">
            <v>0</v>
          </cell>
          <cell r="O53">
            <v>0</v>
          </cell>
        </row>
        <row r="54">
          <cell r="A54">
            <v>2200</v>
          </cell>
          <cell r="B54">
            <v>2200</v>
          </cell>
          <cell r="C54" t="str">
            <v>Stanton Sheogobind</v>
          </cell>
          <cell r="D54">
            <v>2200</v>
          </cell>
          <cell r="E54" t="str">
            <v>T&amp;D Common</v>
          </cell>
          <cell r="I54">
            <v>-13.690799999960291</v>
          </cell>
          <cell r="K54">
            <v>0</v>
          </cell>
          <cell r="M54">
            <v>0</v>
          </cell>
          <cell r="O54">
            <v>-12100</v>
          </cell>
        </row>
        <row r="55">
          <cell r="A55">
            <v>2201</v>
          </cell>
          <cell r="B55">
            <v>2201</v>
          </cell>
          <cell r="C55" t="str">
            <v>Jie Han</v>
          </cell>
          <cell r="D55">
            <v>2201</v>
          </cell>
          <cell r="E55" t="str">
            <v>Metering</v>
          </cell>
          <cell r="I55">
            <v>-34.069260000047507</v>
          </cell>
          <cell r="M55">
            <v>0</v>
          </cell>
          <cell r="O55">
            <v>0</v>
          </cell>
        </row>
        <row r="56">
          <cell r="A56">
            <v>2202</v>
          </cell>
          <cell r="B56">
            <v>2202</v>
          </cell>
          <cell r="C56" t="str">
            <v>Stanton Sheogobind</v>
          </cell>
          <cell r="D56">
            <v>2202</v>
          </cell>
          <cell r="E56" t="str">
            <v>Planning</v>
          </cell>
          <cell r="I56">
            <v>-70.373264999972889</v>
          </cell>
          <cell r="K56">
            <v>0</v>
          </cell>
          <cell r="M56">
            <v>0</v>
          </cell>
          <cell r="O56">
            <v>0</v>
          </cell>
        </row>
        <row r="57">
          <cell r="A57">
            <v>2203</v>
          </cell>
          <cell r="B57">
            <v>2203</v>
          </cell>
          <cell r="C57" t="str">
            <v>Stanton Sheogobind</v>
          </cell>
          <cell r="D57">
            <v>2203</v>
          </cell>
          <cell r="E57" t="str">
            <v>Electrical</v>
          </cell>
          <cell r="I57">
            <v>28.385190000000875</v>
          </cell>
        </row>
        <row r="58">
          <cell r="B58">
            <v>2204</v>
          </cell>
          <cell r="C58" t="str">
            <v>Stanton Sheogobind</v>
          </cell>
          <cell r="D58">
            <v>2204</v>
          </cell>
          <cell r="E58" t="str">
            <v>Line</v>
          </cell>
          <cell r="I58">
            <v>57.376365000149235</v>
          </cell>
        </row>
        <row r="59">
          <cell r="B59">
            <v>2205</v>
          </cell>
          <cell r="C59" t="str">
            <v>Stanton Sheogobind</v>
          </cell>
          <cell r="D59">
            <v>2205</v>
          </cell>
          <cell r="E59" t="str">
            <v>Control Room</v>
          </cell>
          <cell r="I59">
            <v>-16.770157499922789</v>
          </cell>
        </row>
        <row r="60">
          <cell r="B60">
            <v>0</v>
          </cell>
          <cell r="E60" t="str">
            <v>Total FE Operations</v>
          </cell>
          <cell r="I60">
            <v>-49.141927499753365</v>
          </cell>
        </row>
        <row r="61">
          <cell r="B61">
            <v>0</v>
          </cell>
        </row>
        <row r="62">
          <cell r="A62">
            <v>360000</v>
          </cell>
          <cell r="B62">
            <v>360000</v>
          </cell>
          <cell r="C62" t="str">
            <v>Stanton Sheogobind</v>
          </cell>
          <cell r="D62">
            <v>360000</v>
          </cell>
          <cell r="E62" t="str">
            <v>Operation Supervision&amp; Engineer-System</v>
          </cell>
          <cell r="F62">
            <v>0</v>
          </cell>
          <cell r="G62">
            <v>99931.310000000012</v>
          </cell>
          <cell r="I62">
            <v>99931.310000000012</v>
          </cell>
          <cell r="K62">
            <v>32273.4</v>
          </cell>
          <cell r="M62">
            <v>32273.4</v>
          </cell>
          <cell r="O62">
            <v>0</v>
          </cell>
        </row>
        <row r="63">
          <cell r="A63">
            <v>360001</v>
          </cell>
          <cell r="B63">
            <v>360001</v>
          </cell>
          <cell r="C63" t="str">
            <v>Stanton Sheogobind</v>
          </cell>
          <cell r="D63">
            <v>360001</v>
          </cell>
          <cell r="E63" t="str">
            <v>OEB Preparation-Distribution</v>
          </cell>
          <cell r="F63">
            <v>0</v>
          </cell>
          <cell r="G63">
            <v>6843.6</v>
          </cell>
          <cell r="I63">
            <v>6843.6</v>
          </cell>
          <cell r="K63">
            <v>2166</v>
          </cell>
          <cell r="M63">
            <v>2166</v>
          </cell>
          <cell r="O63">
            <v>0</v>
          </cell>
        </row>
        <row r="64">
          <cell r="A64">
            <v>360002</v>
          </cell>
          <cell r="B64">
            <v>360002</v>
          </cell>
          <cell r="C64" t="str">
            <v>Stanton Sheogobind</v>
          </cell>
          <cell r="D64">
            <v>360002</v>
          </cell>
          <cell r="E64" t="str">
            <v>IMO Preparation-Distribution</v>
          </cell>
          <cell r="F64">
            <v>0</v>
          </cell>
          <cell r="G64">
            <v>0</v>
          </cell>
          <cell r="I64">
            <v>0</v>
          </cell>
          <cell r="K64">
            <v>2166</v>
          </cell>
          <cell r="M64">
            <v>2166</v>
          </cell>
          <cell r="O64">
            <v>0</v>
          </cell>
        </row>
        <row r="65">
          <cell r="A65">
            <v>360003</v>
          </cell>
          <cell r="B65">
            <v>360003</v>
          </cell>
          <cell r="C65" t="str">
            <v>Stanton Sheogobind</v>
          </cell>
          <cell r="D65">
            <v>360003</v>
          </cell>
          <cell r="E65" t="str">
            <v>Load Dispatching-Distribution</v>
          </cell>
          <cell r="F65">
            <v>0</v>
          </cell>
          <cell r="G65">
            <v>166902.20000000001</v>
          </cell>
          <cell r="I65">
            <v>166902.20000000001</v>
          </cell>
          <cell r="K65">
            <v>235216</v>
          </cell>
          <cell r="M65">
            <v>235216</v>
          </cell>
          <cell r="O65">
            <v>144500</v>
          </cell>
        </row>
        <row r="66">
          <cell r="A66">
            <v>360004</v>
          </cell>
          <cell r="B66">
            <v>360004</v>
          </cell>
          <cell r="C66" t="str">
            <v>Stanton Sheogobind</v>
          </cell>
          <cell r="D66">
            <v>360004</v>
          </cell>
          <cell r="E66" t="str">
            <v>Station Buildings &amp; Fixtures Exp</v>
          </cell>
          <cell r="F66">
            <v>70000</v>
          </cell>
          <cell r="G66">
            <v>0</v>
          </cell>
          <cell r="I66">
            <v>70000</v>
          </cell>
          <cell r="K66">
            <v>83200</v>
          </cell>
          <cell r="M66">
            <v>83200</v>
          </cell>
          <cell r="O66">
            <v>92853.74</v>
          </cell>
        </row>
        <row r="67">
          <cell r="A67">
            <v>360009</v>
          </cell>
          <cell r="B67">
            <v>360009</v>
          </cell>
          <cell r="C67" t="str">
            <v>Stanton Sheogobind</v>
          </cell>
          <cell r="D67">
            <v>360009</v>
          </cell>
          <cell r="E67" t="str">
            <v>Dist Station Equip-Operating Lbr</v>
          </cell>
          <cell r="F67">
            <v>3400</v>
          </cell>
          <cell r="G67">
            <v>20186.8</v>
          </cell>
          <cell r="I67">
            <v>23586.799999999999</v>
          </cell>
          <cell r="K67">
            <v>0</v>
          </cell>
          <cell r="M67">
            <v>0</v>
          </cell>
          <cell r="O67">
            <v>34168.19</v>
          </cell>
        </row>
        <row r="68">
          <cell r="A68">
            <v>360014</v>
          </cell>
          <cell r="B68">
            <v>360014</v>
          </cell>
          <cell r="C68" t="str">
            <v>Stanton Sheogobind</v>
          </cell>
          <cell r="D68">
            <v>360014</v>
          </cell>
          <cell r="E68" t="str">
            <v>Dist Station Equip-Supplie &amp; Exp-Stat 12</v>
          </cell>
          <cell r="F68">
            <v>15000</v>
          </cell>
          <cell r="G68">
            <v>0</v>
          </cell>
          <cell r="I68">
            <v>15000</v>
          </cell>
          <cell r="K68">
            <v>33513</v>
          </cell>
          <cell r="M68">
            <v>33513</v>
          </cell>
          <cell r="O68">
            <v>0</v>
          </cell>
        </row>
        <row r="69">
          <cell r="A69">
            <v>360019</v>
          </cell>
          <cell r="B69">
            <v>360019</v>
          </cell>
          <cell r="C69" t="str">
            <v>Stanton Sheogobind</v>
          </cell>
          <cell r="D69">
            <v>360019</v>
          </cell>
          <cell r="E69" t="str">
            <v>Overhead Dist Line &amp; Feeders-Oper Labour</v>
          </cell>
          <cell r="F69">
            <v>10200</v>
          </cell>
          <cell r="G69">
            <v>14265.599999999999</v>
          </cell>
          <cell r="I69">
            <v>24465.599999999999</v>
          </cell>
          <cell r="K69">
            <v>0</v>
          </cell>
          <cell r="M69">
            <v>0</v>
          </cell>
          <cell r="O69">
            <v>42839.34</v>
          </cell>
        </row>
        <row r="70">
          <cell r="A70">
            <v>360020</v>
          </cell>
          <cell r="B70">
            <v>360020</v>
          </cell>
          <cell r="C70" t="str">
            <v>Stanton Sheogobind</v>
          </cell>
          <cell r="D70">
            <v>360020</v>
          </cell>
          <cell r="E70" t="str">
            <v>Overhead Dist Line &amp; Feeders-expense</v>
          </cell>
          <cell r="F70">
            <v>68000</v>
          </cell>
          <cell r="G70">
            <v>0</v>
          </cell>
          <cell r="I70">
            <v>68000</v>
          </cell>
          <cell r="K70">
            <v>61501.08</v>
          </cell>
          <cell r="M70">
            <v>61501.08</v>
          </cell>
          <cell r="O70">
            <v>0</v>
          </cell>
        </row>
        <row r="71">
          <cell r="A71">
            <v>360021</v>
          </cell>
          <cell r="B71">
            <v>360021</v>
          </cell>
          <cell r="C71" t="str">
            <v>Stanton Sheogobind</v>
          </cell>
          <cell r="D71">
            <v>360021</v>
          </cell>
          <cell r="E71" t="str">
            <v>Overhead Distribution Transf-Operations</v>
          </cell>
          <cell r="F71">
            <v>5000</v>
          </cell>
          <cell r="G71">
            <v>0</v>
          </cell>
          <cell r="I71">
            <v>5000</v>
          </cell>
          <cell r="K71">
            <v>3666</v>
          </cell>
          <cell r="M71">
            <v>3666</v>
          </cell>
          <cell r="O71">
            <v>510</v>
          </cell>
        </row>
        <row r="72">
          <cell r="A72">
            <v>360022</v>
          </cell>
          <cell r="B72">
            <v>360022</v>
          </cell>
          <cell r="C72" t="str">
            <v>Stanton Sheogobind</v>
          </cell>
          <cell r="D72">
            <v>360022</v>
          </cell>
          <cell r="E72" t="str">
            <v>Underground Dist Lines &amp; Feeders-Op Lbr</v>
          </cell>
          <cell r="F72">
            <v>3000</v>
          </cell>
          <cell r="G72">
            <v>65575.399999999994</v>
          </cell>
          <cell r="I72">
            <v>68575.399999999994</v>
          </cell>
          <cell r="K72">
            <v>61565</v>
          </cell>
          <cell r="M72">
            <v>61565</v>
          </cell>
          <cell r="O72">
            <v>85147.44</v>
          </cell>
        </row>
        <row r="73">
          <cell r="A73">
            <v>360024</v>
          </cell>
          <cell r="B73">
            <v>360024</v>
          </cell>
          <cell r="C73" t="str">
            <v>Stanton Sheogobind</v>
          </cell>
          <cell r="D73">
            <v>360024</v>
          </cell>
          <cell r="E73" t="str">
            <v>Underground Dist Transformers-Operations</v>
          </cell>
          <cell r="F73">
            <v>1500</v>
          </cell>
          <cell r="G73">
            <v>7044</v>
          </cell>
          <cell r="I73">
            <v>8544</v>
          </cell>
          <cell r="K73">
            <v>3666</v>
          </cell>
          <cell r="M73">
            <v>3666</v>
          </cell>
          <cell r="O73">
            <v>4165</v>
          </cell>
        </row>
        <row r="74">
          <cell r="A74">
            <v>360025</v>
          </cell>
          <cell r="B74">
            <v>360025</v>
          </cell>
          <cell r="C74" t="str">
            <v>Stanton Sheogobind</v>
          </cell>
          <cell r="D74">
            <v>360025</v>
          </cell>
          <cell r="E74" t="str">
            <v>Meter Expenses</v>
          </cell>
          <cell r="F74">
            <v>56590</v>
          </cell>
          <cell r="G74">
            <v>30862.979999999996</v>
          </cell>
          <cell r="I74">
            <v>87452.98</v>
          </cell>
          <cell r="K74">
            <v>28428.720000000001</v>
          </cell>
          <cell r="M74">
            <v>28428.720000000001</v>
          </cell>
          <cell r="O74">
            <v>41723.800000000003</v>
          </cell>
        </row>
        <row r="75">
          <cell r="A75">
            <v>360026</v>
          </cell>
          <cell r="B75">
            <v>360026</v>
          </cell>
          <cell r="C75" t="str">
            <v>Stanton Sheogobind</v>
          </cell>
          <cell r="D75">
            <v>360026</v>
          </cell>
          <cell r="E75" t="str">
            <v>Customer Premise-Operating Labour</v>
          </cell>
          <cell r="F75">
            <v>0</v>
          </cell>
          <cell r="G75">
            <v>0</v>
          </cell>
          <cell r="I75">
            <v>0</v>
          </cell>
          <cell r="K75">
            <v>2166</v>
          </cell>
          <cell r="M75">
            <v>2166</v>
          </cell>
          <cell r="O75">
            <v>0</v>
          </cell>
        </row>
        <row r="76">
          <cell r="A76">
            <v>360027</v>
          </cell>
          <cell r="B76">
            <v>360027</v>
          </cell>
          <cell r="D76">
            <v>360027</v>
          </cell>
          <cell r="I76">
            <v>20000</v>
          </cell>
        </row>
        <row r="77">
          <cell r="A77">
            <v>360028</v>
          </cell>
          <cell r="B77">
            <v>360028</v>
          </cell>
          <cell r="C77" t="str">
            <v>Stanton Sheogobind</v>
          </cell>
          <cell r="D77">
            <v>360028</v>
          </cell>
          <cell r="E77" t="str">
            <v>Miscellaneous Distribution Expenses</v>
          </cell>
          <cell r="F77">
            <v>15000</v>
          </cell>
          <cell r="G77">
            <v>65624</v>
          </cell>
          <cell r="I77">
            <v>80624</v>
          </cell>
          <cell r="K77">
            <v>143524.88</v>
          </cell>
          <cell r="M77">
            <v>143524.88</v>
          </cell>
          <cell r="O77">
            <v>190226.29</v>
          </cell>
        </row>
        <row r="78">
          <cell r="A78">
            <v>360031</v>
          </cell>
          <cell r="B78">
            <v>360031</v>
          </cell>
          <cell r="C78" t="str">
            <v>Stanton Sheogobind</v>
          </cell>
          <cell r="D78">
            <v>360031</v>
          </cell>
          <cell r="E78" t="str">
            <v>Other Rent</v>
          </cell>
          <cell r="F78">
            <v>0</v>
          </cell>
          <cell r="G78">
            <v>0</v>
          </cell>
          <cell r="I78">
            <v>0</v>
          </cell>
          <cell r="K78">
            <v>1000</v>
          </cell>
          <cell r="M78">
            <v>1000</v>
          </cell>
          <cell r="O78">
            <v>1880</v>
          </cell>
        </row>
        <row r="79">
          <cell r="A79">
            <v>360032</v>
          </cell>
          <cell r="B79">
            <v>360032</v>
          </cell>
          <cell r="C79" t="str">
            <v>Stanton Sheogobind</v>
          </cell>
          <cell r="D79">
            <v>360032</v>
          </cell>
          <cell r="E79" t="str">
            <v>Maint Superv &amp; Engineering-Whole System</v>
          </cell>
          <cell r="F79">
            <v>0</v>
          </cell>
          <cell r="G79">
            <v>0</v>
          </cell>
          <cell r="I79">
            <v>0</v>
          </cell>
          <cell r="K79">
            <v>2166</v>
          </cell>
          <cell r="M79">
            <v>2166</v>
          </cell>
          <cell r="O79">
            <v>17649.63</v>
          </cell>
        </row>
        <row r="80">
          <cell r="A80">
            <v>360033</v>
          </cell>
          <cell r="B80">
            <v>360033</v>
          </cell>
          <cell r="C80" t="str">
            <v>Stanton Sheogobind</v>
          </cell>
          <cell r="D80">
            <v>360033</v>
          </cell>
          <cell r="E80" t="str">
            <v xml:space="preserve">Maint of Build &amp; Fix-Dist Station </v>
          </cell>
          <cell r="F80">
            <v>0</v>
          </cell>
          <cell r="G80">
            <v>0</v>
          </cell>
          <cell r="I80">
            <v>0</v>
          </cell>
          <cell r="K80">
            <v>11083</v>
          </cell>
          <cell r="M80">
            <v>11083</v>
          </cell>
          <cell r="O80">
            <v>908.91</v>
          </cell>
        </row>
        <row r="81">
          <cell r="A81">
            <v>360038</v>
          </cell>
          <cell r="B81">
            <v>360038</v>
          </cell>
          <cell r="C81" t="str">
            <v>Stanton Sheogobind</v>
          </cell>
          <cell r="D81">
            <v>360038</v>
          </cell>
          <cell r="E81" t="str">
            <v>Maintenance of Distr Station Equipment</v>
          </cell>
          <cell r="F81">
            <v>60000</v>
          </cell>
          <cell r="G81">
            <v>52536.5</v>
          </cell>
          <cell r="I81">
            <v>112536.5</v>
          </cell>
          <cell r="K81">
            <v>42560.800000000003</v>
          </cell>
          <cell r="M81">
            <v>42560.800000000003</v>
          </cell>
          <cell r="O81">
            <v>22818.53</v>
          </cell>
        </row>
        <row r="82">
          <cell r="A82">
            <v>360043</v>
          </cell>
          <cell r="B82">
            <v>360043</v>
          </cell>
          <cell r="C82" t="str">
            <v>Stanton Sheogobind</v>
          </cell>
          <cell r="D82">
            <v>360043</v>
          </cell>
          <cell r="E82" t="str">
            <v>Maintnenance of Poles, Towers &amp; Fixtures</v>
          </cell>
          <cell r="F82">
            <v>26250</v>
          </cell>
          <cell r="G82">
            <v>15454.400000000001</v>
          </cell>
          <cell r="I82">
            <v>41704.400000000001</v>
          </cell>
          <cell r="K82">
            <v>58956.6</v>
          </cell>
          <cell r="M82">
            <v>58956.6</v>
          </cell>
          <cell r="O82">
            <v>79718.64</v>
          </cell>
        </row>
        <row r="83">
          <cell r="A83">
            <v>360044</v>
          </cell>
          <cell r="B83">
            <v>360044</v>
          </cell>
          <cell r="C83" t="str">
            <v>Stanton Sheogobind</v>
          </cell>
          <cell r="D83">
            <v>360044</v>
          </cell>
          <cell r="E83" t="str">
            <v>Maintenance of Conductors &amp; Devices</v>
          </cell>
          <cell r="F83">
            <v>75000</v>
          </cell>
          <cell r="G83">
            <v>83216</v>
          </cell>
          <cell r="I83">
            <v>158216</v>
          </cell>
          <cell r="K83">
            <v>236930.24</v>
          </cell>
          <cell r="M83">
            <v>236930.24</v>
          </cell>
          <cell r="O83">
            <v>232498.56</v>
          </cell>
        </row>
        <row r="84">
          <cell r="A84">
            <v>360045</v>
          </cell>
          <cell r="B84">
            <v>360045</v>
          </cell>
          <cell r="C84" t="str">
            <v>Stanton Sheogobind</v>
          </cell>
          <cell r="D84">
            <v>360045</v>
          </cell>
          <cell r="E84" t="str">
            <v>Maintenance of Overhead Services</v>
          </cell>
          <cell r="F84">
            <v>85000</v>
          </cell>
          <cell r="G84">
            <v>71328</v>
          </cell>
          <cell r="I84">
            <v>156328</v>
          </cell>
          <cell r="K84">
            <v>163191.24</v>
          </cell>
          <cell r="M84">
            <v>163191.24</v>
          </cell>
          <cell r="O84">
            <v>194344.87</v>
          </cell>
        </row>
        <row r="85">
          <cell r="A85">
            <v>360046</v>
          </cell>
          <cell r="B85">
            <v>360046</v>
          </cell>
          <cell r="C85" t="str">
            <v>Stanton Sheogobind</v>
          </cell>
          <cell r="D85">
            <v>360046</v>
          </cell>
          <cell r="E85" t="str">
            <v>OH Dist Lines &amp; Feeders-Right-of-Way</v>
          </cell>
          <cell r="F85">
            <v>250000</v>
          </cell>
          <cell r="G85">
            <v>11595.899999999994</v>
          </cell>
          <cell r="I85">
            <v>261595.9</v>
          </cell>
          <cell r="K85">
            <v>235830</v>
          </cell>
          <cell r="M85">
            <v>235830</v>
          </cell>
          <cell r="O85">
            <v>176208.98</v>
          </cell>
        </row>
        <row r="86">
          <cell r="A86">
            <v>360047</v>
          </cell>
          <cell r="B86">
            <v>360047</v>
          </cell>
          <cell r="C86" t="str">
            <v>Stanton Sheogobind</v>
          </cell>
          <cell r="D86">
            <v>360047</v>
          </cell>
          <cell r="E86" t="str">
            <v>Maintenance of Underground Conduit</v>
          </cell>
          <cell r="F86">
            <v>0</v>
          </cell>
          <cell r="G86">
            <v>0</v>
          </cell>
          <cell r="I86">
            <v>0</v>
          </cell>
          <cell r="K86">
            <v>0</v>
          </cell>
          <cell r="M86">
            <v>0</v>
          </cell>
          <cell r="O86">
            <v>0</v>
          </cell>
        </row>
        <row r="87">
          <cell r="A87">
            <v>360048</v>
          </cell>
          <cell r="B87">
            <v>360048</v>
          </cell>
          <cell r="C87" t="str">
            <v>Stanton Sheogobind</v>
          </cell>
          <cell r="D87">
            <v>360048</v>
          </cell>
          <cell r="E87" t="str">
            <v>Maintenance of UG Conductors &amp; Devices</v>
          </cell>
          <cell r="F87">
            <v>38000</v>
          </cell>
          <cell r="G87">
            <v>20209.599999999999</v>
          </cell>
          <cell r="I87">
            <v>58209.599999999999</v>
          </cell>
          <cell r="K87">
            <v>23703.48</v>
          </cell>
          <cell r="M87">
            <v>23703.48</v>
          </cell>
          <cell r="O87">
            <v>41821.040000000001</v>
          </cell>
        </row>
        <row r="88">
          <cell r="A88">
            <v>360049</v>
          </cell>
          <cell r="B88">
            <v>360049</v>
          </cell>
          <cell r="C88" t="str">
            <v>Stanton Sheogobind</v>
          </cell>
          <cell r="D88">
            <v>360049</v>
          </cell>
          <cell r="E88" t="str">
            <v>Maintenance of Underground Services</v>
          </cell>
          <cell r="F88">
            <v>10000</v>
          </cell>
          <cell r="G88">
            <v>28531.199999999997</v>
          </cell>
          <cell r="I88">
            <v>38531.199999999997</v>
          </cell>
          <cell r="K88">
            <v>25162</v>
          </cell>
          <cell r="M88">
            <v>25162</v>
          </cell>
          <cell r="O88">
            <v>29464.87</v>
          </cell>
        </row>
        <row r="89">
          <cell r="A89">
            <v>360050</v>
          </cell>
          <cell r="B89">
            <v>360050</v>
          </cell>
          <cell r="C89" t="str">
            <v>Stanton Sheogobind</v>
          </cell>
          <cell r="D89">
            <v>360050</v>
          </cell>
          <cell r="E89" t="str">
            <v>Maintenance of Line Transformers</v>
          </cell>
          <cell r="F89">
            <v>75000</v>
          </cell>
          <cell r="G89">
            <v>17832</v>
          </cell>
          <cell r="I89">
            <v>92832</v>
          </cell>
          <cell r="K89">
            <v>66135.8</v>
          </cell>
          <cell r="M89">
            <v>66135.8</v>
          </cell>
          <cell r="O89">
            <v>78308.289999999994</v>
          </cell>
        </row>
        <row r="90">
          <cell r="A90">
            <v>360051</v>
          </cell>
          <cell r="B90">
            <v>360051</v>
          </cell>
          <cell r="C90" t="str">
            <v>Stanton Sheogobind</v>
          </cell>
          <cell r="D90">
            <v>360051</v>
          </cell>
          <cell r="E90" t="str">
            <v>Maintenance ofDusk to Dawn Lights-Labour</v>
          </cell>
          <cell r="F90">
            <v>0</v>
          </cell>
          <cell r="G90">
            <v>0</v>
          </cell>
          <cell r="I90">
            <v>0</v>
          </cell>
          <cell r="K90">
            <v>8664</v>
          </cell>
          <cell r="M90">
            <v>8664</v>
          </cell>
          <cell r="O90">
            <v>0</v>
          </cell>
        </row>
        <row r="91">
          <cell r="A91">
            <v>360052</v>
          </cell>
          <cell r="B91">
            <v>360052</v>
          </cell>
          <cell r="C91" t="str">
            <v>Stanton Sheogobind</v>
          </cell>
          <cell r="D91">
            <v>360052</v>
          </cell>
          <cell r="E91" t="str">
            <v>Maint of Dusk to Dawn Lights-Mat &amp; Exp</v>
          </cell>
          <cell r="F91">
            <v>0</v>
          </cell>
          <cell r="G91">
            <v>0</v>
          </cell>
          <cell r="I91">
            <v>0</v>
          </cell>
          <cell r="K91">
            <v>5000</v>
          </cell>
          <cell r="M91">
            <v>5000</v>
          </cell>
          <cell r="O91">
            <v>510</v>
          </cell>
        </row>
        <row r="92">
          <cell r="A92">
            <v>360053</v>
          </cell>
          <cell r="B92">
            <v>360053</v>
          </cell>
          <cell r="C92" t="str">
            <v>Stanton Sheogobind</v>
          </cell>
          <cell r="D92">
            <v>360053</v>
          </cell>
          <cell r="E92" t="str">
            <v>Maintenance of Meters</v>
          </cell>
          <cell r="F92">
            <v>3590</v>
          </cell>
          <cell r="G92">
            <v>119303.67</v>
          </cell>
          <cell r="I92">
            <v>122893.67</v>
          </cell>
          <cell r="K92">
            <v>124591.36</v>
          </cell>
          <cell r="M92">
            <v>124591.36</v>
          </cell>
          <cell r="O92">
            <v>35365.760000000002</v>
          </cell>
        </row>
        <row r="93">
          <cell r="A93">
            <v>360055</v>
          </cell>
          <cell r="B93">
            <v>360055</v>
          </cell>
          <cell r="C93" t="str">
            <v>Stanton Sheogobind</v>
          </cell>
          <cell r="D93">
            <v>360055</v>
          </cell>
          <cell r="E93" t="str">
            <v>Maint of other Install on Cust. Premises</v>
          </cell>
          <cell r="F93">
            <v>0</v>
          </cell>
          <cell r="G93">
            <v>0</v>
          </cell>
          <cell r="I93">
            <v>0</v>
          </cell>
          <cell r="K93">
            <v>0</v>
          </cell>
          <cell r="M93">
            <v>0</v>
          </cell>
          <cell r="O93">
            <v>1530</v>
          </cell>
        </row>
        <row r="94">
          <cell r="A94">
            <v>360056</v>
          </cell>
          <cell r="B94">
            <v>360056</v>
          </cell>
          <cell r="C94" t="str">
            <v>Stanton Sheogobind</v>
          </cell>
          <cell r="D94">
            <v>360056</v>
          </cell>
          <cell r="E94" t="str">
            <v>OEB Reporting-Distribution</v>
          </cell>
          <cell r="F94">
            <v>0</v>
          </cell>
          <cell r="G94">
            <v>0</v>
          </cell>
          <cell r="I94">
            <v>0</v>
          </cell>
          <cell r="K94">
            <v>3249</v>
          </cell>
          <cell r="M94">
            <v>3249</v>
          </cell>
          <cell r="O94">
            <v>6247.5</v>
          </cell>
        </row>
        <row r="95">
          <cell r="A95">
            <v>360116</v>
          </cell>
          <cell r="B95">
            <v>360116</v>
          </cell>
          <cell r="C95" t="str">
            <v>Stanton Sheogobind</v>
          </cell>
          <cell r="D95">
            <v>360116</v>
          </cell>
          <cell r="E95" t="str">
            <v>Scada System</v>
          </cell>
          <cell r="F95">
            <v>11000</v>
          </cell>
          <cell r="G95">
            <v>14760</v>
          </cell>
          <cell r="I95">
            <v>25760</v>
          </cell>
          <cell r="K95">
            <v>23974.240000000002</v>
          </cell>
          <cell r="M95">
            <v>23974.240000000002</v>
          </cell>
          <cell r="O95">
            <v>22195.33</v>
          </cell>
        </row>
        <row r="96">
          <cell r="A96">
            <v>360117</v>
          </cell>
          <cell r="B96">
            <v>360117</v>
          </cell>
          <cell r="C96" t="str">
            <v>Stanton Sheogobind</v>
          </cell>
          <cell r="D96">
            <v>360117</v>
          </cell>
          <cell r="E96" t="str">
            <v>FE Utiltismart Services</v>
          </cell>
          <cell r="F96">
            <v>53618</v>
          </cell>
          <cell r="G96">
            <v>0</v>
          </cell>
          <cell r="I96">
            <v>53618</v>
          </cell>
          <cell r="K96">
            <v>34600</v>
          </cell>
          <cell r="M96">
            <v>34600</v>
          </cell>
          <cell r="O96">
            <v>29757.52</v>
          </cell>
        </row>
        <row r="97">
          <cell r="A97">
            <v>360119</v>
          </cell>
          <cell r="B97">
            <v>360119</v>
          </cell>
          <cell r="C97" t="str">
            <v>Stanton Sheogobind</v>
          </cell>
          <cell r="D97">
            <v>360119</v>
          </cell>
          <cell r="E97" t="str">
            <v>FE - Supervision System Assets</v>
          </cell>
          <cell r="F97">
            <v>0</v>
          </cell>
          <cell r="G97">
            <v>6256.5</v>
          </cell>
          <cell r="I97">
            <v>6256.5</v>
          </cell>
          <cell r="K97">
            <v>14403.88</v>
          </cell>
          <cell r="M97">
            <v>14403.88</v>
          </cell>
          <cell r="O97">
            <v>0</v>
          </cell>
        </row>
        <row r="98">
          <cell r="A98">
            <v>0</v>
          </cell>
          <cell r="B98">
            <v>0</v>
          </cell>
          <cell r="I98">
            <v>0</v>
          </cell>
        </row>
        <row r="99">
          <cell r="A99">
            <v>0</v>
          </cell>
          <cell r="B99">
            <v>0</v>
          </cell>
          <cell r="E99" t="str">
            <v>Settled to CC 2300 via secondary cost elements</v>
          </cell>
          <cell r="F99">
            <v>539371.48</v>
          </cell>
          <cell r="G99">
            <v>918259.66</v>
          </cell>
          <cell r="I99">
            <v>1873407.66</v>
          </cell>
          <cell r="K99">
            <v>1774253.72</v>
          </cell>
          <cell r="M99">
            <v>1774253.72</v>
          </cell>
          <cell r="O99">
            <v>1607362.2300000002</v>
          </cell>
        </row>
        <row r="100">
          <cell r="A100">
            <v>0</v>
          </cell>
          <cell r="B100">
            <v>0</v>
          </cell>
        </row>
        <row r="101">
          <cell r="B101">
            <v>2300</v>
          </cell>
          <cell r="C101" t="str">
            <v>Stanton Sheogobind</v>
          </cell>
          <cell r="D101">
            <v>2300</v>
          </cell>
          <cell r="E101" t="str">
            <v>Distribution</v>
          </cell>
          <cell r="I101">
            <v>0</v>
          </cell>
          <cell r="K101">
            <v>8.0000000074505806E-2</v>
          </cell>
          <cell r="M101">
            <v>0</v>
          </cell>
          <cell r="O101">
            <v>10969.039999999804</v>
          </cell>
        </row>
        <row r="102">
          <cell r="A102">
            <v>2300</v>
          </cell>
          <cell r="B102">
            <v>0</v>
          </cell>
          <cell r="E102" t="str">
            <v>Total for Cost Center 2300 :</v>
          </cell>
          <cell r="I102">
            <v>1873407.66</v>
          </cell>
          <cell r="K102">
            <v>1774253.8</v>
          </cell>
          <cell r="M102">
            <v>1774253.72</v>
          </cell>
          <cell r="O102">
            <v>1618331.27</v>
          </cell>
        </row>
        <row r="103">
          <cell r="A103">
            <v>0</v>
          </cell>
          <cell r="B103">
            <v>0</v>
          </cell>
        </row>
        <row r="104">
          <cell r="A104">
            <v>0</v>
          </cell>
          <cell r="B104">
            <v>0</v>
          </cell>
          <cell r="E104" t="str">
            <v>Total FE Distribution</v>
          </cell>
          <cell r="I104">
            <v>1873358.5180725001</v>
          </cell>
          <cell r="K104">
            <v>1774253.8</v>
          </cell>
          <cell r="M104">
            <v>1774253.72</v>
          </cell>
          <cell r="O104">
            <v>1618331.27</v>
          </cell>
        </row>
        <row r="105">
          <cell r="A105">
            <v>0</v>
          </cell>
          <cell r="B105">
            <v>0</v>
          </cell>
        </row>
        <row r="106">
          <cell r="A106">
            <v>3</v>
          </cell>
          <cell r="B106">
            <v>3</v>
          </cell>
          <cell r="C106">
            <v>2</v>
          </cell>
          <cell r="D106">
            <v>3</v>
          </cell>
          <cell r="E106">
            <v>4</v>
          </cell>
          <cell r="F106">
            <v>5</v>
          </cell>
          <cell r="I106">
            <v>6</v>
          </cell>
          <cell r="J106">
            <v>7</v>
          </cell>
          <cell r="L106">
            <v>8</v>
          </cell>
          <cell r="M106">
            <v>9</v>
          </cell>
          <cell r="N106">
            <v>10</v>
          </cell>
        </row>
        <row r="107">
          <cell r="A107">
            <v>0</v>
          </cell>
          <cell r="B107">
            <v>0</v>
          </cell>
          <cell r="C107" t="str">
            <v>CANADIAN NIAGARA POWER INC.</v>
          </cell>
        </row>
        <row r="108">
          <cell r="A108">
            <v>0</v>
          </cell>
          <cell r="B108">
            <v>0</v>
          </cell>
          <cell r="C108" t="str">
            <v>Summary of Operating Expenses</v>
          </cell>
        </row>
        <row r="109">
          <cell r="A109">
            <v>0</v>
          </cell>
          <cell r="B109">
            <v>0</v>
          </cell>
          <cell r="C109" t="str">
            <v>Budget 2006</v>
          </cell>
        </row>
        <row r="110">
          <cell r="A110">
            <v>0</v>
          </cell>
          <cell r="B110">
            <v>0</v>
          </cell>
        </row>
        <row r="111">
          <cell r="A111">
            <v>0</v>
          </cell>
          <cell r="B111">
            <v>0</v>
          </cell>
        </row>
        <row r="112">
          <cell r="A112">
            <v>0</v>
          </cell>
          <cell r="B112">
            <v>0</v>
          </cell>
        </row>
        <row r="113">
          <cell r="A113" t="str">
            <v xml:space="preserve"> Order/CC</v>
          </cell>
          <cell r="B113" t="str">
            <v xml:space="preserve"> Order/CC</v>
          </cell>
          <cell r="C113" t="str">
            <v>Responsibility</v>
          </cell>
          <cell r="D113" t="str">
            <v xml:space="preserve"> Order/CC</v>
          </cell>
          <cell r="E113" t="str">
            <v>Description</v>
          </cell>
          <cell r="F113" t="str">
            <v>Material/Services</v>
          </cell>
          <cell r="G113" t="str">
            <v>Labour</v>
          </cell>
          <cell r="I113" t="str">
            <v>Budget 2006</v>
          </cell>
          <cell r="K113" t="str">
            <v>Budget 2005</v>
          </cell>
          <cell r="M113" t="str">
            <v>Forecast 2006</v>
          </cell>
          <cell r="O113" t="str">
            <v>Actual 2004</v>
          </cell>
        </row>
        <row r="114">
          <cell r="A114">
            <v>0</v>
          </cell>
          <cell r="B114">
            <v>0</v>
          </cell>
        </row>
        <row r="115">
          <cell r="A115">
            <v>0</v>
          </cell>
          <cell r="B115">
            <v>0</v>
          </cell>
          <cell r="C115" t="str">
            <v>ADMINISTRATIVE</v>
          </cell>
        </row>
        <row r="116">
          <cell r="A116">
            <v>0</v>
          </cell>
          <cell r="B116">
            <v>0</v>
          </cell>
        </row>
        <row r="117">
          <cell r="A117">
            <v>2400</v>
          </cell>
          <cell r="B117">
            <v>2400</v>
          </cell>
          <cell r="C117" t="str">
            <v>Maria Passero</v>
          </cell>
          <cell r="D117">
            <v>2400</v>
          </cell>
          <cell r="E117" t="str">
            <v>Adminstration</v>
          </cell>
          <cell r="I117">
            <v>-509444.11</v>
          </cell>
          <cell r="K117">
            <v>-1089000</v>
          </cell>
          <cell r="M117">
            <v>-1089000</v>
          </cell>
          <cell r="O117">
            <v>-610000</v>
          </cell>
        </row>
        <row r="118">
          <cell r="A118">
            <v>0</v>
          </cell>
          <cell r="B118">
            <v>0</v>
          </cell>
        </row>
        <row r="119">
          <cell r="A119">
            <v>300489</v>
          </cell>
          <cell r="B119">
            <v>300489</v>
          </cell>
          <cell r="C119" t="str">
            <v>Harry Clutterbuck</v>
          </cell>
          <cell r="D119">
            <v>300489</v>
          </cell>
          <cell r="E119" t="str">
            <v>Consolidations &amp; Reporting Project</v>
          </cell>
          <cell r="I119">
            <v>0</v>
          </cell>
          <cell r="K119">
            <v>0</v>
          </cell>
          <cell r="M119">
            <v>0</v>
          </cell>
          <cell r="O119">
            <v>139762.5</v>
          </cell>
        </row>
        <row r="120">
          <cell r="A120">
            <v>300962</v>
          </cell>
          <cell r="B120">
            <v>300962</v>
          </cell>
          <cell r="C120" t="str">
            <v>Doug Bradbury</v>
          </cell>
          <cell r="D120">
            <v>300962</v>
          </cell>
          <cell r="E120" t="str">
            <v>Cost Allocation Study</v>
          </cell>
          <cell r="I120">
            <v>0</v>
          </cell>
          <cell r="K120">
            <v>0</v>
          </cell>
          <cell r="M120">
            <v>0</v>
          </cell>
          <cell r="O120">
            <v>0</v>
          </cell>
        </row>
        <row r="121">
          <cell r="A121">
            <v>0</v>
          </cell>
          <cell r="B121">
            <v>0</v>
          </cell>
          <cell r="I121">
            <v>0</v>
          </cell>
          <cell r="K121">
            <v>0</v>
          </cell>
          <cell r="M121">
            <v>0</v>
          </cell>
          <cell r="O121">
            <v>139762.5</v>
          </cell>
        </row>
        <row r="122">
          <cell r="B122">
            <v>2401</v>
          </cell>
          <cell r="C122" t="str">
            <v>Harry Clutterbuck</v>
          </cell>
          <cell r="D122">
            <v>2401</v>
          </cell>
          <cell r="E122" t="str">
            <v>Finance</v>
          </cell>
          <cell r="I122">
            <v>813808.76134400023</v>
          </cell>
          <cell r="K122">
            <v>863442</v>
          </cell>
          <cell r="M122">
            <v>863442</v>
          </cell>
          <cell r="O122">
            <v>749310.02</v>
          </cell>
        </row>
        <row r="123">
          <cell r="B123">
            <v>0</v>
          </cell>
          <cell r="E123" t="str">
            <v>Less intercorporate Charge:</v>
          </cell>
          <cell r="I123">
            <v>-634770.83654400008</v>
          </cell>
        </row>
        <row r="124">
          <cell r="A124">
            <v>2401</v>
          </cell>
          <cell r="B124">
            <v>0</v>
          </cell>
          <cell r="E124" t="str">
            <v>Total for Cost Center 2401</v>
          </cell>
          <cell r="I124">
            <v>179037.92480000015</v>
          </cell>
          <cell r="K124">
            <v>863442</v>
          </cell>
          <cell r="M124">
            <v>863442</v>
          </cell>
          <cell r="O124">
            <v>889072.52</v>
          </cell>
        </row>
        <row r="125">
          <cell r="A125">
            <v>0</v>
          </cell>
          <cell r="B125">
            <v>0</v>
          </cell>
        </row>
        <row r="126">
          <cell r="A126">
            <v>300490</v>
          </cell>
          <cell r="B126">
            <v>300490</v>
          </cell>
          <cell r="C126" t="str">
            <v>John Sander</v>
          </cell>
          <cell r="D126">
            <v>300490</v>
          </cell>
          <cell r="E126" t="str">
            <v>Labour Charges to 2402 In Co 0020</v>
          </cell>
          <cell r="F126">
            <v>0</v>
          </cell>
          <cell r="G126">
            <v>0</v>
          </cell>
          <cell r="I126">
            <v>0</v>
          </cell>
          <cell r="O126">
            <v>0</v>
          </cell>
        </row>
        <row r="127">
          <cell r="A127">
            <v>300591</v>
          </cell>
          <cell r="B127">
            <v>300591</v>
          </cell>
          <cell r="C127" t="str">
            <v>John Sander</v>
          </cell>
          <cell r="D127">
            <v>300591</v>
          </cell>
          <cell r="E127" t="str">
            <v>SAP R/3 Maintenance</v>
          </cell>
          <cell r="F127">
            <v>30000</v>
          </cell>
          <cell r="G127">
            <v>0</v>
          </cell>
          <cell r="I127">
            <v>30000</v>
          </cell>
          <cell r="K127">
            <v>30000</v>
          </cell>
          <cell r="M127">
            <v>30000</v>
          </cell>
          <cell r="O127">
            <v>-1286.55</v>
          </cell>
        </row>
        <row r="128">
          <cell r="A128">
            <v>300592</v>
          </cell>
          <cell r="B128">
            <v>300592</v>
          </cell>
          <cell r="C128" t="str">
            <v>John Sander</v>
          </cell>
          <cell r="D128">
            <v>300592</v>
          </cell>
          <cell r="E128" t="str">
            <v>SAP CCS Maintenance</v>
          </cell>
          <cell r="F128">
            <v>15000</v>
          </cell>
          <cell r="G128">
            <v>0</v>
          </cell>
          <cell r="I128">
            <v>15000</v>
          </cell>
          <cell r="K128">
            <v>15000</v>
          </cell>
          <cell r="M128">
            <v>15000</v>
          </cell>
          <cell r="O128">
            <v>8711.7999999999993</v>
          </cell>
        </row>
        <row r="129">
          <cell r="A129">
            <v>300720</v>
          </cell>
          <cell r="B129">
            <v>300720</v>
          </cell>
          <cell r="C129" t="str">
            <v>John Sander</v>
          </cell>
          <cell r="D129">
            <v>300720</v>
          </cell>
          <cell r="E129" t="str">
            <v>Misc IT Purchases</v>
          </cell>
          <cell r="F129">
            <v>0</v>
          </cell>
          <cell r="G129">
            <v>0</v>
          </cell>
          <cell r="I129">
            <v>0</v>
          </cell>
          <cell r="K129">
            <v>0</v>
          </cell>
          <cell r="M129">
            <v>0</v>
          </cell>
          <cell r="O129">
            <v>4180.1899999999996</v>
          </cell>
        </row>
        <row r="130">
          <cell r="A130">
            <v>300821</v>
          </cell>
          <cell r="B130">
            <v>300821</v>
          </cell>
          <cell r="C130" t="str">
            <v>John Sander</v>
          </cell>
          <cell r="D130">
            <v>300821</v>
          </cell>
          <cell r="E130" t="str">
            <v>IT Activity for Westario Power</v>
          </cell>
          <cell r="F130">
            <v>0</v>
          </cell>
          <cell r="G130">
            <v>0</v>
          </cell>
          <cell r="I130">
            <v>0</v>
          </cell>
          <cell r="K130">
            <v>0</v>
          </cell>
          <cell r="M130">
            <v>0</v>
          </cell>
          <cell r="O130">
            <v>16800</v>
          </cell>
        </row>
        <row r="131">
          <cell r="A131">
            <v>300860</v>
          </cell>
          <cell r="B131">
            <v>300860</v>
          </cell>
          <cell r="C131" t="str">
            <v>John Sander</v>
          </cell>
          <cell r="D131">
            <v>300860</v>
          </cell>
          <cell r="E131" t="str">
            <v>SAP Upgrade</v>
          </cell>
          <cell r="F131">
            <v>0</v>
          </cell>
          <cell r="G131">
            <v>0</v>
          </cell>
          <cell r="I131">
            <v>0</v>
          </cell>
          <cell r="K131">
            <v>0</v>
          </cell>
          <cell r="M131">
            <v>0</v>
          </cell>
          <cell r="O131">
            <v>30</v>
          </cell>
        </row>
        <row r="132">
          <cell r="A132">
            <v>300974</v>
          </cell>
          <cell r="B132">
            <v>300974</v>
          </cell>
          <cell r="C132" t="str">
            <v>John Sander</v>
          </cell>
          <cell r="D132">
            <v>300974</v>
          </cell>
          <cell r="E132" t="str">
            <v>Bill 4</v>
          </cell>
          <cell r="F132">
            <v>0</v>
          </cell>
          <cell r="G132">
            <v>0</v>
          </cell>
          <cell r="I132">
            <v>0</v>
          </cell>
          <cell r="K132">
            <v>0</v>
          </cell>
          <cell r="M132">
            <v>0</v>
          </cell>
          <cell r="O132">
            <v>18860</v>
          </cell>
        </row>
        <row r="133">
          <cell r="A133">
            <v>300976</v>
          </cell>
          <cell r="B133">
            <v>300976</v>
          </cell>
          <cell r="C133" t="str">
            <v>John Sander</v>
          </cell>
          <cell r="D133">
            <v>300976</v>
          </cell>
          <cell r="E133" t="str">
            <v>Firewall Maintenance</v>
          </cell>
          <cell r="F133">
            <v>67000</v>
          </cell>
          <cell r="G133">
            <v>0</v>
          </cell>
          <cell r="I133">
            <v>67000</v>
          </cell>
          <cell r="K133">
            <v>0</v>
          </cell>
          <cell r="M133">
            <v>0</v>
          </cell>
          <cell r="O133">
            <v>34185</v>
          </cell>
        </row>
        <row r="134">
          <cell r="A134">
            <v>0</v>
          </cell>
          <cell r="B134">
            <v>0</v>
          </cell>
          <cell r="E134" t="str">
            <v xml:space="preserve">Settled to CC 2402 via 60100 </v>
          </cell>
          <cell r="I134">
            <v>112000</v>
          </cell>
          <cell r="K134">
            <v>45000</v>
          </cell>
          <cell r="M134">
            <v>45000</v>
          </cell>
          <cell r="O134">
            <v>81480.44</v>
          </cell>
        </row>
        <row r="135">
          <cell r="B135">
            <v>2402</v>
          </cell>
          <cell r="C135" t="str">
            <v>John Sander</v>
          </cell>
          <cell r="D135">
            <v>2402</v>
          </cell>
          <cell r="E135" t="str">
            <v>IT</v>
          </cell>
          <cell r="I135">
            <v>603180.94129600003</v>
          </cell>
          <cell r="K135">
            <v>674962</v>
          </cell>
          <cell r="M135">
            <v>674962</v>
          </cell>
          <cell r="O135">
            <v>439385.18</v>
          </cell>
        </row>
        <row r="136">
          <cell r="B136">
            <v>0</v>
          </cell>
          <cell r="E136" t="str">
            <v>Less intercorporate Charge:</v>
          </cell>
          <cell r="I136">
            <v>-514930.27449600003</v>
          </cell>
        </row>
        <row r="137">
          <cell r="A137">
            <v>2402</v>
          </cell>
          <cell r="B137">
            <v>0</v>
          </cell>
          <cell r="E137" t="str">
            <v>Total for Cost Center 2402</v>
          </cell>
          <cell r="I137">
            <v>200250.66680000001</v>
          </cell>
          <cell r="K137">
            <v>719962</v>
          </cell>
          <cell r="M137">
            <v>719962</v>
          </cell>
          <cell r="O137">
            <v>520865.62</v>
          </cell>
        </row>
        <row r="138">
          <cell r="A138">
            <v>0</v>
          </cell>
          <cell r="B138">
            <v>0</v>
          </cell>
        </row>
        <row r="139">
          <cell r="A139">
            <v>300491</v>
          </cell>
          <cell r="B139">
            <v>300491</v>
          </cell>
          <cell r="C139" t="str">
            <v>Paul Jones</v>
          </cell>
          <cell r="D139">
            <v>300491</v>
          </cell>
          <cell r="E139" t="str">
            <v>Labour Charges to 2403 In Co 0020</v>
          </cell>
          <cell r="F139">
            <v>0</v>
          </cell>
          <cell r="G139">
            <v>22400</v>
          </cell>
          <cell r="I139">
            <v>22400</v>
          </cell>
          <cell r="K139">
            <v>0</v>
          </cell>
          <cell r="M139">
            <v>0</v>
          </cell>
          <cell r="O139">
            <v>0</v>
          </cell>
        </row>
        <row r="140">
          <cell r="A140">
            <v>300640</v>
          </cell>
          <cell r="B140">
            <v>300640</v>
          </cell>
          <cell r="C140" t="str">
            <v>Paul Jones</v>
          </cell>
          <cell r="D140">
            <v>300640</v>
          </cell>
          <cell r="E140" t="str">
            <v>Union Business</v>
          </cell>
          <cell r="I140">
            <v>0</v>
          </cell>
          <cell r="K140">
            <v>0</v>
          </cell>
          <cell r="M140">
            <v>0</v>
          </cell>
          <cell r="O140">
            <v>3840</v>
          </cell>
        </row>
        <row r="141">
          <cell r="A141">
            <v>0</v>
          </cell>
          <cell r="B141">
            <v>0</v>
          </cell>
          <cell r="I141">
            <v>22400</v>
          </cell>
          <cell r="K141">
            <v>0</v>
          </cell>
          <cell r="M141">
            <v>0</v>
          </cell>
          <cell r="O141">
            <v>3840</v>
          </cell>
        </row>
        <row r="142">
          <cell r="B142">
            <v>2403</v>
          </cell>
          <cell r="C142" t="str">
            <v>Paul Jones</v>
          </cell>
          <cell r="D142">
            <v>2403</v>
          </cell>
          <cell r="E142" t="str">
            <v>Human Resources</v>
          </cell>
          <cell r="I142">
            <v>281234.79599999997</v>
          </cell>
          <cell r="K142">
            <v>249143</v>
          </cell>
          <cell r="M142">
            <v>269143</v>
          </cell>
          <cell r="O142">
            <v>233844.83</v>
          </cell>
        </row>
        <row r="143">
          <cell r="B143">
            <v>0</v>
          </cell>
          <cell r="E143" t="str">
            <v>Less intercorporate Charge:</v>
          </cell>
          <cell r="I143">
            <v>-218617.05599999998</v>
          </cell>
        </row>
        <row r="144">
          <cell r="A144">
            <v>2403</v>
          </cell>
          <cell r="B144">
            <v>0</v>
          </cell>
          <cell r="E144" t="str">
            <v>Total for Cost Center 2403</v>
          </cell>
          <cell r="I144">
            <v>85017.739999999991</v>
          </cell>
          <cell r="K144">
            <v>249143</v>
          </cell>
          <cell r="M144">
            <v>269143</v>
          </cell>
          <cell r="O144">
            <v>237684.83</v>
          </cell>
        </row>
        <row r="145">
          <cell r="A145">
            <v>0</v>
          </cell>
          <cell r="B145">
            <v>0</v>
          </cell>
        </row>
        <row r="146">
          <cell r="A146">
            <v>300492</v>
          </cell>
          <cell r="B146">
            <v>300492</v>
          </cell>
          <cell r="C146" t="str">
            <v>Blaine Desrosiers</v>
          </cell>
          <cell r="D146">
            <v>300492</v>
          </cell>
          <cell r="E146" t="str">
            <v>Storekeeping Relief</v>
          </cell>
          <cell r="I146">
            <v>0</v>
          </cell>
          <cell r="K146">
            <v>0</v>
          </cell>
          <cell r="M146">
            <v>0</v>
          </cell>
          <cell r="O146">
            <v>47385</v>
          </cell>
        </row>
        <row r="147">
          <cell r="A147">
            <v>300681</v>
          </cell>
          <cell r="B147">
            <v>300681</v>
          </cell>
          <cell r="C147" t="str">
            <v>Blaine Desrosiers</v>
          </cell>
          <cell r="D147">
            <v>300681</v>
          </cell>
          <cell r="E147" t="str">
            <v>Purchasing Management Function</v>
          </cell>
          <cell r="F147">
            <v>0</v>
          </cell>
          <cell r="G147">
            <v>42480</v>
          </cell>
          <cell r="I147">
            <v>42480</v>
          </cell>
          <cell r="K147">
            <v>27504</v>
          </cell>
          <cell r="M147">
            <v>27504</v>
          </cell>
          <cell r="O147">
            <v>44055</v>
          </cell>
        </row>
        <row r="148">
          <cell r="A148">
            <v>0</v>
          </cell>
          <cell r="B148">
            <v>0</v>
          </cell>
          <cell r="E148" t="str">
            <v xml:space="preserve">Settled to CC 2404 via 60100 </v>
          </cell>
          <cell r="I148">
            <v>42480</v>
          </cell>
          <cell r="K148">
            <v>27504</v>
          </cell>
          <cell r="M148">
            <v>27504</v>
          </cell>
          <cell r="O148">
            <v>91440</v>
          </cell>
        </row>
        <row r="149">
          <cell r="B149">
            <v>2404</v>
          </cell>
          <cell r="C149" t="str">
            <v>Blaine Desrosiers</v>
          </cell>
          <cell r="D149">
            <v>2404</v>
          </cell>
          <cell r="E149" t="str">
            <v>Material Management</v>
          </cell>
          <cell r="I149">
            <v>242793.08798319998</v>
          </cell>
          <cell r="K149">
            <v>240008</v>
          </cell>
          <cell r="M149">
            <v>240008</v>
          </cell>
          <cell r="O149">
            <v>140950.22</v>
          </cell>
        </row>
        <row r="150">
          <cell r="B150">
            <v>0</v>
          </cell>
          <cell r="E150" t="str">
            <v>Less intercorporate Charge:</v>
          </cell>
          <cell r="I150">
            <v>-111256.5031032</v>
          </cell>
        </row>
        <row r="151">
          <cell r="A151">
            <v>2404</v>
          </cell>
          <cell r="B151">
            <v>0</v>
          </cell>
          <cell r="E151" t="str">
            <v>Total for Cost Center 2404 :</v>
          </cell>
          <cell r="I151">
            <v>174016.58487999998</v>
          </cell>
          <cell r="K151">
            <v>267512</v>
          </cell>
          <cell r="M151">
            <v>267512</v>
          </cell>
          <cell r="O151">
            <v>232390.22</v>
          </cell>
        </row>
        <row r="152">
          <cell r="A152">
            <v>0</v>
          </cell>
          <cell r="B152">
            <v>0</v>
          </cell>
        </row>
        <row r="153">
          <cell r="A153">
            <v>300201</v>
          </cell>
          <cell r="B153">
            <v>300201</v>
          </cell>
          <cell r="C153" t="str">
            <v>Bernie Haines</v>
          </cell>
          <cell r="D153">
            <v>300201</v>
          </cell>
          <cell r="E153" t="str">
            <v>Environment, Health &amp; Safety</v>
          </cell>
          <cell r="F153">
            <v>0</v>
          </cell>
          <cell r="G153">
            <v>3584</v>
          </cell>
          <cell r="I153">
            <v>3584</v>
          </cell>
          <cell r="K153">
            <v>2800</v>
          </cell>
          <cell r="M153">
            <v>2800</v>
          </cell>
          <cell r="O153">
            <v>6389.38</v>
          </cell>
        </row>
        <row r="154">
          <cell r="A154">
            <v>300493</v>
          </cell>
          <cell r="B154">
            <v>300493</v>
          </cell>
          <cell r="C154" t="str">
            <v>Bernie Haines</v>
          </cell>
          <cell r="D154">
            <v>300493</v>
          </cell>
          <cell r="E154" t="str">
            <v>Labour Charges to 2405 in Co 0020</v>
          </cell>
          <cell r="F154">
            <v>0</v>
          </cell>
          <cell r="G154">
            <v>40407.5</v>
          </cell>
          <cell r="I154">
            <v>40407.5</v>
          </cell>
          <cell r="K154">
            <v>16363</v>
          </cell>
          <cell r="M154">
            <v>16363</v>
          </cell>
          <cell r="O154">
            <v>15427.5</v>
          </cell>
        </row>
        <row r="155">
          <cell r="A155">
            <v>0</v>
          </cell>
          <cell r="B155">
            <v>0</v>
          </cell>
          <cell r="E155" t="str">
            <v xml:space="preserve">Settled to CC 2405 via 60100 </v>
          </cell>
          <cell r="I155">
            <v>43991.5</v>
          </cell>
          <cell r="K155">
            <v>19163</v>
          </cell>
          <cell r="M155">
            <v>19163</v>
          </cell>
          <cell r="O155">
            <v>21816.880000000001</v>
          </cell>
        </row>
        <row r="156">
          <cell r="B156">
            <v>2405</v>
          </cell>
          <cell r="C156" t="str">
            <v>Bernie Haines</v>
          </cell>
          <cell r="D156">
            <v>2405</v>
          </cell>
          <cell r="E156" t="str">
            <v>Health &amp; Safety</v>
          </cell>
          <cell r="I156">
            <v>338506.52815999999</v>
          </cell>
          <cell r="K156">
            <v>290516</v>
          </cell>
          <cell r="M156">
            <v>290516</v>
          </cell>
          <cell r="O156">
            <v>225333.94999999998</v>
          </cell>
        </row>
        <row r="157">
          <cell r="B157">
            <v>0</v>
          </cell>
          <cell r="E157" t="str">
            <v>Less intercorporate Charge:</v>
          </cell>
          <cell r="I157">
            <v>-275398.58016000001</v>
          </cell>
        </row>
        <row r="158">
          <cell r="A158">
            <v>2405</v>
          </cell>
          <cell r="B158">
            <v>0</v>
          </cell>
          <cell r="E158" t="str">
            <v>Total for Cost Center 2405 :</v>
          </cell>
          <cell r="I158">
            <v>107099.44799999997</v>
          </cell>
          <cell r="K158">
            <v>309679</v>
          </cell>
          <cell r="M158">
            <v>309679</v>
          </cell>
          <cell r="O158">
            <v>247150.83</v>
          </cell>
        </row>
        <row r="159">
          <cell r="A159">
            <v>0</v>
          </cell>
          <cell r="B159">
            <v>0</v>
          </cell>
        </row>
        <row r="160">
          <cell r="A160">
            <v>2410</v>
          </cell>
          <cell r="B160">
            <v>2410</v>
          </cell>
          <cell r="C160" t="str">
            <v>John Kroon</v>
          </cell>
          <cell r="D160">
            <v>2410</v>
          </cell>
          <cell r="E160" t="str">
            <v>General Administration</v>
          </cell>
          <cell r="I160">
            <v>714045.99950000003</v>
          </cell>
          <cell r="K160">
            <v>488719</v>
          </cell>
          <cell r="M160">
            <v>500000</v>
          </cell>
          <cell r="O160">
            <v>178728.88</v>
          </cell>
        </row>
        <row r="161">
          <cell r="B161">
            <v>0</v>
          </cell>
          <cell r="E161" t="str">
            <v>Less intercorporate Charge:</v>
          </cell>
          <cell r="I161">
            <v>-81679.079499999993</v>
          </cell>
        </row>
        <row r="162">
          <cell r="B162">
            <v>0</v>
          </cell>
          <cell r="E162" t="str">
            <v>Total for Cost Center 2410 :</v>
          </cell>
          <cell r="I162">
            <v>632366.92000000004</v>
          </cell>
        </row>
        <row r="163">
          <cell r="A163">
            <v>0</v>
          </cell>
          <cell r="B163">
            <v>0</v>
          </cell>
        </row>
        <row r="164">
          <cell r="A164">
            <v>2411</v>
          </cell>
          <cell r="B164">
            <v>2411</v>
          </cell>
          <cell r="C164" t="str">
            <v>Harry Clutterbuck</v>
          </cell>
          <cell r="D164">
            <v>2411</v>
          </cell>
          <cell r="E164" t="str">
            <v>Miscellaneous Services</v>
          </cell>
          <cell r="I164">
            <v>0</v>
          </cell>
          <cell r="K164">
            <v>0</v>
          </cell>
          <cell r="M164">
            <v>0</v>
          </cell>
          <cell r="O164">
            <v>9080</v>
          </cell>
        </row>
        <row r="165">
          <cell r="A165">
            <v>0</v>
          </cell>
          <cell r="B165">
            <v>0</v>
          </cell>
        </row>
        <row r="166">
          <cell r="A166">
            <v>0</v>
          </cell>
          <cell r="B166">
            <v>0</v>
          </cell>
        </row>
        <row r="167">
          <cell r="A167">
            <v>2412</v>
          </cell>
          <cell r="B167">
            <v>2412</v>
          </cell>
          <cell r="C167" t="str">
            <v>Scott Hawkes</v>
          </cell>
          <cell r="D167">
            <v>2412</v>
          </cell>
          <cell r="E167" t="str">
            <v>Board of Directors</v>
          </cell>
          <cell r="I167">
            <v>6000</v>
          </cell>
          <cell r="K167">
            <v>6000</v>
          </cell>
          <cell r="M167">
            <v>6000</v>
          </cell>
          <cell r="O167">
            <v>15394.79</v>
          </cell>
        </row>
        <row r="168">
          <cell r="B168">
            <v>0</v>
          </cell>
          <cell r="E168" t="str">
            <v>Less intercorporate Charge:</v>
          </cell>
          <cell r="I168">
            <v>-4500</v>
          </cell>
        </row>
        <row r="169">
          <cell r="B169">
            <v>0</v>
          </cell>
          <cell r="E169" t="str">
            <v>Total for Cost Center 2412 :</v>
          </cell>
          <cell r="I169">
            <v>1500</v>
          </cell>
        </row>
        <row r="170">
          <cell r="A170">
            <v>0</v>
          </cell>
          <cell r="B170">
            <v>0</v>
          </cell>
        </row>
        <row r="171">
          <cell r="A171">
            <v>2413</v>
          </cell>
          <cell r="B171">
            <v>2413</v>
          </cell>
          <cell r="C171" t="str">
            <v>Doug Bradbury</v>
          </cell>
          <cell r="D171">
            <v>2413</v>
          </cell>
          <cell r="E171" t="str">
            <v>Regulatory Affairs</v>
          </cell>
          <cell r="I171">
            <v>232183.10170000003</v>
          </cell>
          <cell r="K171">
            <v>307811</v>
          </cell>
          <cell r="M171">
            <v>307811</v>
          </cell>
          <cell r="O171">
            <v>84718.13</v>
          </cell>
        </row>
        <row r="172">
          <cell r="B172">
            <v>0</v>
          </cell>
          <cell r="E172" t="str">
            <v>Less intercorporate Charge:</v>
          </cell>
          <cell r="I172">
            <v>-150919.01370000001</v>
          </cell>
        </row>
        <row r="173">
          <cell r="B173">
            <v>0</v>
          </cell>
          <cell r="E173" t="str">
            <v>Total for Cost Center 2413 :</v>
          </cell>
          <cell r="I173">
            <v>81264.088000000018</v>
          </cell>
        </row>
        <row r="174">
          <cell r="A174">
            <v>0</v>
          </cell>
          <cell r="B174">
            <v>0</v>
          </cell>
        </row>
        <row r="175">
          <cell r="A175">
            <v>300220</v>
          </cell>
          <cell r="B175">
            <v>300220</v>
          </cell>
          <cell r="C175" t="str">
            <v>Blaine Desrosiers</v>
          </cell>
          <cell r="D175">
            <v>300220</v>
          </cell>
          <cell r="E175" t="str">
            <v>Maint on Service Center By Inc</v>
          </cell>
          <cell r="F175">
            <v>259500</v>
          </cell>
          <cell r="G175">
            <v>83272</v>
          </cell>
          <cell r="I175">
            <v>342772</v>
          </cell>
          <cell r="K175">
            <v>384327</v>
          </cell>
          <cell r="M175">
            <v>380000</v>
          </cell>
          <cell r="O175">
            <v>336171.56</v>
          </cell>
        </row>
        <row r="176">
          <cell r="A176">
            <v>300585</v>
          </cell>
          <cell r="B176">
            <v>300585</v>
          </cell>
          <cell r="C176" t="str">
            <v>Blaine Desrosiers</v>
          </cell>
          <cell r="D176">
            <v>300585</v>
          </cell>
          <cell r="E176" t="str">
            <v>Fleet Maintenance for Inc</v>
          </cell>
          <cell r="F176">
            <v>0</v>
          </cell>
          <cell r="G176">
            <v>14560</v>
          </cell>
          <cell r="I176">
            <v>14560</v>
          </cell>
          <cell r="K176">
            <v>29568</v>
          </cell>
          <cell r="M176">
            <v>25000</v>
          </cell>
          <cell r="O176">
            <v>21783.88</v>
          </cell>
        </row>
        <row r="177">
          <cell r="A177">
            <v>300586</v>
          </cell>
          <cell r="B177">
            <v>300586</v>
          </cell>
          <cell r="C177" t="str">
            <v>Blaine Desrosiers</v>
          </cell>
          <cell r="D177">
            <v>300586</v>
          </cell>
          <cell r="E177" t="str">
            <v>Fleet Maintenance for Ltd</v>
          </cell>
          <cell r="F177">
            <v>0</v>
          </cell>
          <cell r="G177">
            <v>14560</v>
          </cell>
          <cell r="I177">
            <v>14560</v>
          </cell>
          <cell r="K177">
            <v>5376</v>
          </cell>
          <cell r="M177">
            <v>5000</v>
          </cell>
          <cell r="O177">
            <v>6417.56</v>
          </cell>
        </row>
        <row r="178">
          <cell r="A178">
            <v>300680</v>
          </cell>
          <cell r="B178">
            <v>300680</v>
          </cell>
          <cell r="C178" t="str">
            <v>Blaine Desrosiers</v>
          </cell>
          <cell r="D178">
            <v>300680</v>
          </cell>
          <cell r="E178" t="str">
            <v>Property Management Function</v>
          </cell>
          <cell r="F178">
            <v>0</v>
          </cell>
          <cell r="G178">
            <v>21056</v>
          </cell>
          <cell r="I178">
            <v>21056</v>
          </cell>
          <cell r="K178">
            <v>11904</v>
          </cell>
          <cell r="M178">
            <v>10000</v>
          </cell>
          <cell r="O178">
            <v>11495</v>
          </cell>
        </row>
        <row r="179">
          <cell r="A179">
            <v>300977</v>
          </cell>
          <cell r="B179">
            <v>300977</v>
          </cell>
          <cell r="C179" t="str">
            <v>Blaine Desrosiers</v>
          </cell>
          <cell r="D179">
            <v>300977</v>
          </cell>
          <cell r="E179" t="str">
            <v>Disaster Recovery Site Maintenance</v>
          </cell>
          <cell r="F179">
            <v>24000</v>
          </cell>
          <cell r="G179">
            <v>0</v>
          </cell>
          <cell r="I179">
            <v>24000</v>
          </cell>
          <cell r="K179">
            <v>24000</v>
          </cell>
          <cell r="M179">
            <v>24000</v>
          </cell>
          <cell r="O179">
            <v>15725.57</v>
          </cell>
        </row>
        <row r="180">
          <cell r="A180">
            <v>0</v>
          </cell>
          <cell r="B180">
            <v>0</v>
          </cell>
          <cell r="E180" t="str">
            <v>Settled to CC 2415 via 60100 &amp; 60102 :</v>
          </cell>
          <cell r="I180">
            <v>416948</v>
          </cell>
          <cell r="K180">
            <v>455175</v>
          </cell>
          <cell r="M180">
            <v>444000</v>
          </cell>
          <cell r="O180">
            <v>391593.57</v>
          </cell>
        </row>
        <row r="181">
          <cell r="B181">
            <v>2415</v>
          </cell>
          <cell r="C181" t="str">
            <v>Blaine Desrosiers</v>
          </cell>
          <cell r="D181">
            <v>2415</v>
          </cell>
          <cell r="E181" t="str">
            <v>Property Maintenance</v>
          </cell>
          <cell r="I181">
            <v>-17346.033281425131</v>
          </cell>
          <cell r="K181">
            <v>-3619</v>
          </cell>
          <cell r="M181">
            <v>-3619</v>
          </cell>
          <cell r="O181">
            <v>85255.580000000016</v>
          </cell>
        </row>
        <row r="182">
          <cell r="B182">
            <v>0</v>
          </cell>
          <cell r="E182" t="str">
            <v>Less intercorporate Charge:</v>
          </cell>
          <cell r="I182">
            <v>-307693.51682107494</v>
          </cell>
        </row>
        <row r="183">
          <cell r="A183">
            <v>2415</v>
          </cell>
          <cell r="B183">
            <v>0</v>
          </cell>
          <cell r="E183" t="str">
            <v>Total for Cost Center 2415</v>
          </cell>
          <cell r="I183">
            <v>91908.44989749993</v>
          </cell>
          <cell r="K183">
            <v>451556</v>
          </cell>
          <cell r="M183">
            <v>440381</v>
          </cell>
          <cell r="O183">
            <v>476849.15</v>
          </cell>
        </row>
        <row r="184">
          <cell r="A184">
            <v>0</v>
          </cell>
          <cell r="B184">
            <v>0</v>
          </cell>
        </row>
        <row r="185">
          <cell r="A185">
            <v>2420</v>
          </cell>
          <cell r="B185">
            <v>2420</v>
          </cell>
          <cell r="C185" t="str">
            <v>Paul Jones</v>
          </cell>
          <cell r="D185">
            <v>2420</v>
          </cell>
          <cell r="E185" t="str">
            <v>Payroll Benefits Clearing</v>
          </cell>
          <cell r="I185">
            <v>0</v>
          </cell>
          <cell r="K185">
            <v>0</v>
          </cell>
          <cell r="M185">
            <v>0</v>
          </cell>
          <cell r="O185">
            <v>1643</v>
          </cell>
        </row>
        <row r="186">
          <cell r="A186">
            <v>0</v>
          </cell>
          <cell r="B186">
            <v>0</v>
          </cell>
        </row>
        <row r="187">
          <cell r="A187">
            <v>0</v>
          </cell>
          <cell r="B187">
            <v>0</v>
          </cell>
        </row>
        <row r="188">
          <cell r="A188">
            <v>2900</v>
          </cell>
          <cell r="B188">
            <v>2900</v>
          </cell>
          <cell r="C188" t="str">
            <v>Maria Passero</v>
          </cell>
          <cell r="D188">
            <v>2900</v>
          </cell>
          <cell r="E188" t="str">
            <v>Intercompany Services</v>
          </cell>
          <cell r="I188">
            <v>717709.02</v>
          </cell>
          <cell r="K188">
            <v>-900000</v>
          </cell>
          <cell r="M188">
            <v>-900000</v>
          </cell>
          <cell r="O188">
            <v>647148.6</v>
          </cell>
        </row>
        <row r="189">
          <cell r="A189">
            <v>0</v>
          </cell>
          <cell r="B189">
            <v>0</v>
          </cell>
        </row>
        <row r="190">
          <cell r="A190">
            <v>0</v>
          </cell>
          <cell r="B190">
            <v>0</v>
          </cell>
        </row>
        <row r="191">
          <cell r="A191">
            <v>0</v>
          </cell>
          <cell r="B191">
            <v>0</v>
          </cell>
          <cell r="C191" t="str">
            <v xml:space="preserve">                                                                               Total Administration</v>
          </cell>
          <cell r="I191">
            <v>1760726.7323775003</v>
          </cell>
          <cell r="K191">
            <v>1674824</v>
          </cell>
          <cell r="M191">
            <v>1694930</v>
          </cell>
          <cell r="O191">
            <v>2930726.57</v>
          </cell>
        </row>
        <row r="192">
          <cell r="A192">
            <v>0</v>
          </cell>
          <cell r="B192">
            <v>0</v>
          </cell>
          <cell r="C192" t="str">
            <v>CUSTOMER SERVICE</v>
          </cell>
        </row>
        <row r="193">
          <cell r="A193">
            <v>0</v>
          </cell>
          <cell r="B193">
            <v>0</v>
          </cell>
        </row>
        <row r="194">
          <cell r="A194">
            <v>300400</v>
          </cell>
          <cell r="B194">
            <v>300400</v>
          </cell>
          <cell r="C194" t="str">
            <v>K. Carmichael</v>
          </cell>
          <cell r="D194">
            <v>300400</v>
          </cell>
          <cell r="E194" t="str">
            <v>Collections for Customer Service</v>
          </cell>
          <cell r="F194">
            <v>0</v>
          </cell>
          <cell r="G194">
            <v>87282</v>
          </cell>
          <cell r="I194">
            <v>87282</v>
          </cell>
          <cell r="K194">
            <v>121120</v>
          </cell>
          <cell r="M194">
            <v>121120</v>
          </cell>
          <cell r="O194">
            <v>111568.9</v>
          </cell>
        </row>
        <row r="195">
          <cell r="A195">
            <v>300401</v>
          </cell>
          <cell r="B195">
            <v>300401</v>
          </cell>
          <cell r="C195" t="str">
            <v>K. Carmichael</v>
          </cell>
          <cell r="D195">
            <v>300401</v>
          </cell>
          <cell r="E195" t="str">
            <v>Reads for Customer Service</v>
          </cell>
          <cell r="F195">
            <v>133000</v>
          </cell>
          <cell r="G195">
            <v>47576.540000000008</v>
          </cell>
          <cell r="I195">
            <v>180576.54</v>
          </cell>
          <cell r="K195">
            <v>107164</v>
          </cell>
          <cell r="M195">
            <v>107164</v>
          </cell>
          <cell r="O195">
            <v>44379.96</v>
          </cell>
        </row>
        <row r="196">
          <cell r="A196">
            <v>300402</v>
          </cell>
          <cell r="B196">
            <v>300402</v>
          </cell>
          <cell r="C196" t="str">
            <v>K. Carmichael</v>
          </cell>
          <cell r="D196">
            <v>300402</v>
          </cell>
          <cell r="E196" t="str">
            <v>Disconnections for Customer Serv.</v>
          </cell>
          <cell r="F196">
            <v>0</v>
          </cell>
          <cell r="G196">
            <v>87282</v>
          </cell>
          <cell r="I196">
            <v>87282</v>
          </cell>
          <cell r="K196">
            <v>68640</v>
          </cell>
          <cell r="M196">
            <v>68640</v>
          </cell>
          <cell r="O196">
            <v>29946.22</v>
          </cell>
        </row>
        <row r="197">
          <cell r="A197">
            <v>300495</v>
          </cell>
          <cell r="B197">
            <v>300495</v>
          </cell>
          <cell r="C197" t="str">
            <v>K. Carmichael</v>
          </cell>
          <cell r="D197">
            <v>300495</v>
          </cell>
          <cell r="E197" t="str">
            <v>Labour Charges to 2501 in Co 0020</v>
          </cell>
          <cell r="F197">
            <v>0</v>
          </cell>
          <cell r="G197">
            <v>0</v>
          </cell>
          <cell r="I197">
            <v>0</v>
          </cell>
          <cell r="K197">
            <v>0</v>
          </cell>
          <cell r="M197">
            <v>0</v>
          </cell>
          <cell r="O197">
            <v>7207.5</v>
          </cell>
        </row>
        <row r="198">
          <cell r="A198">
            <v>300901</v>
          </cell>
          <cell r="B198">
            <v>300901</v>
          </cell>
          <cell r="C198" t="str">
            <v>K. Carmichael</v>
          </cell>
          <cell r="D198">
            <v>300901</v>
          </cell>
          <cell r="E198" t="str">
            <v>Customer Billing</v>
          </cell>
          <cell r="F198">
            <v>124640</v>
          </cell>
          <cell r="G198">
            <v>76181.51999999999</v>
          </cell>
          <cell r="I198">
            <v>200821.52</v>
          </cell>
          <cell r="K198">
            <v>244068</v>
          </cell>
          <cell r="M198">
            <v>244068</v>
          </cell>
          <cell r="O198">
            <v>278774.2</v>
          </cell>
        </row>
        <row r="199">
          <cell r="A199">
            <v>300978</v>
          </cell>
          <cell r="B199">
            <v>300978</v>
          </cell>
          <cell r="C199" t="str">
            <v>K. Carmichael</v>
          </cell>
          <cell r="D199">
            <v>300978</v>
          </cell>
          <cell r="E199" t="str">
            <v>FE - General Customer Service Expense</v>
          </cell>
          <cell r="F199">
            <v>2880</v>
          </cell>
          <cell r="G199">
            <v>283151.76</v>
          </cell>
          <cell r="I199">
            <v>286031.76</v>
          </cell>
          <cell r="K199">
            <v>332112</v>
          </cell>
          <cell r="M199">
            <v>332112</v>
          </cell>
          <cell r="O199">
            <v>0</v>
          </cell>
        </row>
        <row r="200">
          <cell r="A200">
            <v>300979</v>
          </cell>
          <cell r="B200">
            <v>300979</v>
          </cell>
          <cell r="C200" t="str">
            <v>K. Carmichael</v>
          </cell>
          <cell r="D200">
            <v>300979</v>
          </cell>
          <cell r="E200" t="str">
            <v>FE - Cust Servie Supervision</v>
          </cell>
          <cell r="F200">
            <v>0</v>
          </cell>
          <cell r="G200">
            <v>56442.36</v>
          </cell>
          <cell r="I200">
            <v>56442.36</v>
          </cell>
          <cell r="K200">
            <v>26840</v>
          </cell>
          <cell r="M200">
            <v>26840</v>
          </cell>
          <cell r="O200">
            <v>0</v>
          </cell>
        </row>
        <row r="201">
          <cell r="A201">
            <v>300980</v>
          </cell>
          <cell r="B201">
            <v>300980</v>
          </cell>
          <cell r="C201" t="str">
            <v>K. Carmichael</v>
          </cell>
          <cell r="D201">
            <v>300980</v>
          </cell>
          <cell r="E201" t="str">
            <v>FE - Bad Debts Provision</v>
          </cell>
          <cell r="F201">
            <v>50000</v>
          </cell>
          <cell r="G201">
            <v>0</v>
          </cell>
          <cell r="I201">
            <v>50000</v>
          </cell>
          <cell r="K201">
            <v>75000</v>
          </cell>
          <cell r="M201">
            <v>75000</v>
          </cell>
          <cell r="O201">
            <v>128005.87</v>
          </cell>
        </row>
        <row r="202">
          <cell r="A202">
            <v>0</v>
          </cell>
          <cell r="B202">
            <v>0</v>
          </cell>
          <cell r="E202" t="str">
            <v>Settled to CC 2500 via secondary cost elements</v>
          </cell>
          <cell r="F202">
            <v>310520</v>
          </cell>
          <cell r="G202">
            <v>637916.18000000005</v>
          </cell>
          <cell r="I202">
            <v>948436.18</v>
          </cell>
          <cell r="K202">
            <v>974944</v>
          </cell>
          <cell r="M202">
            <v>974944</v>
          </cell>
          <cell r="O202">
            <v>600962.65</v>
          </cell>
        </row>
        <row r="203">
          <cell r="B203">
            <v>2501</v>
          </cell>
          <cell r="C203" t="str">
            <v>K. Carmichael</v>
          </cell>
          <cell r="D203">
            <v>2501</v>
          </cell>
          <cell r="E203" t="str">
            <v>Customer Service</v>
          </cell>
          <cell r="I203">
            <v>-41.622296666697366</v>
          </cell>
          <cell r="K203">
            <v>0</v>
          </cell>
          <cell r="M203">
            <v>0</v>
          </cell>
          <cell r="O203">
            <v>263356.54000000004</v>
          </cell>
        </row>
        <row r="204">
          <cell r="A204">
            <v>2501</v>
          </cell>
          <cell r="B204">
            <v>0</v>
          </cell>
          <cell r="C204" t="str">
            <v xml:space="preserve">                                                                               Total Customer Service</v>
          </cell>
          <cell r="I204">
            <v>948394.55770333332</v>
          </cell>
          <cell r="K204">
            <v>974944</v>
          </cell>
          <cell r="M204">
            <v>974944</v>
          </cell>
          <cell r="O204">
            <v>864319.19000000006</v>
          </cell>
        </row>
        <row r="205">
          <cell r="A205">
            <v>0</v>
          </cell>
          <cell r="B205">
            <v>0</v>
          </cell>
        </row>
        <row r="206">
          <cell r="A206">
            <v>0</v>
          </cell>
          <cell r="B206">
            <v>0</v>
          </cell>
        </row>
        <row r="207">
          <cell r="A207">
            <v>0</v>
          </cell>
          <cell r="B207">
            <v>0</v>
          </cell>
        </row>
        <row r="208">
          <cell r="A208">
            <v>0</v>
          </cell>
          <cell r="B208">
            <v>0</v>
          </cell>
          <cell r="C208" t="str">
            <v>CANADIAN NIAGARA POWER INC.</v>
          </cell>
        </row>
        <row r="209">
          <cell r="A209">
            <v>0</v>
          </cell>
          <cell r="B209">
            <v>0</v>
          </cell>
          <cell r="C209" t="str">
            <v>Summary of Operating Expenses</v>
          </cell>
        </row>
        <row r="210">
          <cell r="A210">
            <v>0</v>
          </cell>
          <cell r="B210">
            <v>0</v>
          </cell>
          <cell r="C210" t="str">
            <v>Budget 2006</v>
          </cell>
        </row>
        <row r="211">
          <cell r="A211">
            <v>0</v>
          </cell>
          <cell r="B211">
            <v>0</v>
          </cell>
        </row>
        <row r="212">
          <cell r="A212" t="str">
            <v xml:space="preserve"> Order/CC</v>
          </cell>
          <cell r="B212" t="str">
            <v xml:space="preserve"> Order/CC</v>
          </cell>
          <cell r="C212" t="str">
            <v>Responsibility</v>
          </cell>
          <cell r="D212" t="str">
            <v xml:space="preserve"> Order/CC</v>
          </cell>
          <cell r="E212" t="str">
            <v>Description</v>
          </cell>
          <cell r="F212" t="str">
            <v>Material/Services</v>
          </cell>
          <cell r="G212" t="str">
            <v>Labour</v>
          </cell>
          <cell r="I212" t="str">
            <v>Budget 2006</v>
          </cell>
          <cell r="K212" t="str">
            <v>Budget 2005</v>
          </cell>
          <cell r="M212" t="str">
            <v>Forecast 2005</v>
          </cell>
          <cell r="O212" t="str">
            <v>Actual 2004</v>
          </cell>
        </row>
        <row r="213">
          <cell r="A213">
            <v>0</v>
          </cell>
          <cell r="B213">
            <v>0</v>
          </cell>
        </row>
        <row r="214">
          <cell r="A214">
            <v>0</v>
          </cell>
          <cell r="B214">
            <v>0</v>
          </cell>
          <cell r="C214" t="str">
            <v>PORT COLBORNE DISTRIBUTION</v>
          </cell>
        </row>
        <row r="215">
          <cell r="A215">
            <v>0</v>
          </cell>
          <cell r="B215">
            <v>0</v>
          </cell>
        </row>
        <row r="216">
          <cell r="A216">
            <v>600000</v>
          </cell>
          <cell r="B216">
            <v>600000</v>
          </cell>
          <cell r="C216" t="str">
            <v>Stanton Sheogobind</v>
          </cell>
          <cell r="D216">
            <v>600000</v>
          </cell>
          <cell r="E216" t="str">
            <v>PC Operating Supervision &amp; Engineering</v>
          </cell>
          <cell r="F216">
            <v>0</v>
          </cell>
          <cell r="G216">
            <v>57759.56</v>
          </cell>
          <cell r="I216">
            <v>57759.56</v>
          </cell>
          <cell r="K216">
            <v>22905.48</v>
          </cell>
          <cell r="M216">
            <v>22905.48</v>
          </cell>
          <cell r="O216">
            <v>0</v>
          </cell>
        </row>
        <row r="217">
          <cell r="A217">
            <v>600001</v>
          </cell>
          <cell r="B217">
            <v>600001</v>
          </cell>
          <cell r="C217" t="str">
            <v>Stanton Sheogobind</v>
          </cell>
          <cell r="D217">
            <v>600001</v>
          </cell>
          <cell r="E217" t="str">
            <v>PC OEB Preparations</v>
          </cell>
          <cell r="F217">
            <v>0</v>
          </cell>
          <cell r="G217">
            <v>0</v>
          </cell>
          <cell r="I217">
            <v>0</v>
          </cell>
          <cell r="K217">
            <v>1083</v>
          </cell>
          <cell r="M217">
            <v>1083</v>
          </cell>
          <cell r="O217">
            <v>0</v>
          </cell>
        </row>
        <row r="218">
          <cell r="A218">
            <v>600002</v>
          </cell>
          <cell r="B218">
            <v>600002</v>
          </cell>
          <cell r="C218" t="str">
            <v>Stanton Sheogobind</v>
          </cell>
          <cell r="D218">
            <v>600002</v>
          </cell>
          <cell r="E218" t="str">
            <v>PC IMO Preparations</v>
          </cell>
          <cell r="F218">
            <v>0</v>
          </cell>
          <cell r="G218">
            <v>0</v>
          </cell>
          <cell r="I218">
            <v>0</v>
          </cell>
          <cell r="K218">
            <v>1083</v>
          </cell>
          <cell r="M218">
            <v>1083</v>
          </cell>
          <cell r="O218">
            <v>2159.5300000000002</v>
          </cell>
        </row>
        <row r="219">
          <cell r="A219">
            <v>600003</v>
          </cell>
          <cell r="B219">
            <v>600003</v>
          </cell>
          <cell r="C219" t="str">
            <v>Stanton Sheogobind</v>
          </cell>
          <cell r="D219">
            <v>600003</v>
          </cell>
          <cell r="E219" t="str">
            <v>PC Load Dispatching-Oper Serv Distr</v>
          </cell>
          <cell r="F219">
            <v>0</v>
          </cell>
          <cell r="G219">
            <v>97899.26</v>
          </cell>
          <cell r="I219">
            <v>97899.26</v>
          </cell>
          <cell r="K219">
            <v>1083</v>
          </cell>
          <cell r="M219">
            <v>1083</v>
          </cell>
          <cell r="O219">
            <v>88890</v>
          </cell>
        </row>
        <row r="220">
          <cell r="A220">
            <v>600004</v>
          </cell>
          <cell r="B220">
            <v>600004</v>
          </cell>
          <cell r="C220" t="str">
            <v>Stanton Sheogobind</v>
          </cell>
          <cell r="D220">
            <v>600004</v>
          </cell>
          <cell r="E220" t="str">
            <v>PC Stations-buildings &amp; Fixtures Expense</v>
          </cell>
          <cell r="F220">
            <v>8000</v>
          </cell>
          <cell r="G220">
            <v>0</v>
          </cell>
          <cell r="I220">
            <v>8000</v>
          </cell>
          <cell r="K220">
            <v>20300</v>
          </cell>
          <cell r="M220">
            <v>20300</v>
          </cell>
          <cell r="O220">
            <v>14955.59</v>
          </cell>
        </row>
        <row r="221">
          <cell r="A221">
            <v>600005</v>
          </cell>
          <cell r="B221">
            <v>600005</v>
          </cell>
          <cell r="C221" t="str">
            <v>Stanton Sheogobind</v>
          </cell>
          <cell r="D221">
            <v>600005</v>
          </cell>
          <cell r="E221" t="str">
            <v>PC Station Equipment-Oper Lbr &amp; Expense</v>
          </cell>
          <cell r="F221">
            <v>12000</v>
          </cell>
          <cell r="G221">
            <v>13960.960000000003</v>
          </cell>
          <cell r="I221">
            <v>25960.960000000003</v>
          </cell>
          <cell r="K221">
            <v>12030</v>
          </cell>
          <cell r="M221">
            <v>12030</v>
          </cell>
          <cell r="O221">
            <v>20074.5</v>
          </cell>
        </row>
        <row r="222">
          <cell r="A222">
            <v>600006</v>
          </cell>
          <cell r="B222">
            <v>600006</v>
          </cell>
          <cell r="C222" t="str">
            <v>Stanton Sheogobind</v>
          </cell>
          <cell r="D222">
            <v>600006</v>
          </cell>
          <cell r="E222" t="str">
            <v>PC O/H Dist Lines-Operating Lbr&amp;Expenses</v>
          </cell>
          <cell r="F222">
            <v>1700</v>
          </cell>
          <cell r="G222">
            <v>7132.7999999999993</v>
          </cell>
          <cell r="I222">
            <v>8832.7999999999993</v>
          </cell>
          <cell r="K222">
            <v>23035.119999999999</v>
          </cell>
          <cell r="M222">
            <v>23035.119999999999</v>
          </cell>
          <cell r="O222">
            <v>33887.699999999997</v>
          </cell>
        </row>
        <row r="223">
          <cell r="A223">
            <v>600007</v>
          </cell>
          <cell r="B223">
            <v>600007</v>
          </cell>
          <cell r="C223" t="str">
            <v>Stanton Sheogobind</v>
          </cell>
          <cell r="D223">
            <v>600007</v>
          </cell>
          <cell r="E223" t="str">
            <v>PC O/H Distr Transformers-Operations</v>
          </cell>
          <cell r="F223">
            <v>1500</v>
          </cell>
          <cell r="G223">
            <v>4755.2</v>
          </cell>
          <cell r="I223">
            <v>6255.2</v>
          </cell>
          <cell r="K223">
            <v>6915</v>
          </cell>
          <cell r="M223">
            <v>6915</v>
          </cell>
          <cell r="O223">
            <v>2385.77</v>
          </cell>
        </row>
        <row r="224">
          <cell r="A224">
            <v>600008</v>
          </cell>
          <cell r="B224">
            <v>600008</v>
          </cell>
          <cell r="C224" t="str">
            <v>Stanton Sheogobind</v>
          </cell>
          <cell r="D224">
            <v>600008</v>
          </cell>
          <cell r="E224" t="str">
            <v>PC U/G Dist Lines-Operating Lbr&amp;Expenses</v>
          </cell>
          <cell r="F224">
            <v>11000</v>
          </cell>
          <cell r="G224">
            <v>38106.400000000009</v>
          </cell>
          <cell r="I224">
            <v>49106.400000000009</v>
          </cell>
          <cell r="K224">
            <v>33990</v>
          </cell>
          <cell r="M224">
            <v>33990</v>
          </cell>
          <cell r="O224">
            <v>51414.25</v>
          </cell>
        </row>
        <row r="225">
          <cell r="A225">
            <v>600009</v>
          </cell>
          <cell r="B225">
            <v>600009</v>
          </cell>
          <cell r="C225" t="str">
            <v>Stanton Sheogobind</v>
          </cell>
          <cell r="D225">
            <v>600009</v>
          </cell>
          <cell r="E225" t="str">
            <v>PC U/G Distr Transformers-Operations</v>
          </cell>
          <cell r="F225">
            <v>0</v>
          </cell>
          <cell r="G225">
            <v>5944</v>
          </cell>
          <cell r="I225">
            <v>5944</v>
          </cell>
          <cell r="K225">
            <v>3790.52</v>
          </cell>
          <cell r="M225">
            <v>3790.52</v>
          </cell>
          <cell r="O225">
            <v>510</v>
          </cell>
        </row>
        <row r="226">
          <cell r="A226">
            <v>600010</v>
          </cell>
          <cell r="B226">
            <v>600010</v>
          </cell>
          <cell r="C226" t="str">
            <v>Stanton Sheogobind</v>
          </cell>
          <cell r="D226">
            <v>600010</v>
          </cell>
          <cell r="E226" t="str">
            <v>PC Meter Expenses</v>
          </cell>
          <cell r="F226">
            <v>30000</v>
          </cell>
          <cell r="G226">
            <v>20741.25</v>
          </cell>
          <cell r="I226">
            <v>50741.25</v>
          </cell>
          <cell r="K226">
            <v>18952.48</v>
          </cell>
          <cell r="M226">
            <v>18952.48</v>
          </cell>
          <cell r="O226">
            <v>12352.84</v>
          </cell>
        </row>
        <row r="227">
          <cell r="A227">
            <v>600011</v>
          </cell>
          <cell r="B227">
            <v>600011</v>
          </cell>
          <cell r="C227" t="str">
            <v>Stanton Sheogobind</v>
          </cell>
          <cell r="D227">
            <v>600011</v>
          </cell>
          <cell r="E227" t="str">
            <v>PC Customer Premise-Operating Lbr</v>
          </cell>
          <cell r="F227">
            <v>0</v>
          </cell>
          <cell r="G227">
            <v>3566.3999999999996</v>
          </cell>
          <cell r="I227">
            <v>3566.3999999999996</v>
          </cell>
          <cell r="K227">
            <v>2599.1999999999998</v>
          </cell>
          <cell r="M227">
            <v>2599.1999999999998</v>
          </cell>
          <cell r="O227">
            <v>510</v>
          </cell>
        </row>
        <row r="228">
          <cell r="A228">
            <v>600012</v>
          </cell>
          <cell r="B228">
            <v>600012</v>
          </cell>
          <cell r="C228" t="str">
            <v>Stanton Sheogobind</v>
          </cell>
          <cell r="D228">
            <v>600012</v>
          </cell>
          <cell r="E228" t="str">
            <v>PC Misc Distribution Expense</v>
          </cell>
          <cell r="F228">
            <v>5000</v>
          </cell>
          <cell r="G228">
            <v>45432</v>
          </cell>
          <cell r="I228">
            <v>50432</v>
          </cell>
          <cell r="K228">
            <v>66935.56</v>
          </cell>
          <cell r="M228">
            <v>66935.56</v>
          </cell>
          <cell r="O228">
            <v>14852.51</v>
          </cell>
        </row>
        <row r="229">
          <cell r="A229">
            <v>600013</v>
          </cell>
          <cell r="B229">
            <v>600013</v>
          </cell>
          <cell r="C229" t="str">
            <v>Stanton Sheogobind</v>
          </cell>
          <cell r="D229">
            <v>600013</v>
          </cell>
          <cell r="E229" t="str">
            <v>PC Distribution Rental</v>
          </cell>
          <cell r="F229">
            <v>0</v>
          </cell>
          <cell r="G229">
            <v>0</v>
          </cell>
          <cell r="I229">
            <v>0</v>
          </cell>
          <cell r="K229">
            <v>0</v>
          </cell>
          <cell r="M229">
            <v>0</v>
          </cell>
          <cell r="O229">
            <v>629.41999999999996</v>
          </cell>
        </row>
        <row r="230">
          <cell r="A230">
            <v>600014</v>
          </cell>
          <cell r="B230">
            <v>600014</v>
          </cell>
          <cell r="C230" t="str">
            <v>Stanton Sheogobind</v>
          </cell>
          <cell r="D230">
            <v>600014</v>
          </cell>
          <cell r="E230" t="str">
            <v>PC Maint Supervision &amp; Engineering</v>
          </cell>
          <cell r="F230">
            <v>0</v>
          </cell>
          <cell r="G230">
            <v>0</v>
          </cell>
          <cell r="I230">
            <v>0</v>
          </cell>
          <cell r="K230">
            <v>0</v>
          </cell>
          <cell r="M230">
            <v>0</v>
          </cell>
          <cell r="O230">
            <v>1275</v>
          </cell>
        </row>
        <row r="231">
          <cell r="A231">
            <v>600015</v>
          </cell>
          <cell r="B231">
            <v>600015</v>
          </cell>
          <cell r="C231" t="str">
            <v>Stanton Sheogobind</v>
          </cell>
          <cell r="D231">
            <v>600015</v>
          </cell>
          <cell r="E231" t="str">
            <v>PC Stations-Maint-Building &amp; Fixtures</v>
          </cell>
          <cell r="F231">
            <v>0</v>
          </cell>
          <cell r="G231">
            <v>0</v>
          </cell>
          <cell r="I231">
            <v>0</v>
          </cell>
          <cell r="K231">
            <v>7749</v>
          </cell>
          <cell r="M231">
            <v>7749</v>
          </cell>
          <cell r="O231">
            <v>6513.49</v>
          </cell>
        </row>
        <row r="232">
          <cell r="A232">
            <v>600016</v>
          </cell>
          <cell r="B232">
            <v>600016</v>
          </cell>
          <cell r="C232" t="str">
            <v>Stanton Sheogobind</v>
          </cell>
          <cell r="D232">
            <v>600016</v>
          </cell>
          <cell r="E232" t="str">
            <v>PC Stations-Maintenance on Equipment</v>
          </cell>
          <cell r="F232">
            <v>6000</v>
          </cell>
          <cell r="G232">
            <v>38742</v>
          </cell>
          <cell r="I232">
            <v>44742</v>
          </cell>
          <cell r="K232">
            <v>51583.519999999997</v>
          </cell>
          <cell r="M232">
            <v>51583.519999999997</v>
          </cell>
          <cell r="O232">
            <v>2092.17</v>
          </cell>
        </row>
        <row r="233">
          <cell r="A233">
            <v>600017</v>
          </cell>
          <cell r="B233">
            <v>600017</v>
          </cell>
          <cell r="C233" t="str">
            <v>Stanton Sheogobind</v>
          </cell>
          <cell r="D233">
            <v>600017</v>
          </cell>
          <cell r="E233" t="str">
            <v>PC Maint-O/H Poles Cond &amp; Devices</v>
          </cell>
          <cell r="F233">
            <v>35000</v>
          </cell>
          <cell r="G233">
            <v>17832</v>
          </cell>
          <cell r="I233">
            <v>52832</v>
          </cell>
          <cell r="K233">
            <v>96676.88</v>
          </cell>
          <cell r="M233">
            <v>96676.88</v>
          </cell>
          <cell r="O233">
            <v>83426.7</v>
          </cell>
        </row>
        <row r="234">
          <cell r="A234">
            <v>600018</v>
          </cell>
          <cell r="B234">
            <v>600018</v>
          </cell>
          <cell r="C234" t="str">
            <v>Stanton Sheogobind</v>
          </cell>
          <cell r="D234">
            <v>600018</v>
          </cell>
          <cell r="E234" t="str">
            <v>PC Maintenance-Overhead Services</v>
          </cell>
          <cell r="F234">
            <v>14000</v>
          </cell>
          <cell r="G234">
            <v>29720</v>
          </cell>
          <cell r="I234">
            <v>43720</v>
          </cell>
          <cell r="K234">
            <v>98589.88</v>
          </cell>
          <cell r="M234">
            <v>98589.88</v>
          </cell>
          <cell r="O234">
            <v>99591.38</v>
          </cell>
        </row>
        <row r="235">
          <cell r="A235">
            <v>600019</v>
          </cell>
          <cell r="B235">
            <v>600019</v>
          </cell>
          <cell r="C235" t="str">
            <v>Stanton Sheogobind</v>
          </cell>
          <cell r="D235">
            <v>600019</v>
          </cell>
          <cell r="E235" t="str">
            <v>PC Maintenance-Rights of Way</v>
          </cell>
          <cell r="F235">
            <v>100000</v>
          </cell>
          <cell r="G235">
            <v>11178.799999999988</v>
          </cell>
          <cell r="I235">
            <v>111178.79999999999</v>
          </cell>
          <cell r="K235">
            <v>95830</v>
          </cell>
          <cell r="M235">
            <v>95830</v>
          </cell>
          <cell r="O235">
            <v>67567.75</v>
          </cell>
        </row>
        <row r="236">
          <cell r="A236">
            <v>600020</v>
          </cell>
          <cell r="B236">
            <v>600020</v>
          </cell>
          <cell r="C236" t="str">
            <v>Stanton Sheogobind</v>
          </cell>
          <cell r="D236">
            <v>600020</v>
          </cell>
          <cell r="E236" t="str">
            <v>PC Maintenance-U/G Conductors &amp; Devices</v>
          </cell>
          <cell r="F236">
            <v>12000</v>
          </cell>
          <cell r="G236">
            <v>17832</v>
          </cell>
          <cell r="I236">
            <v>29832</v>
          </cell>
          <cell r="K236">
            <v>23913</v>
          </cell>
          <cell r="M236">
            <v>23913</v>
          </cell>
          <cell r="O236">
            <v>36048.75</v>
          </cell>
        </row>
        <row r="237">
          <cell r="A237">
            <v>600021</v>
          </cell>
          <cell r="B237">
            <v>600021</v>
          </cell>
          <cell r="C237" t="str">
            <v>Stanton Sheogobind</v>
          </cell>
          <cell r="D237">
            <v>600021</v>
          </cell>
          <cell r="E237" t="str">
            <v>PC Maintenance-U/G Services</v>
          </cell>
          <cell r="F237">
            <v>4000</v>
          </cell>
          <cell r="G237">
            <v>11888</v>
          </cell>
          <cell r="I237">
            <v>15888</v>
          </cell>
          <cell r="K237">
            <v>11498</v>
          </cell>
          <cell r="M237">
            <v>11498</v>
          </cell>
          <cell r="O237">
            <v>7270</v>
          </cell>
        </row>
        <row r="238">
          <cell r="A238">
            <v>600022</v>
          </cell>
          <cell r="B238">
            <v>600022</v>
          </cell>
          <cell r="C238" t="str">
            <v>Stanton Sheogobind</v>
          </cell>
          <cell r="D238">
            <v>600022</v>
          </cell>
          <cell r="E238" t="str">
            <v>PC Maintenance-Line Transformers</v>
          </cell>
          <cell r="F238">
            <v>18000</v>
          </cell>
          <cell r="G238">
            <v>5944</v>
          </cell>
          <cell r="I238">
            <v>23944</v>
          </cell>
          <cell r="K238">
            <v>25757.68</v>
          </cell>
          <cell r="M238">
            <v>25757.68</v>
          </cell>
          <cell r="O238">
            <v>12913.12</v>
          </cell>
        </row>
        <row r="239">
          <cell r="A239">
            <v>600023</v>
          </cell>
          <cell r="B239">
            <v>600023</v>
          </cell>
          <cell r="C239" t="str">
            <v>Stanton Sheogobind</v>
          </cell>
          <cell r="D239">
            <v>600023</v>
          </cell>
          <cell r="E239" t="str">
            <v>PC Meter Maintenance</v>
          </cell>
          <cell r="F239">
            <v>1200</v>
          </cell>
          <cell r="G239">
            <v>73783.540000000008</v>
          </cell>
          <cell r="I239">
            <v>74983.540000000008</v>
          </cell>
          <cell r="K239">
            <v>71454.36</v>
          </cell>
          <cell r="M239">
            <v>71454.36</v>
          </cell>
          <cell r="O239">
            <v>27355.48</v>
          </cell>
        </row>
        <row r="240">
          <cell r="A240">
            <v>600024</v>
          </cell>
          <cell r="B240">
            <v>600024</v>
          </cell>
          <cell r="C240" t="str">
            <v>Stanton Sheogobind</v>
          </cell>
          <cell r="D240">
            <v>600024</v>
          </cell>
          <cell r="E240" t="str">
            <v>PC Customer Premise Maintenance</v>
          </cell>
          <cell r="F240">
            <v>5000</v>
          </cell>
          <cell r="G240">
            <v>0</v>
          </cell>
          <cell r="I240">
            <v>5000</v>
          </cell>
          <cell r="K240">
            <v>1083</v>
          </cell>
          <cell r="M240">
            <v>1083</v>
          </cell>
          <cell r="O240">
            <v>510</v>
          </cell>
        </row>
        <row r="241">
          <cell r="A241">
            <v>600025</v>
          </cell>
          <cell r="B241">
            <v>600025</v>
          </cell>
          <cell r="C241" t="str">
            <v>Stanton Sheogobind</v>
          </cell>
          <cell r="D241">
            <v>600025</v>
          </cell>
          <cell r="E241" t="str">
            <v>PC OEB Reporting</v>
          </cell>
          <cell r="F241">
            <v>0</v>
          </cell>
          <cell r="G241">
            <v>0</v>
          </cell>
          <cell r="I241">
            <v>0</v>
          </cell>
          <cell r="K241">
            <v>0</v>
          </cell>
          <cell r="M241">
            <v>0</v>
          </cell>
          <cell r="O241">
            <v>0</v>
          </cell>
        </row>
        <row r="242">
          <cell r="A242">
            <v>600026</v>
          </cell>
          <cell r="B242">
            <v>600026</v>
          </cell>
          <cell r="C242" t="str">
            <v>Stanton Sheogobind</v>
          </cell>
          <cell r="D242">
            <v>600026</v>
          </cell>
          <cell r="E242" t="str">
            <v>PC Maintenance-Sentinal Lights Lbr &amp; Exp</v>
          </cell>
          <cell r="F242">
            <v>0</v>
          </cell>
          <cell r="G242">
            <v>0</v>
          </cell>
          <cell r="I242">
            <v>0</v>
          </cell>
          <cell r="K242">
            <v>0</v>
          </cell>
          <cell r="M242">
            <v>0</v>
          </cell>
          <cell r="O242">
            <v>0</v>
          </cell>
        </row>
        <row r="243">
          <cell r="A243">
            <v>600027</v>
          </cell>
          <cell r="B243">
            <v>600027</v>
          </cell>
          <cell r="C243" t="str">
            <v>Stanton Sheogobind</v>
          </cell>
          <cell r="D243">
            <v>600027</v>
          </cell>
          <cell r="E243" t="str">
            <v>PC Maintenance-Lights Labour &amp; Expense</v>
          </cell>
          <cell r="F243">
            <v>0</v>
          </cell>
          <cell r="G243">
            <v>0</v>
          </cell>
          <cell r="I243">
            <v>0</v>
          </cell>
          <cell r="K243">
            <v>0</v>
          </cell>
          <cell r="M243">
            <v>0</v>
          </cell>
          <cell r="O243">
            <v>1696.08</v>
          </cell>
        </row>
        <row r="244">
          <cell r="A244">
            <v>600040</v>
          </cell>
          <cell r="B244">
            <v>600040</v>
          </cell>
          <cell r="C244" t="str">
            <v>Stanton Sheogobind</v>
          </cell>
          <cell r="D244">
            <v>600040</v>
          </cell>
          <cell r="E244" t="str">
            <v>PC Maintenance-Poles, Towers &amp; Fixtures</v>
          </cell>
          <cell r="F244">
            <v>8000</v>
          </cell>
          <cell r="G244">
            <v>9510.4000000000015</v>
          </cell>
          <cell r="I244">
            <v>17510.400000000001</v>
          </cell>
          <cell r="K244">
            <v>23585.599999999999</v>
          </cell>
          <cell r="M244">
            <v>23585.599999999999</v>
          </cell>
          <cell r="O244">
            <v>24607.360000000001</v>
          </cell>
        </row>
        <row r="245">
          <cell r="A245">
            <v>600120</v>
          </cell>
          <cell r="B245">
            <v>600120</v>
          </cell>
          <cell r="C245" t="str">
            <v>Stanton Sheogobind</v>
          </cell>
          <cell r="D245">
            <v>600120</v>
          </cell>
          <cell r="E245" t="str">
            <v>PC-Maintenance of Scada System</v>
          </cell>
          <cell r="F245">
            <v>2000</v>
          </cell>
          <cell r="G245">
            <v>5595.1200000000008</v>
          </cell>
          <cell r="I245">
            <v>7595.1200000000008</v>
          </cell>
          <cell r="K245">
            <v>23974.240000000002</v>
          </cell>
          <cell r="M245">
            <v>23974.240000000002</v>
          </cell>
          <cell r="O245">
            <v>22195.33</v>
          </cell>
        </row>
        <row r="246">
          <cell r="A246">
            <v>600123</v>
          </cell>
          <cell r="B246">
            <v>600123</v>
          </cell>
          <cell r="C246" t="str">
            <v>Dave Steinschifter</v>
          </cell>
          <cell r="D246">
            <v>600123</v>
          </cell>
          <cell r="E246" t="str">
            <v>PC - Supervision System Assets</v>
          </cell>
          <cell r="F246">
            <v>0</v>
          </cell>
          <cell r="G246">
            <v>6256.5</v>
          </cell>
          <cell r="I246">
            <v>6256.5</v>
          </cell>
          <cell r="K246">
            <v>9584.52</v>
          </cell>
          <cell r="M246">
            <v>9584.52</v>
          </cell>
          <cell r="O246">
            <v>0</v>
          </cell>
        </row>
        <row r="247">
          <cell r="A247">
            <v>600122</v>
          </cell>
          <cell r="B247">
            <v>600122</v>
          </cell>
          <cell r="C247" t="str">
            <v>Stanton Sheogobind</v>
          </cell>
          <cell r="D247">
            <v>600122</v>
          </cell>
          <cell r="E247" t="str">
            <v>PC Utiltismart services</v>
          </cell>
          <cell r="F247">
            <v>74137</v>
          </cell>
          <cell r="G247">
            <v>0</v>
          </cell>
          <cell r="I247">
            <v>74137</v>
          </cell>
          <cell r="K247">
            <v>51350</v>
          </cell>
          <cell r="M247">
            <v>51350</v>
          </cell>
          <cell r="O247">
            <v>47235.55</v>
          </cell>
        </row>
        <row r="248">
          <cell r="A248">
            <v>0</v>
          </cell>
          <cell r="B248">
            <v>0</v>
          </cell>
          <cell r="E248" t="str">
            <v>Settled to CC 2600 via secondary cost elements</v>
          </cell>
          <cell r="F248">
            <v>348537</v>
          </cell>
          <cell r="G248">
            <v>523580.19000000006</v>
          </cell>
          <cell r="I248">
            <v>872117.19000000006</v>
          </cell>
          <cell r="K248">
            <v>807332.04</v>
          </cell>
          <cell r="M248">
            <v>807332.04</v>
          </cell>
          <cell r="O248">
            <v>682920.27</v>
          </cell>
        </row>
        <row r="249">
          <cell r="B249">
            <v>2600</v>
          </cell>
          <cell r="C249" t="str">
            <v>Stanton Sheogobind</v>
          </cell>
          <cell r="D249">
            <v>2600</v>
          </cell>
          <cell r="E249" t="str">
            <v>Distribution-PC</v>
          </cell>
          <cell r="I249">
            <v>0</v>
          </cell>
          <cell r="K249">
            <v>-8.0000000074505806E-2</v>
          </cell>
          <cell r="M249">
            <v>-8.0000000074505806E-2</v>
          </cell>
          <cell r="O249">
            <v>3773.4899999999907</v>
          </cell>
        </row>
        <row r="250">
          <cell r="A250">
            <v>2600</v>
          </cell>
          <cell r="B250">
            <v>0</v>
          </cell>
          <cell r="E250" t="str">
            <v>Total for Cost Center 2600 :</v>
          </cell>
          <cell r="I250">
            <v>872117.19000000006</v>
          </cell>
          <cell r="K250">
            <v>807331.96</v>
          </cell>
          <cell r="M250">
            <v>807331.96</v>
          </cell>
          <cell r="O250">
            <v>686693.76</v>
          </cell>
        </row>
        <row r="251">
          <cell r="A251">
            <v>0</v>
          </cell>
          <cell r="B251">
            <v>0</v>
          </cell>
        </row>
        <row r="252">
          <cell r="A252">
            <v>0</v>
          </cell>
          <cell r="B252">
            <v>0</v>
          </cell>
        </row>
        <row r="253">
          <cell r="A253">
            <v>0</v>
          </cell>
          <cell r="B253">
            <v>0</v>
          </cell>
          <cell r="E253" t="str">
            <v>Total Port Colborne Distribution</v>
          </cell>
          <cell r="I253">
            <v>872117.19000000006</v>
          </cell>
          <cell r="K253">
            <v>807331.96</v>
          </cell>
          <cell r="M253">
            <v>807331.96</v>
          </cell>
          <cell r="O253">
            <v>686693.76</v>
          </cell>
        </row>
        <row r="254">
          <cell r="A254">
            <v>0</v>
          </cell>
          <cell r="B254">
            <v>0</v>
          </cell>
          <cell r="C254" t="str">
            <v>PORT COLBORNE ADMINISTRATION</v>
          </cell>
        </row>
        <row r="255">
          <cell r="A255">
            <v>600028</v>
          </cell>
          <cell r="B255">
            <v>600028</v>
          </cell>
          <cell r="C255" t="str">
            <v>Bernie Haines</v>
          </cell>
          <cell r="D255">
            <v>600028</v>
          </cell>
          <cell r="E255" t="str">
            <v>PC-Environ, H&amp;S Compliance Project</v>
          </cell>
          <cell r="F255">
            <v>0</v>
          </cell>
          <cell r="G255">
            <v>0</v>
          </cell>
          <cell r="I255">
            <v>0</v>
          </cell>
          <cell r="K255">
            <v>0</v>
          </cell>
          <cell r="M255">
            <v>0</v>
          </cell>
          <cell r="O255">
            <v>0</v>
          </cell>
        </row>
        <row r="256">
          <cell r="A256">
            <v>600080</v>
          </cell>
          <cell r="B256">
            <v>600080</v>
          </cell>
          <cell r="C256" t="str">
            <v>B Desrosiers</v>
          </cell>
          <cell r="D256">
            <v>600080</v>
          </cell>
          <cell r="E256" t="str">
            <v>PC General Maintenance</v>
          </cell>
          <cell r="F256">
            <v>63700</v>
          </cell>
          <cell r="G256">
            <v>21056</v>
          </cell>
          <cell r="I256">
            <v>84756</v>
          </cell>
          <cell r="K256">
            <v>59952.800000000003</v>
          </cell>
          <cell r="M256">
            <v>59952.800000000003</v>
          </cell>
          <cell r="O256">
            <v>42584.68</v>
          </cell>
        </row>
        <row r="257">
          <cell r="A257">
            <v>0</v>
          </cell>
          <cell r="B257">
            <v>0</v>
          </cell>
          <cell r="E257" t="str">
            <v>Settled to CC 2610 via 60100</v>
          </cell>
          <cell r="I257">
            <v>84756</v>
          </cell>
          <cell r="K257">
            <v>59952.800000000003</v>
          </cell>
          <cell r="M257">
            <v>59952.800000000003</v>
          </cell>
          <cell r="O257">
            <v>42584.68</v>
          </cell>
        </row>
        <row r="258">
          <cell r="B258">
            <v>2610</v>
          </cell>
          <cell r="C258" t="str">
            <v>Harry Clutterbuck</v>
          </cell>
          <cell r="D258">
            <v>2610</v>
          </cell>
          <cell r="E258" t="str">
            <v xml:space="preserve">PC Administrative Operating Expenses </v>
          </cell>
          <cell r="I258">
            <v>182273</v>
          </cell>
          <cell r="K258">
            <v>361000</v>
          </cell>
          <cell r="M258">
            <v>322000</v>
          </cell>
          <cell r="O258">
            <v>190146.18</v>
          </cell>
        </row>
        <row r="259">
          <cell r="A259">
            <v>2610</v>
          </cell>
          <cell r="B259">
            <v>0</v>
          </cell>
          <cell r="E259" t="str">
            <v>Total for Cost Center 2610 :</v>
          </cell>
          <cell r="I259">
            <v>267029</v>
          </cell>
          <cell r="K259">
            <v>420952.8</v>
          </cell>
          <cell r="M259">
            <v>381952.8</v>
          </cell>
          <cell r="O259">
            <v>232730.86</v>
          </cell>
        </row>
        <row r="260">
          <cell r="A260">
            <v>0</v>
          </cell>
          <cell r="B260">
            <v>0</v>
          </cell>
        </row>
        <row r="261">
          <cell r="A261">
            <v>2699</v>
          </cell>
          <cell r="B261">
            <v>2699</v>
          </cell>
          <cell r="C261" t="str">
            <v>Maria Passero</v>
          </cell>
          <cell r="D261">
            <v>2699</v>
          </cell>
          <cell r="E261" t="str">
            <v>Intercompany Services</v>
          </cell>
          <cell r="I261">
            <v>1053447.82</v>
          </cell>
          <cell r="K261">
            <v>66000</v>
          </cell>
          <cell r="M261">
            <v>66000</v>
          </cell>
          <cell r="O261">
            <v>71950.149999999994</v>
          </cell>
        </row>
        <row r="262">
          <cell r="A262">
            <v>2622</v>
          </cell>
          <cell r="B262">
            <v>2622</v>
          </cell>
          <cell r="D262">
            <v>2622</v>
          </cell>
          <cell r="E262" t="str">
            <v>PC - Other Admin</v>
          </cell>
          <cell r="I262">
            <v>-253728.61</v>
          </cell>
        </row>
        <row r="263">
          <cell r="A263">
            <v>0</v>
          </cell>
          <cell r="B263">
            <v>0</v>
          </cell>
          <cell r="E263" t="str">
            <v xml:space="preserve">Total Port Colborne Administration </v>
          </cell>
          <cell r="I263">
            <v>1066748.21</v>
          </cell>
          <cell r="K263">
            <v>486952.8</v>
          </cell>
          <cell r="M263">
            <v>447952.8</v>
          </cell>
          <cell r="O263">
            <v>304681.01</v>
          </cell>
        </row>
        <row r="264">
          <cell r="A264">
            <v>0</v>
          </cell>
          <cell r="B264">
            <v>0</v>
          </cell>
        </row>
        <row r="265">
          <cell r="A265">
            <v>0</v>
          </cell>
          <cell r="B265">
            <v>0</v>
          </cell>
        </row>
        <row r="266">
          <cell r="A266">
            <v>0</v>
          </cell>
          <cell r="B266">
            <v>0</v>
          </cell>
          <cell r="C266" t="str">
            <v>PORT COLBORNE CUSTOMER SERVICE</v>
          </cell>
        </row>
        <row r="267">
          <cell r="A267">
            <v>0</v>
          </cell>
          <cell r="B267">
            <v>0</v>
          </cell>
        </row>
        <row r="268">
          <cell r="A268">
            <v>600060</v>
          </cell>
          <cell r="B268">
            <v>600060</v>
          </cell>
          <cell r="C268" t="str">
            <v>K. Carmichael</v>
          </cell>
          <cell r="D268">
            <v>600060</v>
          </cell>
          <cell r="E268" t="str">
            <v>PC Customer Collections</v>
          </cell>
          <cell r="F268">
            <v>0</v>
          </cell>
          <cell r="G268">
            <v>40731.599999999999</v>
          </cell>
          <cell r="I268">
            <v>40731.599999999999</v>
          </cell>
          <cell r="K268">
            <v>86310</v>
          </cell>
          <cell r="M268">
            <v>86310</v>
          </cell>
          <cell r="O268">
            <v>107510.34</v>
          </cell>
        </row>
        <row r="269">
          <cell r="A269">
            <v>600061</v>
          </cell>
          <cell r="B269">
            <v>600061</v>
          </cell>
          <cell r="C269" t="str">
            <v>K. Carmichael</v>
          </cell>
          <cell r="D269">
            <v>600061</v>
          </cell>
          <cell r="E269" t="str">
            <v>PC Customer Reads</v>
          </cell>
          <cell r="F269">
            <v>65000</v>
          </cell>
          <cell r="G269">
            <v>36386.539999999994</v>
          </cell>
          <cell r="I269">
            <v>101386.54</v>
          </cell>
          <cell r="K269">
            <v>106746.04</v>
          </cell>
          <cell r="M269">
            <v>106746.04</v>
          </cell>
          <cell r="O269">
            <v>151570.14000000001</v>
          </cell>
        </row>
        <row r="270">
          <cell r="A270">
            <v>600062</v>
          </cell>
          <cell r="B270">
            <v>600062</v>
          </cell>
          <cell r="C270" t="str">
            <v>K. Carmichael</v>
          </cell>
          <cell r="D270">
            <v>600062</v>
          </cell>
          <cell r="E270" t="str">
            <v>PC Customer Disconnections</v>
          </cell>
          <cell r="F270">
            <v>300</v>
          </cell>
          <cell r="G270">
            <v>40731.599999999999</v>
          </cell>
          <cell r="I270">
            <v>41031.599999999999</v>
          </cell>
          <cell r="K270">
            <v>51090</v>
          </cell>
          <cell r="M270">
            <v>51090</v>
          </cell>
          <cell r="O270">
            <v>15799.27</v>
          </cell>
        </row>
        <row r="271">
          <cell r="A271">
            <v>600124</v>
          </cell>
          <cell r="B271">
            <v>600124</v>
          </cell>
          <cell r="C271" t="str">
            <v>K. Carmichael</v>
          </cell>
          <cell r="D271">
            <v>600124</v>
          </cell>
          <cell r="E271" t="str">
            <v>PC General Customer Service Expense</v>
          </cell>
          <cell r="F271">
            <v>1920</v>
          </cell>
          <cell r="G271">
            <v>76254</v>
          </cell>
          <cell r="I271">
            <v>78174</v>
          </cell>
          <cell r="K271">
            <v>52721.919999999998</v>
          </cell>
          <cell r="M271">
            <v>52721.919999999998</v>
          </cell>
          <cell r="O271">
            <v>0</v>
          </cell>
        </row>
        <row r="272">
          <cell r="A272">
            <v>600125</v>
          </cell>
          <cell r="B272">
            <v>600125</v>
          </cell>
          <cell r="C272" t="str">
            <v>K. Carmichael</v>
          </cell>
          <cell r="D272">
            <v>600125</v>
          </cell>
          <cell r="E272" t="str">
            <v>PC Customer Service Supervision</v>
          </cell>
          <cell r="F272">
            <v>0</v>
          </cell>
          <cell r="G272">
            <v>37598.400000000001</v>
          </cell>
          <cell r="I272">
            <v>37598.400000000001</v>
          </cell>
          <cell r="K272">
            <v>26928</v>
          </cell>
          <cell r="M272">
            <v>26928</v>
          </cell>
          <cell r="O272">
            <v>0</v>
          </cell>
        </row>
        <row r="273">
          <cell r="A273">
            <v>600126</v>
          </cell>
          <cell r="B273">
            <v>600126</v>
          </cell>
          <cell r="C273" t="str">
            <v>K. Carmichael</v>
          </cell>
          <cell r="D273">
            <v>600126</v>
          </cell>
          <cell r="E273" t="str">
            <v>PC Bad Debts Provision</v>
          </cell>
          <cell r="F273">
            <v>25000</v>
          </cell>
          <cell r="G273">
            <v>0</v>
          </cell>
          <cell r="I273">
            <v>25000</v>
          </cell>
          <cell r="K273">
            <v>42000</v>
          </cell>
          <cell r="M273">
            <v>42000</v>
          </cell>
          <cell r="O273">
            <v>123308.3</v>
          </cell>
        </row>
        <row r="274">
          <cell r="A274">
            <v>300620</v>
          </cell>
          <cell r="B274">
            <v>300620</v>
          </cell>
          <cell r="C274" t="str">
            <v>K. Carmichael</v>
          </cell>
          <cell r="D274">
            <v>300620</v>
          </cell>
          <cell r="E274" t="str">
            <v>PC-Port Colborne Billing by Fort Erie</v>
          </cell>
          <cell r="F274">
            <v>84680</v>
          </cell>
          <cell r="G274">
            <v>80568</v>
          </cell>
          <cell r="I274">
            <v>165248</v>
          </cell>
          <cell r="K274">
            <v>156316</v>
          </cell>
          <cell r="M274">
            <v>156316</v>
          </cell>
          <cell r="O274">
            <v>181290.56</v>
          </cell>
        </row>
        <row r="275">
          <cell r="A275">
            <v>0</v>
          </cell>
          <cell r="B275">
            <v>0</v>
          </cell>
          <cell r="E275" t="str">
            <v>Settled to CC 2650 via secondary cost elements</v>
          </cell>
          <cell r="F275">
            <v>176900</v>
          </cell>
          <cell r="G275">
            <v>312270.14</v>
          </cell>
          <cell r="I275">
            <v>489170.14</v>
          </cell>
          <cell r="K275">
            <v>522111.96</v>
          </cell>
          <cell r="M275">
            <v>522111.96</v>
          </cell>
          <cell r="O275">
            <v>579478.61</v>
          </cell>
        </row>
        <row r="276">
          <cell r="B276">
            <v>2615</v>
          </cell>
          <cell r="C276" t="str">
            <v>K. Carmichael</v>
          </cell>
          <cell r="D276">
            <v>2615</v>
          </cell>
          <cell r="E276" t="str">
            <v>PC Customer Service Operating Expenses</v>
          </cell>
          <cell r="I276">
            <v>-1.1318000000028405</v>
          </cell>
          <cell r="K276">
            <v>0.16000000003259629</v>
          </cell>
          <cell r="M276">
            <v>0.16000000003259629</v>
          </cell>
          <cell r="O276">
            <v>96362.180000000051</v>
          </cell>
        </row>
        <row r="277">
          <cell r="A277">
            <v>2615</v>
          </cell>
          <cell r="B277">
            <v>0</v>
          </cell>
          <cell r="C277" t="str">
            <v xml:space="preserve"> </v>
          </cell>
          <cell r="E277" t="str">
            <v>Total Port Colborne Customer Service 2615</v>
          </cell>
          <cell r="I277">
            <v>489169.00820000004</v>
          </cell>
          <cell r="K277">
            <v>522112.12</v>
          </cell>
          <cell r="M277">
            <v>522112.12</v>
          </cell>
          <cell r="O277">
            <v>675840.79</v>
          </cell>
        </row>
        <row r="278">
          <cell r="A278">
            <v>0</v>
          </cell>
          <cell r="B278">
            <v>0</v>
          </cell>
        </row>
        <row r="279">
          <cell r="A279">
            <v>0</v>
          </cell>
          <cell r="B279">
            <v>0</v>
          </cell>
          <cell r="E279" t="str">
            <v xml:space="preserve">Total for Port Colborne </v>
          </cell>
          <cell r="I279">
            <v>2428034.4081999999</v>
          </cell>
          <cell r="K279">
            <v>1816396.88</v>
          </cell>
          <cell r="M279">
            <v>1777396.88</v>
          </cell>
          <cell r="O279">
            <v>1667215.56</v>
          </cell>
        </row>
        <row r="280">
          <cell r="A280">
            <v>0</v>
          </cell>
          <cell r="B280">
            <v>0</v>
          </cell>
        </row>
        <row r="281">
          <cell r="A281">
            <v>0</v>
          </cell>
          <cell r="B281">
            <v>0</v>
          </cell>
        </row>
        <row r="282">
          <cell r="A282">
            <v>0</v>
          </cell>
          <cell r="B282">
            <v>0</v>
          </cell>
        </row>
        <row r="283">
          <cell r="A283">
            <v>0</v>
          </cell>
          <cell r="B283">
            <v>0</v>
          </cell>
          <cell r="C283" t="str">
            <v>CANADIAN NIAGARA POWER INC.</v>
          </cell>
        </row>
        <row r="284">
          <cell r="A284">
            <v>0</v>
          </cell>
          <cell r="B284">
            <v>0</v>
          </cell>
          <cell r="C284" t="str">
            <v>Summary of Operating Expenses</v>
          </cell>
        </row>
        <row r="285">
          <cell r="A285">
            <v>0</v>
          </cell>
          <cell r="B285">
            <v>0</v>
          </cell>
          <cell r="C285" t="str">
            <v>Budget 2006</v>
          </cell>
        </row>
        <row r="286">
          <cell r="A286">
            <v>0</v>
          </cell>
          <cell r="B286">
            <v>0</v>
          </cell>
        </row>
        <row r="287">
          <cell r="A287">
            <v>0</v>
          </cell>
          <cell r="B287">
            <v>0</v>
          </cell>
        </row>
        <row r="288">
          <cell r="A288" t="str">
            <v xml:space="preserve"> Order/CC</v>
          </cell>
          <cell r="B288" t="str">
            <v xml:space="preserve"> Order/CC</v>
          </cell>
          <cell r="C288" t="str">
            <v>Responsibility</v>
          </cell>
          <cell r="D288" t="str">
            <v xml:space="preserve"> Order/CC</v>
          </cell>
          <cell r="E288" t="str">
            <v>Description</v>
          </cell>
          <cell r="I288" t="str">
            <v>Budget 2006</v>
          </cell>
          <cell r="K288" t="str">
            <v>Budget 2005</v>
          </cell>
          <cell r="M288" t="str">
            <v>Forecast 2005</v>
          </cell>
          <cell r="O288" t="str">
            <v>Actual 2004</v>
          </cell>
        </row>
        <row r="289">
          <cell r="A289">
            <v>0</v>
          </cell>
          <cell r="B289">
            <v>0</v>
          </cell>
        </row>
        <row r="290">
          <cell r="A290">
            <v>0</v>
          </cell>
          <cell r="B290">
            <v>0</v>
          </cell>
          <cell r="C290" t="str">
            <v>EASTERN ONTARIO POWER DISTRIBUTION</v>
          </cell>
        </row>
        <row r="291">
          <cell r="A291">
            <v>0</v>
          </cell>
          <cell r="B291">
            <v>0</v>
          </cell>
          <cell r="C291" t="str">
            <v>Distribution</v>
          </cell>
        </row>
        <row r="292">
          <cell r="A292">
            <v>0</v>
          </cell>
          <cell r="B292">
            <v>0</v>
          </cell>
        </row>
        <row r="293">
          <cell r="A293">
            <v>710046</v>
          </cell>
          <cell r="B293">
            <v>710046</v>
          </cell>
          <cell r="D293">
            <v>710046</v>
          </cell>
          <cell r="E293" t="str">
            <v>EOP - SubstATIONS Mgmt Function</v>
          </cell>
          <cell r="O293">
            <v>5100</v>
          </cell>
        </row>
        <row r="294">
          <cell r="A294">
            <v>710047</v>
          </cell>
          <cell r="B294">
            <v>710047</v>
          </cell>
          <cell r="D294">
            <v>710047</v>
          </cell>
          <cell r="E294" t="str">
            <v>EOP - System Planning</v>
          </cell>
          <cell r="O294">
            <v>4295</v>
          </cell>
        </row>
        <row r="295">
          <cell r="A295">
            <v>710048</v>
          </cell>
          <cell r="B295">
            <v>710048</v>
          </cell>
          <cell r="D295">
            <v>710048</v>
          </cell>
          <cell r="E295" t="str">
            <v>EOP - Mgmt of T&amp;D</v>
          </cell>
          <cell r="M295">
            <v>1000</v>
          </cell>
          <cell r="O295">
            <v>12325</v>
          </cell>
        </row>
        <row r="296">
          <cell r="B296">
            <v>2701</v>
          </cell>
          <cell r="C296" t="str">
            <v>Mike Pescod</v>
          </cell>
          <cell r="D296">
            <v>2701</v>
          </cell>
          <cell r="E296" t="str">
            <v>General Operations</v>
          </cell>
          <cell r="I296">
            <v>4.9894125000719214</v>
          </cell>
          <cell r="K296">
            <v>0</v>
          </cell>
          <cell r="M296">
            <v>0</v>
          </cell>
          <cell r="O296">
            <v>-21720</v>
          </cell>
        </row>
        <row r="297">
          <cell r="A297">
            <v>2701</v>
          </cell>
          <cell r="B297">
            <v>0</v>
          </cell>
          <cell r="E297" t="str">
            <v>Total for Cost Center 2701</v>
          </cell>
          <cell r="I297">
            <v>4.9894125000719214</v>
          </cell>
          <cell r="K297">
            <v>0</v>
          </cell>
          <cell r="M297">
            <v>1000</v>
          </cell>
          <cell r="O297">
            <v>0</v>
          </cell>
        </row>
        <row r="298">
          <cell r="A298">
            <v>0</v>
          </cell>
          <cell r="B298">
            <v>0</v>
          </cell>
        </row>
        <row r="299">
          <cell r="A299">
            <v>710000</v>
          </cell>
          <cell r="B299">
            <v>710000</v>
          </cell>
          <cell r="C299" t="str">
            <v>Mike Pescod</v>
          </cell>
          <cell r="D299">
            <v>710000</v>
          </cell>
          <cell r="E299" t="str">
            <v>EOP-Operation Supervision &amp; Engineering</v>
          </cell>
          <cell r="F299">
            <v>0</v>
          </cell>
          <cell r="G299">
            <v>13687.5</v>
          </cell>
          <cell r="I299">
            <v>13687.5</v>
          </cell>
          <cell r="K299">
            <v>10510</v>
          </cell>
          <cell r="M299">
            <v>10510</v>
          </cell>
          <cell r="O299">
            <v>7800</v>
          </cell>
        </row>
        <row r="300">
          <cell r="A300">
            <v>710001</v>
          </cell>
          <cell r="B300">
            <v>710001</v>
          </cell>
          <cell r="C300" t="str">
            <v>Mike Pescod</v>
          </cell>
          <cell r="D300">
            <v>710001</v>
          </cell>
          <cell r="E300" t="str">
            <v>EOP-Load Dispatching Operations</v>
          </cell>
          <cell r="F300">
            <v>0</v>
          </cell>
          <cell r="G300">
            <v>1554</v>
          </cell>
          <cell r="I300">
            <v>1554</v>
          </cell>
          <cell r="K300">
            <v>1515</v>
          </cell>
          <cell r="M300">
            <v>1515</v>
          </cell>
          <cell r="O300">
            <v>595</v>
          </cell>
        </row>
        <row r="301">
          <cell r="A301">
            <v>710002</v>
          </cell>
          <cell r="B301">
            <v>710002</v>
          </cell>
          <cell r="C301" t="str">
            <v>Stanton Sheogobind</v>
          </cell>
          <cell r="D301">
            <v>710002</v>
          </cell>
          <cell r="E301" t="str">
            <v>EOP-Station Buildings and Fixtures Exp</v>
          </cell>
          <cell r="F301">
            <v>0</v>
          </cell>
          <cell r="G301">
            <v>0</v>
          </cell>
          <cell r="I301">
            <v>0</v>
          </cell>
          <cell r="K301">
            <v>0</v>
          </cell>
          <cell r="M301">
            <v>2000</v>
          </cell>
          <cell r="O301">
            <v>1183.8</v>
          </cell>
        </row>
        <row r="302">
          <cell r="A302">
            <v>710003</v>
          </cell>
          <cell r="B302">
            <v>710003</v>
          </cell>
          <cell r="D302">
            <v>710003</v>
          </cell>
          <cell r="E302" t="str">
            <v>EOP-Dist Station Equip-Oper Lbr</v>
          </cell>
          <cell r="F302">
            <v>0</v>
          </cell>
          <cell r="G302">
            <v>24804.5</v>
          </cell>
          <cell r="I302">
            <v>24804.5</v>
          </cell>
          <cell r="K302">
            <v>19556</v>
          </cell>
          <cell r="M302">
            <v>36000</v>
          </cell>
          <cell r="O302">
            <v>0</v>
          </cell>
        </row>
        <row r="303">
          <cell r="A303">
            <v>710004</v>
          </cell>
          <cell r="B303">
            <v>710004</v>
          </cell>
          <cell r="D303">
            <v>710004</v>
          </cell>
          <cell r="E303" t="str">
            <v>EOP-Dist Station Equip-Supplies &amp; Exp</v>
          </cell>
          <cell r="F303">
            <v>800</v>
          </cell>
          <cell r="G303">
            <v>0</v>
          </cell>
          <cell r="I303">
            <v>800</v>
          </cell>
          <cell r="M303">
            <v>3000</v>
          </cell>
          <cell r="O303">
            <v>0</v>
          </cell>
        </row>
        <row r="304">
          <cell r="A304">
            <v>710005</v>
          </cell>
          <cell r="B304">
            <v>710005</v>
          </cell>
          <cell r="C304" t="str">
            <v>Mike Pescod</v>
          </cell>
          <cell r="D304">
            <v>710005</v>
          </cell>
          <cell r="E304" t="str">
            <v>EOP-OH Dist Lines &amp; Feeder Oper Lbr</v>
          </cell>
          <cell r="F304">
            <v>0</v>
          </cell>
          <cell r="G304">
            <v>30250</v>
          </cell>
          <cell r="I304">
            <v>30250</v>
          </cell>
          <cell r="K304">
            <v>18680</v>
          </cell>
          <cell r="M304">
            <v>10000</v>
          </cell>
          <cell r="O304">
            <v>5185.96</v>
          </cell>
        </row>
        <row r="305">
          <cell r="A305">
            <v>710006</v>
          </cell>
          <cell r="B305">
            <v>710006</v>
          </cell>
          <cell r="C305" t="str">
            <v>Mike Pescod</v>
          </cell>
          <cell r="D305">
            <v>710006</v>
          </cell>
          <cell r="E305" t="str">
            <v>EOP-OH Dist Lines &amp; Feeder Supplie &amp; exp</v>
          </cell>
          <cell r="F305">
            <v>27000</v>
          </cell>
          <cell r="G305">
            <v>0</v>
          </cell>
          <cell r="I305">
            <v>27000</v>
          </cell>
          <cell r="K305">
            <v>27000</v>
          </cell>
          <cell r="M305">
            <v>18000</v>
          </cell>
          <cell r="O305">
            <v>22234.91</v>
          </cell>
        </row>
        <row r="306">
          <cell r="A306">
            <v>710007</v>
          </cell>
          <cell r="B306">
            <v>710007</v>
          </cell>
          <cell r="C306" t="str">
            <v>Mike Pescod</v>
          </cell>
          <cell r="D306">
            <v>710007</v>
          </cell>
          <cell r="E306" t="str">
            <v>EOP-OH Dist Transformers Operations</v>
          </cell>
          <cell r="F306">
            <v>7500</v>
          </cell>
          <cell r="G306">
            <v>60395.5</v>
          </cell>
          <cell r="I306">
            <v>67895.5</v>
          </cell>
          <cell r="K306">
            <v>56022</v>
          </cell>
          <cell r="M306">
            <v>56022</v>
          </cell>
          <cell r="O306">
            <v>21670.79</v>
          </cell>
        </row>
        <row r="307">
          <cell r="A307">
            <v>710008</v>
          </cell>
          <cell r="B307">
            <v>710008</v>
          </cell>
          <cell r="D307">
            <v>710008</v>
          </cell>
          <cell r="E307" t="str">
            <v>EOP-UG Dist Lines &amp; Feeder Oper Lbr</v>
          </cell>
          <cell r="F307">
            <v>0</v>
          </cell>
          <cell r="G307">
            <v>8288</v>
          </cell>
          <cell r="I307">
            <v>8288</v>
          </cell>
          <cell r="K307">
            <v>8080.04</v>
          </cell>
          <cell r="M307">
            <v>6000</v>
          </cell>
          <cell r="O307">
            <v>0</v>
          </cell>
        </row>
        <row r="308">
          <cell r="A308">
            <v>710009</v>
          </cell>
          <cell r="B308">
            <v>710009</v>
          </cell>
          <cell r="C308" t="str">
            <v>Mike Pescod</v>
          </cell>
          <cell r="D308">
            <v>710009</v>
          </cell>
          <cell r="E308" t="str">
            <v>EOP-UG Dist Lines &amp; Feeder Suppl &amp; Exp</v>
          </cell>
          <cell r="F308">
            <v>2600</v>
          </cell>
          <cell r="G308">
            <v>0</v>
          </cell>
          <cell r="I308">
            <v>2600</v>
          </cell>
          <cell r="K308">
            <v>2600</v>
          </cell>
          <cell r="M308">
            <v>2600</v>
          </cell>
          <cell r="O308">
            <v>951.99</v>
          </cell>
        </row>
        <row r="309">
          <cell r="A309">
            <v>710010</v>
          </cell>
          <cell r="B309">
            <v>710010</v>
          </cell>
          <cell r="C309" t="str">
            <v>Mike Pescod</v>
          </cell>
          <cell r="D309">
            <v>710010</v>
          </cell>
          <cell r="E309" t="str">
            <v>EOP-UG Dist Transformers Operations</v>
          </cell>
          <cell r="F309">
            <v>0</v>
          </cell>
          <cell r="G309">
            <v>6588.6</v>
          </cell>
          <cell r="I309">
            <v>6588.6</v>
          </cell>
          <cell r="K309">
            <v>6132</v>
          </cell>
          <cell r="M309">
            <v>6132</v>
          </cell>
          <cell r="O309">
            <v>2322.5</v>
          </cell>
        </row>
        <row r="310">
          <cell r="A310">
            <v>710011</v>
          </cell>
          <cell r="B310">
            <v>710011</v>
          </cell>
          <cell r="C310" t="str">
            <v>Mike Pescod</v>
          </cell>
          <cell r="D310">
            <v>710011</v>
          </cell>
          <cell r="E310" t="str">
            <v>EOP-Meter Expenses</v>
          </cell>
          <cell r="F310">
            <v>0</v>
          </cell>
          <cell r="G310">
            <v>9893</v>
          </cell>
          <cell r="I310">
            <v>9893</v>
          </cell>
          <cell r="K310">
            <v>5050.04</v>
          </cell>
          <cell r="M310">
            <v>9000</v>
          </cell>
          <cell r="O310">
            <v>9632.98</v>
          </cell>
        </row>
        <row r="311">
          <cell r="A311">
            <v>710012</v>
          </cell>
          <cell r="B311">
            <v>710012</v>
          </cell>
          <cell r="C311" t="str">
            <v>Mike Pescod</v>
          </cell>
          <cell r="D311">
            <v>710012</v>
          </cell>
          <cell r="E311" t="str">
            <v>EOP-Customer Premises-Operating Labour</v>
          </cell>
          <cell r="F311">
            <v>0</v>
          </cell>
          <cell r="G311">
            <v>2072</v>
          </cell>
          <cell r="I311">
            <v>2072</v>
          </cell>
          <cell r="K311">
            <v>2020.04</v>
          </cell>
          <cell r="M311">
            <v>1000</v>
          </cell>
          <cell r="O311">
            <v>1955</v>
          </cell>
        </row>
        <row r="312">
          <cell r="A312">
            <v>710013</v>
          </cell>
          <cell r="B312">
            <v>710013</v>
          </cell>
          <cell r="C312" t="str">
            <v>Mike Pescod</v>
          </cell>
          <cell r="D312">
            <v>710013</v>
          </cell>
          <cell r="E312" t="str">
            <v>EOP- Customer Premises-Materials &amp; Expenses</v>
          </cell>
          <cell r="F312">
            <v>200</v>
          </cell>
          <cell r="G312">
            <v>0</v>
          </cell>
          <cell r="I312">
            <v>200</v>
          </cell>
          <cell r="K312">
            <v>200</v>
          </cell>
          <cell r="M312">
            <v>200</v>
          </cell>
          <cell r="O312">
            <v>9.3699999999999992</v>
          </cell>
        </row>
        <row r="313">
          <cell r="A313">
            <v>710014</v>
          </cell>
          <cell r="B313">
            <v>710014</v>
          </cell>
          <cell r="C313" t="str">
            <v>Mike Pescod</v>
          </cell>
          <cell r="D313">
            <v>710014</v>
          </cell>
          <cell r="E313" t="str">
            <v>EOP-Miscellaneous Dist Expense</v>
          </cell>
          <cell r="F313">
            <v>2500</v>
          </cell>
          <cell r="G313">
            <v>10360</v>
          </cell>
          <cell r="I313">
            <v>12860</v>
          </cell>
          <cell r="K313">
            <v>13464.77</v>
          </cell>
          <cell r="M313">
            <v>16000</v>
          </cell>
          <cell r="O313">
            <v>97749.8</v>
          </cell>
        </row>
        <row r="314">
          <cell r="A314">
            <v>710015</v>
          </cell>
          <cell r="B314">
            <v>710015</v>
          </cell>
          <cell r="C314" t="str">
            <v>Mike Pescod</v>
          </cell>
          <cell r="D314">
            <v>710015</v>
          </cell>
          <cell r="E314" t="str">
            <v>EOP-UG Dist Lines &amp; Feeder Rental Paid</v>
          </cell>
          <cell r="F314">
            <v>0</v>
          </cell>
          <cell r="G314">
            <v>0</v>
          </cell>
          <cell r="I314">
            <v>0</v>
          </cell>
          <cell r="K314">
            <v>0</v>
          </cell>
          <cell r="M314">
            <v>0</v>
          </cell>
          <cell r="O314">
            <v>0</v>
          </cell>
        </row>
        <row r="315">
          <cell r="A315">
            <v>710016</v>
          </cell>
          <cell r="B315">
            <v>710016</v>
          </cell>
          <cell r="C315" t="str">
            <v>Mike Pescod</v>
          </cell>
          <cell r="D315">
            <v>710016</v>
          </cell>
          <cell r="E315" t="str">
            <v>EOP-OH Dist Lines &amp; Feeder Rental Paid</v>
          </cell>
          <cell r="F315">
            <v>0</v>
          </cell>
          <cell r="G315">
            <v>0</v>
          </cell>
          <cell r="I315">
            <v>0</v>
          </cell>
          <cell r="K315">
            <v>0</v>
          </cell>
          <cell r="M315">
            <v>0</v>
          </cell>
          <cell r="O315">
            <v>0</v>
          </cell>
        </row>
        <row r="316">
          <cell r="A316">
            <v>710017</v>
          </cell>
          <cell r="B316">
            <v>710017</v>
          </cell>
          <cell r="C316" t="str">
            <v>Mike Pescod</v>
          </cell>
          <cell r="D316">
            <v>710017</v>
          </cell>
          <cell r="E316" t="str">
            <v>EOP-Other Rent</v>
          </cell>
          <cell r="F316">
            <v>0</v>
          </cell>
          <cell r="G316">
            <v>0</v>
          </cell>
          <cell r="I316">
            <v>0</v>
          </cell>
          <cell r="K316">
            <v>0</v>
          </cell>
          <cell r="M316">
            <v>0</v>
          </cell>
          <cell r="O316">
            <v>255</v>
          </cell>
        </row>
        <row r="317">
          <cell r="A317">
            <v>710018</v>
          </cell>
          <cell r="B317">
            <v>710018</v>
          </cell>
          <cell r="D317">
            <v>710018</v>
          </cell>
          <cell r="E317" t="str">
            <v>EOP-Maintenance Supervision &amp; Engineerin</v>
          </cell>
          <cell r="F317">
            <v>0</v>
          </cell>
          <cell r="G317">
            <v>2433.6400000000003</v>
          </cell>
          <cell r="I317">
            <v>2433.6400000000003</v>
          </cell>
          <cell r="O317">
            <v>2221.2199999999998</v>
          </cell>
        </row>
        <row r="318">
          <cell r="A318">
            <v>710019</v>
          </cell>
          <cell r="B318">
            <v>710019</v>
          </cell>
          <cell r="C318" t="str">
            <v>Stanton Sheogobind</v>
          </cell>
          <cell r="D318">
            <v>710019</v>
          </cell>
          <cell r="E318" t="str">
            <v>EOP-Maint Buildings &amp; Fixtrues-Dist Stat</v>
          </cell>
          <cell r="F318">
            <v>0</v>
          </cell>
          <cell r="G318">
            <v>3108</v>
          </cell>
          <cell r="I318">
            <v>3108</v>
          </cell>
          <cell r="K318">
            <v>6530</v>
          </cell>
          <cell r="M318">
            <v>6530</v>
          </cell>
          <cell r="O318">
            <v>3735.15</v>
          </cell>
        </row>
        <row r="319">
          <cell r="A319">
            <v>710020</v>
          </cell>
          <cell r="B319">
            <v>710020</v>
          </cell>
          <cell r="C319" t="str">
            <v>Stanton Sheogobind</v>
          </cell>
          <cell r="D319">
            <v>710020</v>
          </cell>
          <cell r="E319" t="str">
            <v>EOP-Maintenance Dist Station Equipment</v>
          </cell>
          <cell r="F319">
            <v>1600</v>
          </cell>
          <cell r="G319">
            <v>15736.5</v>
          </cell>
          <cell r="I319">
            <v>17336.5</v>
          </cell>
          <cell r="K319">
            <v>28575</v>
          </cell>
          <cell r="M319">
            <v>14000</v>
          </cell>
          <cell r="O319">
            <v>12789.66</v>
          </cell>
        </row>
        <row r="320">
          <cell r="A320">
            <v>710021</v>
          </cell>
          <cell r="B320">
            <v>710021</v>
          </cell>
          <cell r="C320" t="str">
            <v>Mike Pescod</v>
          </cell>
          <cell r="D320">
            <v>710021</v>
          </cell>
          <cell r="E320" t="str">
            <v>EOP-Maintenance Poles, Towers &amp; Fixtures</v>
          </cell>
          <cell r="F320">
            <v>500</v>
          </cell>
          <cell r="G320">
            <v>5180</v>
          </cell>
          <cell r="I320">
            <v>5680</v>
          </cell>
          <cell r="K320">
            <v>7131.6</v>
          </cell>
          <cell r="M320">
            <v>7131.6</v>
          </cell>
          <cell r="O320">
            <v>1532.4</v>
          </cell>
        </row>
        <row r="321">
          <cell r="A321">
            <v>710022</v>
          </cell>
          <cell r="B321">
            <v>710022</v>
          </cell>
          <cell r="C321" t="str">
            <v>Mike Pescod</v>
          </cell>
          <cell r="D321">
            <v>710022</v>
          </cell>
          <cell r="E321" t="str">
            <v>EOP-Maintenance OH Cond &amp; Devices</v>
          </cell>
          <cell r="F321">
            <v>500</v>
          </cell>
          <cell r="G321">
            <v>21092.6</v>
          </cell>
          <cell r="I321">
            <v>21592.6</v>
          </cell>
          <cell r="K321">
            <v>23448</v>
          </cell>
          <cell r="M321">
            <v>32000</v>
          </cell>
          <cell r="O321">
            <v>48400.45</v>
          </cell>
        </row>
        <row r="322">
          <cell r="A322">
            <v>710023</v>
          </cell>
          <cell r="B322">
            <v>710023</v>
          </cell>
          <cell r="C322" t="str">
            <v>Mike Pescod</v>
          </cell>
          <cell r="D322">
            <v>710023</v>
          </cell>
          <cell r="E322" t="str">
            <v>EOP-Maintenance Overhead Services</v>
          </cell>
          <cell r="F322">
            <v>800</v>
          </cell>
          <cell r="G322">
            <v>14555.8</v>
          </cell>
          <cell r="I322">
            <v>15355.8</v>
          </cell>
          <cell r="K322">
            <v>21000.04</v>
          </cell>
          <cell r="M322">
            <v>18000</v>
          </cell>
          <cell r="O322">
            <v>16794.96</v>
          </cell>
        </row>
        <row r="323">
          <cell r="A323">
            <v>710025</v>
          </cell>
          <cell r="B323">
            <v>710025</v>
          </cell>
          <cell r="D323">
            <v>710025</v>
          </cell>
          <cell r="E323" t="str">
            <v>EOP-Maintenance of UG Conduit</v>
          </cell>
          <cell r="F323">
            <v>0</v>
          </cell>
          <cell r="G323">
            <v>3108</v>
          </cell>
          <cell r="I323">
            <v>3108</v>
          </cell>
          <cell r="O323">
            <v>0</v>
          </cell>
        </row>
        <row r="324">
          <cell r="A324">
            <v>710026</v>
          </cell>
          <cell r="B324">
            <v>710026</v>
          </cell>
          <cell r="C324" t="str">
            <v>Mike Pescod</v>
          </cell>
          <cell r="D324">
            <v>710026</v>
          </cell>
          <cell r="E324" t="str">
            <v>EOP-Maintenance of UG Cond &amp; Devices</v>
          </cell>
          <cell r="F324">
            <v>1300</v>
          </cell>
          <cell r="G324">
            <v>4144</v>
          </cell>
          <cell r="I324">
            <v>5444</v>
          </cell>
          <cell r="K324">
            <v>4330</v>
          </cell>
          <cell r="M324">
            <v>4330</v>
          </cell>
          <cell r="O324">
            <v>2022.65</v>
          </cell>
        </row>
        <row r="325">
          <cell r="A325">
            <v>710027</v>
          </cell>
          <cell r="B325">
            <v>710027</v>
          </cell>
          <cell r="C325" t="str">
            <v>Mike Pescod</v>
          </cell>
          <cell r="D325">
            <v>710027</v>
          </cell>
          <cell r="E325" t="str">
            <v>EOP-Maintenance of Underground Services</v>
          </cell>
          <cell r="F325">
            <v>1800</v>
          </cell>
          <cell r="G325">
            <v>3108</v>
          </cell>
          <cell r="I325">
            <v>4908</v>
          </cell>
          <cell r="K325">
            <v>4830</v>
          </cell>
          <cell r="M325">
            <v>4830</v>
          </cell>
          <cell r="O325">
            <v>4151.7</v>
          </cell>
        </row>
        <row r="326">
          <cell r="A326">
            <v>710028</v>
          </cell>
          <cell r="B326">
            <v>710028</v>
          </cell>
          <cell r="C326" t="str">
            <v>Mike Pescod</v>
          </cell>
          <cell r="D326">
            <v>710028</v>
          </cell>
          <cell r="E326" t="str">
            <v>EOP-Maintenance of Line Transformers</v>
          </cell>
          <cell r="F326">
            <v>14000</v>
          </cell>
          <cell r="G326">
            <v>22458.800000000003</v>
          </cell>
          <cell r="I326">
            <v>36458.800000000003</v>
          </cell>
          <cell r="K326">
            <v>17060</v>
          </cell>
          <cell r="M326">
            <v>17060</v>
          </cell>
          <cell r="O326">
            <v>7633.21</v>
          </cell>
        </row>
        <row r="327">
          <cell r="A327">
            <v>710029</v>
          </cell>
          <cell r="B327">
            <v>710029</v>
          </cell>
          <cell r="C327" t="str">
            <v>Mike Pescod</v>
          </cell>
          <cell r="D327">
            <v>710029</v>
          </cell>
          <cell r="E327" t="str">
            <v>EOP-Maintenance of Meters</v>
          </cell>
          <cell r="F327">
            <v>7500</v>
          </cell>
          <cell r="G327">
            <v>13310.400000000001</v>
          </cell>
          <cell r="I327">
            <v>20810.400000000001</v>
          </cell>
          <cell r="K327">
            <v>15233</v>
          </cell>
          <cell r="M327">
            <v>11000</v>
          </cell>
          <cell r="O327">
            <v>37620.050000000003</v>
          </cell>
        </row>
        <row r="328">
          <cell r="A328">
            <v>710024</v>
          </cell>
          <cell r="B328">
            <v>710024</v>
          </cell>
          <cell r="C328" t="str">
            <v>Mike Pescod</v>
          </cell>
          <cell r="D328">
            <v>710024</v>
          </cell>
          <cell r="E328" t="str">
            <v>EOP-OH Dist Lines &amp; Feeders</v>
          </cell>
          <cell r="F328">
            <v>30000</v>
          </cell>
          <cell r="G328">
            <v>22636.6</v>
          </cell>
          <cell r="I328">
            <v>52636.6</v>
          </cell>
          <cell r="K328">
            <v>35350.04</v>
          </cell>
          <cell r="M328">
            <v>48000</v>
          </cell>
          <cell r="O328">
            <v>340</v>
          </cell>
        </row>
        <row r="329">
          <cell r="A329">
            <v>710036</v>
          </cell>
          <cell r="B329">
            <v>710036</v>
          </cell>
          <cell r="C329" t="str">
            <v>Mike Pescod</v>
          </cell>
          <cell r="D329">
            <v>710036</v>
          </cell>
          <cell r="E329" t="str">
            <v>EOP-Streetlight Maintenance</v>
          </cell>
          <cell r="F329">
            <v>4000</v>
          </cell>
          <cell r="G329">
            <v>11396</v>
          </cell>
          <cell r="I329">
            <v>15396</v>
          </cell>
          <cell r="K329">
            <v>13090</v>
          </cell>
          <cell r="M329">
            <v>13090</v>
          </cell>
          <cell r="O329">
            <v>20748.84</v>
          </cell>
        </row>
        <row r="330">
          <cell r="A330">
            <v>710037</v>
          </cell>
          <cell r="B330">
            <v>710037</v>
          </cell>
          <cell r="C330" t="str">
            <v>Mike Pescod</v>
          </cell>
          <cell r="D330">
            <v>710037</v>
          </cell>
          <cell r="E330" t="str">
            <v>EOP-Sentinal Lights Maintenance</v>
          </cell>
          <cell r="F330">
            <v>800</v>
          </cell>
          <cell r="G330">
            <v>4144</v>
          </cell>
          <cell r="I330">
            <v>4944</v>
          </cell>
          <cell r="K330">
            <v>3830</v>
          </cell>
          <cell r="M330">
            <v>3830</v>
          </cell>
          <cell r="O330">
            <v>990</v>
          </cell>
        </row>
        <row r="331">
          <cell r="A331">
            <v>710045</v>
          </cell>
          <cell r="B331">
            <v>710045</v>
          </cell>
          <cell r="C331" t="str">
            <v>Mike Pescod</v>
          </cell>
          <cell r="D331">
            <v>710045</v>
          </cell>
          <cell r="E331" t="str">
            <v>EOP-Utilismart Services</v>
          </cell>
          <cell r="F331">
            <v>38500</v>
          </cell>
          <cell r="G331">
            <v>0</v>
          </cell>
          <cell r="I331">
            <v>38500</v>
          </cell>
          <cell r="K331">
            <v>38000</v>
          </cell>
          <cell r="M331">
            <v>38000</v>
          </cell>
          <cell r="O331">
            <v>36640.699999999997</v>
          </cell>
        </row>
        <row r="332">
          <cell r="A332">
            <v>710051</v>
          </cell>
          <cell r="B332">
            <v>710051</v>
          </cell>
          <cell r="C332" t="str">
            <v>Dave Steinshifter</v>
          </cell>
          <cell r="D332">
            <v>710051</v>
          </cell>
          <cell r="E332" t="str">
            <v>EOP - Supervison System Assets</v>
          </cell>
          <cell r="F332">
            <v>0</v>
          </cell>
          <cell r="G332">
            <v>16658.400000000001</v>
          </cell>
          <cell r="I332">
            <v>16658.400000000001</v>
          </cell>
          <cell r="K332">
            <v>28453.88</v>
          </cell>
          <cell r="M332">
            <v>22000</v>
          </cell>
          <cell r="O332">
            <v>0</v>
          </cell>
        </row>
        <row r="333">
          <cell r="A333">
            <v>710050</v>
          </cell>
          <cell r="B333">
            <v>710050</v>
          </cell>
          <cell r="C333" t="str">
            <v>Kazi Marouf</v>
          </cell>
          <cell r="D333">
            <v>710050</v>
          </cell>
          <cell r="E333" t="str">
            <v>EOP-BOUNDARIES PROJECT</v>
          </cell>
          <cell r="F333">
            <v>0</v>
          </cell>
          <cell r="G333">
            <v>0</v>
          </cell>
          <cell r="I333">
            <v>0</v>
          </cell>
          <cell r="K333">
            <v>0</v>
          </cell>
          <cell r="M333">
            <v>0</v>
          </cell>
          <cell r="O333">
            <v>4372.17</v>
          </cell>
        </row>
        <row r="334">
          <cell r="A334">
            <v>0</v>
          </cell>
          <cell r="B334">
            <v>0</v>
          </cell>
          <cell r="E334" t="str">
            <v>Settled to CC 2700 via secondary cost elements</v>
          </cell>
          <cell r="F334">
            <v>141900</v>
          </cell>
          <cell r="G334">
            <v>330963.84000000003</v>
          </cell>
          <cell r="I334">
            <v>472863.84</v>
          </cell>
          <cell r="K334">
            <v>417691.45</v>
          </cell>
          <cell r="M334">
            <v>417780.6</v>
          </cell>
          <cell r="O334">
            <v>371540.26</v>
          </cell>
        </row>
        <row r="335">
          <cell r="B335">
            <v>2700</v>
          </cell>
          <cell r="C335" t="str">
            <v>Mike Pescod</v>
          </cell>
          <cell r="D335">
            <v>2700</v>
          </cell>
          <cell r="E335" t="str">
            <v>EOP Distribution</v>
          </cell>
          <cell r="I335">
            <v>0</v>
          </cell>
          <cell r="K335">
            <v>0</v>
          </cell>
          <cell r="M335">
            <v>0</v>
          </cell>
          <cell r="O335">
            <v>51425.820000000007</v>
          </cell>
        </row>
        <row r="336">
          <cell r="A336">
            <v>2700</v>
          </cell>
          <cell r="B336">
            <v>0</v>
          </cell>
          <cell r="I336">
            <v>472863.84</v>
          </cell>
          <cell r="K336">
            <v>417691.45</v>
          </cell>
          <cell r="M336">
            <v>417780.6</v>
          </cell>
          <cell r="O336">
            <v>422966.08</v>
          </cell>
        </row>
        <row r="337">
          <cell r="A337">
            <v>0</v>
          </cell>
          <cell r="B337">
            <v>0</v>
          </cell>
        </row>
        <row r="338">
          <cell r="A338">
            <v>0</v>
          </cell>
          <cell r="B338">
            <v>0</v>
          </cell>
          <cell r="E338" t="str">
            <v>Total EOP Distribution</v>
          </cell>
          <cell r="I338">
            <v>472868.82941250008</v>
          </cell>
          <cell r="K338">
            <v>417691.45</v>
          </cell>
          <cell r="M338">
            <v>418780.6</v>
          </cell>
          <cell r="O338">
            <v>422966.08</v>
          </cell>
        </row>
        <row r="339">
          <cell r="A339">
            <v>0</v>
          </cell>
          <cell r="B339">
            <v>0</v>
          </cell>
        </row>
        <row r="340">
          <cell r="A340">
            <v>0</v>
          </cell>
          <cell r="B340">
            <v>0</v>
          </cell>
          <cell r="C340" t="str">
            <v>Customer Service</v>
          </cell>
        </row>
        <row r="341">
          <cell r="A341">
            <v>710034</v>
          </cell>
          <cell r="B341">
            <v>710034</v>
          </cell>
          <cell r="C341" t="str">
            <v>Mike Pescod</v>
          </cell>
          <cell r="D341">
            <v>710034</v>
          </cell>
          <cell r="E341" t="str">
            <v>EOP-Customer Billing</v>
          </cell>
          <cell r="F341">
            <v>31780</v>
          </cell>
          <cell r="G341">
            <v>44047.460000000006</v>
          </cell>
          <cell r="I341">
            <v>75827.460000000006</v>
          </cell>
          <cell r="K341">
            <v>80170.039999999994</v>
          </cell>
          <cell r="M341">
            <v>60000</v>
          </cell>
          <cell r="O341">
            <v>69595.710000000006</v>
          </cell>
        </row>
        <row r="342">
          <cell r="A342">
            <v>710040</v>
          </cell>
          <cell r="B342">
            <v>710040</v>
          </cell>
          <cell r="C342" t="str">
            <v>Mike Pescod</v>
          </cell>
          <cell r="D342">
            <v>710040</v>
          </cell>
          <cell r="E342" t="str">
            <v>EOP-Customer Disconnections</v>
          </cell>
          <cell r="F342">
            <v>300</v>
          </cell>
          <cell r="G342">
            <v>7821.0000000000009</v>
          </cell>
          <cell r="I342">
            <v>8121.0000000000009</v>
          </cell>
          <cell r="K342">
            <v>4744</v>
          </cell>
          <cell r="M342">
            <v>7000</v>
          </cell>
          <cell r="O342">
            <v>7231.82</v>
          </cell>
        </row>
        <row r="343">
          <cell r="A343">
            <v>710041</v>
          </cell>
          <cell r="B343">
            <v>710041</v>
          </cell>
          <cell r="C343" t="str">
            <v>Mike Pescod</v>
          </cell>
          <cell r="D343">
            <v>710041</v>
          </cell>
          <cell r="E343" t="str">
            <v>EOP-Customer Reads</v>
          </cell>
          <cell r="F343">
            <v>100</v>
          </cell>
          <cell r="G343">
            <v>45622.5</v>
          </cell>
          <cell r="I343">
            <v>45722.5</v>
          </cell>
          <cell r="K343">
            <v>55603.08</v>
          </cell>
          <cell r="M343">
            <v>50000</v>
          </cell>
          <cell r="O343">
            <v>73150.570000000007</v>
          </cell>
        </row>
        <row r="344">
          <cell r="A344">
            <v>710042</v>
          </cell>
          <cell r="B344">
            <v>710042</v>
          </cell>
          <cell r="C344" t="str">
            <v>Mike Pescod</v>
          </cell>
          <cell r="D344">
            <v>710042</v>
          </cell>
          <cell r="E344" t="str">
            <v>EOP-Customer Collections</v>
          </cell>
          <cell r="F344">
            <v>200</v>
          </cell>
          <cell r="G344">
            <v>28242.500000000004</v>
          </cell>
          <cell r="I344">
            <v>28442.500000000004</v>
          </cell>
          <cell r="K344">
            <v>29360.04</v>
          </cell>
          <cell r="M344">
            <v>29360.04</v>
          </cell>
          <cell r="O344">
            <v>3352.5</v>
          </cell>
        </row>
        <row r="345">
          <cell r="A345">
            <v>710044</v>
          </cell>
          <cell r="B345">
            <v>710044</v>
          </cell>
          <cell r="C345" t="str">
            <v>Bernie Haines</v>
          </cell>
          <cell r="D345">
            <v>710044</v>
          </cell>
          <cell r="E345" t="str">
            <v>EOP-Joint Health &amp; Safety Committee</v>
          </cell>
          <cell r="F345">
            <v>0</v>
          </cell>
          <cell r="G345">
            <v>0</v>
          </cell>
          <cell r="I345">
            <v>0</v>
          </cell>
          <cell r="K345">
            <v>0</v>
          </cell>
          <cell r="M345">
            <v>0</v>
          </cell>
          <cell r="O345">
            <v>0</v>
          </cell>
        </row>
        <row r="346">
          <cell r="A346">
            <v>710052</v>
          </cell>
          <cell r="B346">
            <v>710052</v>
          </cell>
          <cell r="C346" t="str">
            <v>Mike Pescod</v>
          </cell>
          <cell r="D346">
            <v>710052</v>
          </cell>
          <cell r="E346" t="str">
            <v>EOP - Customer Service Supervision</v>
          </cell>
          <cell r="F346">
            <v>0</v>
          </cell>
          <cell r="G346">
            <v>20788</v>
          </cell>
          <cell r="I346">
            <v>20788</v>
          </cell>
          <cell r="K346">
            <v>17509.64</v>
          </cell>
          <cell r="M346">
            <v>17509.64</v>
          </cell>
          <cell r="O346">
            <v>0</v>
          </cell>
        </row>
        <row r="347">
          <cell r="A347">
            <v>710053</v>
          </cell>
          <cell r="B347">
            <v>710053</v>
          </cell>
          <cell r="C347" t="str">
            <v>Mike Pescod</v>
          </cell>
          <cell r="D347">
            <v>710053</v>
          </cell>
          <cell r="E347" t="str">
            <v>EOP- Bad Debts Provision</v>
          </cell>
          <cell r="F347">
            <v>10000</v>
          </cell>
          <cell r="G347">
            <v>0</v>
          </cell>
          <cell r="I347">
            <v>10000</v>
          </cell>
          <cell r="K347">
            <v>15000</v>
          </cell>
          <cell r="M347">
            <v>15000</v>
          </cell>
          <cell r="O347">
            <v>41744.58</v>
          </cell>
        </row>
        <row r="348">
          <cell r="A348">
            <v>710049</v>
          </cell>
          <cell r="B348">
            <v>710049</v>
          </cell>
          <cell r="C348" t="str">
            <v>Mike Pescod</v>
          </cell>
          <cell r="D348">
            <v>710049</v>
          </cell>
          <cell r="E348" t="str">
            <v>EOP-General Customer Service Expense</v>
          </cell>
          <cell r="F348">
            <v>0</v>
          </cell>
          <cell r="G348">
            <v>49625.65</v>
          </cell>
          <cell r="I348">
            <v>49625.65</v>
          </cell>
          <cell r="K348">
            <v>59491.839999999997</v>
          </cell>
          <cell r="M348">
            <v>81000</v>
          </cell>
          <cell r="O348">
            <v>3918.75</v>
          </cell>
        </row>
        <row r="349">
          <cell r="A349">
            <v>0</v>
          </cell>
          <cell r="B349">
            <v>0</v>
          </cell>
          <cell r="E349" t="str">
            <v>Settled to CC 2750 via secondary cost elements</v>
          </cell>
          <cell r="F349">
            <v>42380</v>
          </cell>
          <cell r="G349">
            <v>196147.11000000002</v>
          </cell>
          <cell r="I349">
            <v>238527.11000000002</v>
          </cell>
          <cell r="K349">
            <v>261878.63999999998</v>
          </cell>
          <cell r="M349">
            <v>259869.68</v>
          </cell>
          <cell r="O349">
            <v>198993.93</v>
          </cell>
        </row>
        <row r="350">
          <cell r="B350">
            <v>2702</v>
          </cell>
          <cell r="C350" t="str">
            <v>Mike Pescod</v>
          </cell>
          <cell r="D350">
            <v>2702</v>
          </cell>
          <cell r="E350" t="str">
            <v xml:space="preserve">EOP Customer Service </v>
          </cell>
          <cell r="I350">
            <v>14.915562500002125</v>
          </cell>
          <cell r="K350">
            <v>0</v>
          </cell>
          <cell r="M350">
            <v>0</v>
          </cell>
          <cell r="O350">
            <v>140047.85999999999</v>
          </cell>
        </row>
        <row r="351">
          <cell r="A351">
            <v>2702</v>
          </cell>
          <cell r="B351">
            <v>0</v>
          </cell>
          <cell r="E351" t="str">
            <v>Total Customer Service</v>
          </cell>
          <cell r="I351">
            <v>238542.02556250003</v>
          </cell>
          <cell r="K351">
            <v>261878.63999999998</v>
          </cell>
          <cell r="M351">
            <v>259869.68</v>
          </cell>
          <cell r="O351">
            <v>339041.79</v>
          </cell>
        </row>
        <row r="352">
          <cell r="A352">
            <v>0</v>
          </cell>
          <cell r="B352">
            <v>0</v>
          </cell>
          <cell r="C352" t="str">
            <v xml:space="preserve">Administration </v>
          </cell>
        </row>
        <row r="353">
          <cell r="A353">
            <v>2710</v>
          </cell>
          <cell r="B353">
            <v>2710</v>
          </cell>
          <cell r="C353" t="str">
            <v>John Kroon</v>
          </cell>
          <cell r="D353">
            <v>2710</v>
          </cell>
          <cell r="E353" t="str">
            <v>EOP Administration</v>
          </cell>
          <cell r="I353">
            <v>131452</v>
          </cell>
          <cell r="K353">
            <v>179200</v>
          </cell>
          <cell r="M353">
            <v>164200</v>
          </cell>
          <cell r="O353">
            <v>160840.48000000001</v>
          </cell>
        </row>
        <row r="354">
          <cell r="A354">
            <v>0</v>
          </cell>
          <cell r="B354">
            <v>0</v>
          </cell>
        </row>
        <row r="355">
          <cell r="A355">
            <v>710035</v>
          </cell>
          <cell r="B355">
            <v>710035</v>
          </cell>
          <cell r="C355" t="str">
            <v>Blaine Desrosiers</v>
          </cell>
          <cell r="D355">
            <v>710035</v>
          </cell>
          <cell r="E355" t="str">
            <v>EOP-Service Center Maintenance</v>
          </cell>
          <cell r="F355">
            <v>46650</v>
          </cell>
          <cell r="G355">
            <v>16128</v>
          </cell>
          <cell r="H355">
            <v>62778</v>
          </cell>
          <cell r="I355">
            <v>62778</v>
          </cell>
          <cell r="K355">
            <v>66282.880000000005</v>
          </cell>
          <cell r="M355">
            <v>50000</v>
          </cell>
          <cell r="O355">
            <v>24080.55</v>
          </cell>
        </row>
        <row r="356">
          <cell r="A356">
            <v>710043</v>
          </cell>
          <cell r="B356">
            <v>710043</v>
          </cell>
          <cell r="C356" t="str">
            <v>Blaine Desrosiers</v>
          </cell>
          <cell r="D356">
            <v>710043</v>
          </cell>
          <cell r="E356" t="str">
            <v>EOP-General Fleet Maintenance</v>
          </cell>
          <cell r="F356">
            <v>0</v>
          </cell>
          <cell r="G356">
            <v>12544</v>
          </cell>
          <cell r="I356">
            <v>12544</v>
          </cell>
          <cell r="K356">
            <v>2270.04</v>
          </cell>
          <cell r="M356">
            <v>1000</v>
          </cell>
          <cell r="O356">
            <v>85</v>
          </cell>
        </row>
        <row r="357">
          <cell r="A357">
            <v>0</v>
          </cell>
          <cell r="B357">
            <v>0</v>
          </cell>
          <cell r="I357">
            <v>75322</v>
          </cell>
          <cell r="K357">
            <v>68552.92</v>
          </cell>
          <cell r="M357">
            <v>51000</v>
          </cell>
          <cell r="O357">
            <v>24165.55</v>
          </cell>
        </row>
        <row r="358">
          <cell r="B358">
            <v>2715</v>
          </cell>
          <cell r="D358">
            <v>2715</v>
          </cell>
          <cell r="E358" t="str">
            <v>EOP Property Maintenance</v>
          </cell>
          <cell r="I358">
            <v>0</v>
          </cell>
          <cell r="K358">
            <v>0</v>
          </cell>
          <cell r="M358">
            <v>0</v>
          </cell>
          <cell r="O358">
            <v>0</v>
          </cell>
        </row>
        <row r="359">
          <cell r="A359">
            <v>2715</v>
          </cell>
          <cell r="B359">
            <v>0</v>
          </cell>
          <cell r="I359">
            <v>75322</v>
          </cell>
          <cell r="K359">
            <v>68552.92</v>
          </cell>
          <cell r="M359">
            <v>51000</v>
          </cell>
          <cell r="O359">
            <v>24165.55</v>
          </cell>
        </row>
        <row r="360">
          <cell r="A360">
            <v>0</v>
          </cell>
          <cell r="B360">
            <v>0</v>
          </cell>
        </row>
        <row r="361">
          <cell r="A361">
            <v>2721</v>
          </cell>
          <cell r="B361">
            <v>2721</v>
          </cell>
          <cell r="C361" t="str">
            <v>Harry Clutterbuck</v>
          </cell>
          <cell r="D361">
            <v>2721</v>
          </cell>
          <cell r="E361" t="str">
            <v>EOP-Finance Clearing</v>
          </cell>
          <cell r="I361">
            <v>0</v>
          </cell>
          <cell r="K361">
            <v>0</v>
          </cell>
          <cell r="M361">
            <v>0</v>
          </cell>
          <cell r="O361">
            <v>-52258</v>
          </cell>
        </row>
        <row r="362">
          <cell r="A362">
            <v>2722</v>
          </cell>
          <cell r="B362">
            <v>2722</v>
          </cell>
          <cell r="C362" t="str">
            <v>John Kroon</v>
          </cell>
          <cell r="D362">
            <v>2722</v>
          </cell>
          <cell r="E362" t="str">
            <v>EOP - Other Admin</v>
          </cell>
          <cell r="I362">
            <v>-115207.33</v>
          </cell>
        </row>
        <row r="363">
          <cell r="A363">
            <v>2799</v>
          </cell>
          <cell r="B363">
            <v>2799</v>
          </cell>
          <cell r="C363" t="str">
            <v>Maria Passero</v>
          </cell>
          <cell r="D363">
            <v>2799</v>
          </cell>
          <cell r="E363" t="str">
            <v>EOP-Intercompany</v>
          </cell>
          <cell r="I363">
            <v>557466.73</v>
          </cell>
          <cell r="K363">
            <v>62000</v>
          </cell>
          <cell r="M363">
            <v>62000</v>
          </cell>
          <cell r="O363">
            <v>129174.84</v>
          </cell>
        </row>
        <row r="364">
          <cell r="A364">
            <v>0</v>
          </cell>
          <cell r="B364">
            <v>0</v>
          </cell>
        </row>
        <row r="365">
          <cell r="A365">
            <v>0</v>
          </cell>
          <cell r="B365">
            <v>0</v>
          </cell>
          <cell r="E365" t="str">
            <v>Total Administration</v>
          </cell>
          <cell r="I365">
            <v>649033.4</v>
          </cell>
          <cell r="K365">
            <v>309752.92</v>
          </cell>
          <cell r="M365">
            <v>277200</v>
          </cell>
          <cell r="O365">
            <v>261922.87</v>
          </cell>
        </row>
        <row r="366">
          <cell r="A366">
            <v>0</v>
          </cell>
          <cell r="B366">
            <v>0</v>
          </cell>
        </row>
        <row r="367">
          <cell r="A367">
            <v>0</v>
          </cell>
          <cell r="B367">
            <v>0</v>
          </cell>
          <cell r="E367" t="str">
            <v>Total Operating for EOP</v>
          </cell>
          <cell r="I367">
            <v>1360444.2549750002</v>
          </cell>
          <cell r="K367">
            <v>989323.01</v>
          </cell>
          <cell r="M367">
            <v>955850.27999999991</v>
          </cell>
          <cell r="O367">
            <v>1023930.74</v>
          </cell>
        </row>
        <row r="368">
          <cell r="A368">
            <v>0</v>
          </cell>
          <cell r="B368">
            <v>0</v>
          </cell>
        </row>
      </sheetData>
      <sheetData sheetId="13">
        <row r="13">
          <cell r="B13" t="str">
            <v>B Desrosiers</v>
          </cell>
          <cell r="C13">
            <v>4001</v>
          </cell>
          <cell r="D13" t="str">
            <v>GG- Common Operations</v>
          </cell>
          <cell r="F13">
            <v>0</v>
          </cell>
          <cell r="H13">
            <v>0</v>
          </cell>
          <cell r="J13">
            <v>20000</v>
          </cell>
          <cell r="L13">
            <v>65862.87</v>
          </cell>
        </row>
        <row r="14">
          <cell r="A14">
            <v>4001</v>
          </cell>
          <cell r="D14" t="str">
            <v>Total for Common</v>
          </cell>
          <cell r="F14">
            <v>0</v>
          </cell>
          <cell r="H14">
            <v>52062.080000000002</v>
          </cell>
          <cell r="J14">
            <v>82520</v>
          </cell>
          <cell r="L14">
            <v>147525.37</v>
          </cell>
        </row>
        <row r="15">
          <cell r="F15">
            <v>0</v>
          </cell>
        </row>
        <row r="16">
          <cell r="A16">
            <v>4002</v>
          </cell>
          <cell r="B16" t="str">
            <v>John Kroon</v>
          </cell>
          <cell r="C16">
            <v>4002</v>
          </cell>
          <cell r="D16" t="str">
            <v>GG- General Administration</v>
          </cell>
          <cell r="F16">
            <v>0</v>
          </cell>
          <cell r="H16">
            <v>59100</v>
          </cell>
          <cell r="J16">
            <v>48000</v>
          </cell>
          <cell r="L16">
            <v>64486.89</v>
          </cell>
        </row>
        <row r="17">
          <cell r="A17">
            <v>4099</v>
          </cell>
          <cell r="B17" t="str">
            <v>Maria Passero</v>
          </cell>
          <cell r="C17">
            <v>4099</v>
          </cell>
          <cell r="D17" t="str">
            <v>GG- Interco Services</v>
          </cell>
          <cell r="F17">
            <v>0</v>
          </cell>
          <cell r="H17">
            <v>83000</v>
          </cell>
          <cell r="J17">
            <v>83000</v>
          </cell>
          <cell r="L17">
            <v>86654.34</v>
          </cell>
        </row>
        <row r="18">
          <cell r="A18">
            <v>4021</v>
          </cell>
          <cell r="B18" t="str">
            <v>Harry Clutterbuck</v>
          </cell>
          <cell r="C18">
            <v>4021</v>
          </cell>
          <cell r="D18" t="str">
            <v>GG-Finance Clearing</v>
          </cell>
          <cell r="F18">
            <v>0</v>
          </cell>
          <cell r="H18">
            <v>0</v>
          </cell>
          <cell r="J18">
            <v>0</v>
          </cell>
          <cell r="L18">
            <v>0</v>
          </cell>
        </row>
        <row r="19">
          <cell r="D19" t="str">
            <v>Total for Administration</v>
          </cell>
          <cell r="F19">
            <v>0</v>
          </cell>
          <cell r="H19">
            <v>142100</v>
          </cell>
          <cell r="J19">
            <v>131000</v>
          </cell>
          <cell r="L19">
            <v>151141.22999999998</v>
          </cell>
        </row>
        <row r="21">
          <cell r="B21" t="str">
            <v>B Desrosiers</v>
          </cell>
          <cell r="C21">
            <v>740011</v>
          </cell>
          <cell r="D21" t="str">
            <v>GG Brewer Mills Maint of Building</v>
          </cell>
          <cell r="F21">
            <v>0</v>
          </cell>
          <cell r="H21">
            <v>2016</v>
          </cell>
          <cell r="J21">
            <v>2016</v>
          </cell>
          <cell r="L21">
            <v>2708.55</v>
          </cell>
        </row>
        <row r="22">
          <cell r="B22" t="str">
            <v>B Desrosiers</v>
          </cell>
          <cell r="C22">
            <v>740012</v>
          </cell>
          <cell r="D22" t="str">
            <v>GG Brewer Mills Maint of House</v>
          </cell>
          <cell r="F22">
            <v>0</v>
          </cell>
          <cell r="H22">
            <v>0</v>
          </cell>
          <cell r="J22">
            <v>0</v>
          </cell>
          <cell r="L22">
            <v>394.2</v>
          </cell>
        </row>
        <row r="23">
          <cell r="B23" t="str">
            <v>B Desrosiers</v>
          </cell>
          <cell r="C23">
            <v>740013</v>
          </cell>
          <cell r="D23" t="str">
            <v>GG Brewers Maint of Canals, Pens, Tanks</v>
          </cell>
          <cell r="F23">
            <v>0</v>
          </cell>
          <cell r="H23">
            <v>0</v>
          </cell>
          <cell r="J23">
            <v>250</v>
          </cell>
          <cell r="L23">
            <v>1391.49</v>
          </cell>
        </row>
        <row r="24">
          <cell r="B24" t="str">
            <v>B Desrosiers</v>
          </cell>
          <cell r="C24">
            <v>740014</v>
          </cell>
          <cell r="D24" t="str">
            <v>GG Brewer Mills Maint of Generators</v>
          </cell>
          <cell r="F24">
            <v>0</v>
          </cell>
          <cell r="H24">
            <v>2616</v>
          </cell>
          <cell r="J24">
            <v>2616</v>
          </cell>
          <cell r="L24">
            <v>4755.21</v>
          </cell>
        </row>
        <row r="25">
          <cell r="B25" t="str">
            <v>B Desrosiers</v>
          </cell>
          <cell r="C25">
            <v>740015</v>
          </cell>
          <cell r="D25" t="str">
            <v>GG Brewer Mills Maint of Elec Plant</v>
          </cell>
          <cell r="F25">
            <v>0</v>
          </cell>
          <cell r="H25">
            <v>2116</v>
          </cell>
          <cell r="J25">
            <v>2116</v>
          </cell>
          <cell r="L25">
            <v>852.5</v>
          </cell>
        </row>
        <row r="26">
          <cell r="B26" t="str">
            <v>B Desrosiers</v>
          </cell>
          <cell r="C26">
            <v>740016</v>
          </cell>
          <cell r="D26" t="str">
            <v>GG Brewer Mills Land</v>
          </cell>
          <cell r="F26">
            <v>0</v>
          </cell>
          <cell r="H26">
            <v>200</v>
          </cell>
          <cell r="J26">
            <v>200</v>
          </cell>
          <cell r="L26">
            <v>445.24</v>
          </cell>
        </row>
        <row r="27">
          <cell r="B27" t="str">
            <v>B Desrosiers</v>
          </cell>
          <cell r="C27">
            <v>740042</v>
          </cell>
          <cell r="D27" t="str">
            <v>GG Brewer Mills Operations</v>
          </cell>
          <cell r="F27">
            <v>0</v>
          </cell>
          <cell r="H27">
            <v>3616</v>
          </cell>
          <cell r="J27">
            <v>3616</v>
          </cell>
          <cell r="L27">
            <v>1555.5</v>
          </cell>
        </row>
        <row r="28">
          <cell r="F28">
            <v>0</v>
          </cell>
          <cell r="H28">
            <v>10564</v>
          </cell>
          <cell r="J28">
            <v>10814</v>
          </cell>
          <cell r="L28">
            <v>12102.69</v>
          </cell>
        </row>
        <row r="29">
          <cell r="B29" t="str">
            <v>B Desrosiers</v>
          </cell>
          <cell r="C29">
            <v>4010</v>
          </cell>
          <cell r="D29" t="str">
            <v>GG- Brewer Mills</v>
          </cell>
          <cell r="F29">
            <v>0</v>
          </cell>
          <cell r="H29">
            <v>0</v>
          </cell>
          <cell r="J29">
            <v>300</v>
          </cell>
          <cell r="L29">
            <v>1167.45</v>
          </cell>
        </row>
        <row r="30">
          <cell r="A30">
            <v>4010</v>
          </cell>
          <cell r="D30" t="str">
            <v>Total for Brewer Mills</v>
          </cell>
          <cell r="F30">
            <v>0</v>
          </cell>
          <cell r="H30">
            <v>10564</v>
          </cell>
          <cell r="J30">
            <v>11114</v>
          </cell>
          <cell r="L30">
            <v>13270.14</v>
          </cell>
        </row>
        <row r="32">
          <cell r="B32" t="str">
            <v>B Desrosiers</v>
          </cell>
          <cell r="C32">
            <v>740000</v>
          </cell>
          <cell r="D32" t="str">
            <v>GG  Kingston Mills Maint of Prop</v>
          </cell>
          <cell r="F32">
            <v>0</v>
          </cell>
          <cell r="H32">
            <v>5739.04</v>
          </cell>
          <cell r="J32">
            <v>5000</v>
          </cell>
          <cell r="L32">
            <v>1314.09</v>
          </cell>
        </row>
        <row r="33">
          <cell r="B33" t="str">
            <v>B Desrosiers</v>
          </cell>
          <cell r="C33">
            <v>740001</v>
          </cell>
          <cell r="D33" t="str">
            <v>GG  Kingston Mills Maint of Building</v>
          </cell>
          <cell r="F33">
            <v>0</v>
          </cell>
          <cell r="H33">
            <v>2016</v>
          </cell>
          <cell r="J33">
            <v>2016</v>
          </cell>
          <cell r="L33">
            <v>2034.16</v>
          </cell>
        </row>
        <row r="34">
          <cell r="B34" t="str">
            <v>B Desrosiers</v>
          </cell>
          <cell r="C34">
            <v>740002</v>
          </cell>
          <cell r="D34" t="str">
            <v>GG  Kingston Mills Maint of Houses</v>
          </cell>
          <cell r="F34">
            <v>0</v>
          </cell>
          <cell r="H34">
            <v>0</v>
          </cell>
          <cell r="J34">
            <v>0</v>
          </cell>
          <cell r="L34">
            <v>137.5</v>
          </cell>
        </row>
        <row r="35">
          <cell r="B35" t="str">
            <v>B Desrosiers</v>
          </cell>
          <cell r="C35">
            <v>740003</v>
          </cell>
          <cell r="D35" t="str">
            <v>GG  Kingston Mills Maint of Dams</v>
          </cell>
          <cell r="F35">
            <v>0</v>
          </cell>
          <cell r="H35">
            <v>0</v>
          </cell>
          <cell r="J35">
            <v>30</v>
          </cell>
          <cell r="L35">
            <v>110</v>
          </cell>
        </row>
        <row r="36">
          <cell r="B36" t="str">
            <v>B Desrosiers</v>
          </cell>
          <cell r="C36">
            <v>740004</v>
          </cell>
          <cell r="D36" t="str">
            <v>GG  Kingston M Maint of Canals,Pens Etc</v>
          </cell>
          <cell r="F36">
            <v>0</v>
          </cell>
          <cell r="H36">
            <v>0</v>
          </cell>
          <cell r="J36">
            <v>0</v>
          </cell>
          <cell r="L36">
            <v>2960</v>
          </cell>
        </row>
        <row r="37">
          <cell r="B37" t="str">
            <v>B Desrosiers</v>
          </cell>
          <cell r="C37">
            <v>740005</v>
          </cell>
          <cell r="D37" t="str">
            <v>GG  Kingston Mills Maint of Generators</v>
          </cell>
          <cell r="F37">
            <v>0</v>
          </cell>
          <cell r="H37">
            <v>4724</v>
          </cell>
          <cell r="J37">
            <v>4724</v>
          </cell>
          <cell r="L37">
            <v>9005.5499999999993</v>
          </cell>
        </row>
        <row r="38">
          <cell r="B38" t="str">
            <v>B Desrosiers</v>
          </cell>
          <cell r="C38">
            <v>740006</v>
          </cell>
          <cell r="D38" t="str">
            <v>GG  Kingston Mills Maint of Elect Plant</v>
          </cell>
          <cell r="F38">
            <v>0</v>
          </cell>
          <cell r="H38">
            <v>2016</v>
          </cell>
          <cell r="J38">
            <v>2016</v>
          </cell>
          <cell r="L38">
            <v>1545</v>
          </cell>
        </row>
        <row r="39">
          <cell r="B39" t="str">
            <v>B Desrosiers</v>
          </cell>
          <cell r="C39">
            <v>740041</v>
          </cell>
          <cell r="D39" t="str">
            <v>GG  Kingston Mills Operations</v>
          </cell>
          <cell r="F39">
            <v>0</v>
          </cell>
          <cell r="H39">
            <v>5216</v>
          </cell>
          <cell r="J39">
            <v>4500</v>
          </cell>
          <cell r="L39">
            <v>2897.5</v>
          </cell>
        </row>
        <row r="40">
          <cell r="F40">
            <v>0</v>
          </cell>
          <cell r="H40">
            <v>19711.04</v>
          </cell>
          <cell r="J40">
            <v>18286</v>
          </cell>
          <cell r="L40">
            <v>20003.8</v>
          </cell>
        </row>
        <row r="41">
          <cell r="B41" t="str">
            <v>B Desrosiers</v>
          </cell>
          <cell r="C41">
            <v>4011</v>
          </cell>
          <cell r="D41" t="str">
            <v>GG-Kingston Mills</v>
          </cell>
          <cell r="F41">
            <v>0</v>
          </cell>
          <cell r="H41">
            <v>0</v>
          </cell>
          <cell r="J41">
            <v>1000</v>
          </cell>
          <cell r="L41">
            <v>4222.4399999999996</v>
          </cell>
        </row>
        <row r="42">
          <cell r="A42">
            <v>4011</v>
          </cell>
          <cell r="D42" t="str">
            <v>Total for Kingston Mills</v>
          </cell>
          <cell r="F42">
            <v>0</v>
          </cell>
          <cell r="H42">
            <v>19711.04</v>
          </cell>
          <cell r="J42">
            <v>19286</v>
          </cell>
          <cell r="L42">
            <v>24226.239999999998</v>
          </cell>
        </row>
        <row r="44">
          <cell r="B44" t="str">
            <v>B Desrosiers</v>
          </cell>
          <cell r="C44">
            <v>740023</v>
          </cell>
          <cell r="D44" t="str">
            <v>GG Gananoque Maint of Property</v>
          </cell>
          <cell r="F44">
            <v>0</v>
          </cell>
          <cell r="H44">
            <v>300</v>
          </cell>
          <cell r="J44">
            <v>300</v>
          </cell>
          <cell r="L44">
            <v>842.5</v>
          </cell>
        </row>
        <row r="45">
          <cell r="B45" t="str">
            <v>B Desrosiers</v>
          </cell>
          <cell r="C45">
            <v>740024</v>
          </cell>
          <cell r="D45" t="str">
            <v>GG Gananoque Maint of Building</v>
          </cell>
          <cell r="F45">
            <v>0</v>
          </cell>
          <cell r="H45">
            <v>2116</v>
          </cell>
          <cell r="J45">
            <v>2115</v>
          </cell>
          <cell r="L45">
            <v>5884.27</v>
          </cell>
        </row>
        <row r="46">
          <cell r="B46" t="str">
            <v>B Desrosiers</v>
          </cell>
          <cell r="C46">
            <v>740025</v>
          </cell>
          <cell r="D46" t="str">
            <v>GG Gananoque Maint of Canals, Pens, Etc</v>
          </cell>
          <cell r="F46">
            <v>0</v>
          </cell>
          <cell r="H46">
            <v>2316</v>
          </cell>
          <cell r="J46">
            <v>3500</v>
          </cell>
          <cell r="L46">
            <v>11850.85</v>
          </cell>
        </row>
        <row r="47">
          <cell r="B47" t="str">
            <v>B Desrosiers</v>
          </cell>
          <cell r="C47">
            <v>740026</v>
          </cell>
          <cell r="D47" t="str">
            <v>GG Gananoque Maint of Generators</v>
          </cell>
          <cell r="F47">
            <v>0</v>
          </cell>
          <cell r="H47">
            <v>2816</v>
          </cell>
          <cell r="J47">
            <v>2816</v>
          </cell>
          <cell r="L47">
            <v>9452.99</v>
          </cell>
        </row>
        <row r="48">
          <cell r="B48" t="str">
            <v>B Desrosiers</v>
          </cell>
          <cell r="C48">
            <v>740027</v>
          </cell>
          <cell r="D48" t="str">
            <v>GG Gananoque Maint of Elec Plant</v>
          </cell>
          <cell r="F48">
            <v>0</v>
          </cell>
          <cell r="H48">
            <v>2116</v>
          </cell>
          <cell r="J48">
            <v>2116</v>
          </cell>
          <cell r="L48">
            <v>4637.5</v>
          </cell>
        </row>
        <row r="49">
          <cell r="B49" t="str">
            <v>B Desrosiers</v>
          </cell>
          <cell r="C49">
            <v>740040</v>
          </cell>
          <cell r="D49" t="str">
            <v>GG Gananoque Operations Expense</v>
          </cell>
          <cell r="F49">
            <v>0</v>
          </cell>
          <cell r="H49">
            <v>2816</v>
          </cell>
          <cell r="J49">
            <v>2000</v>
          </cell>
          <cell r="L49">
            <v>2225.92</v>
          </cell>
        </row>
        <row r="50">
          <cell r="F50">
            <v>0</v>
          </cell>
          <cell r="H50">
            <v>12480</v>
          </cell>
          <cell r="J50">
            <v>12847</v>
          </cell>
          <cell r="L50">
            <v>34894.03</v>
          </cell>
        </row>
        <row r="51">
          <cell r="B51" t="str">
            <v>B Desrosiers</v>
          </cell>
          <cell r="C51">
            <v>4012</v>
          </cell>
          <cell r="D51" t="str">
            <v>GG-Gananoque</v>
          </cell>
          <cell r="F51">
            <v>0</v>
          </cell>
          <cell r="H51">
            <v>0</v>
          </cell>
          <cell r="J51">
            <v>0</v>
          </cell>
          <cell r="L51">
            <v>4785.88</v>
          </cell>
        </row>
        <row r="52">
          <cell r="A52">
            <v>4012</v>
          </cell>
          <cell r="D52" t="str">
            <v>Total for Gananoque</v>
          </cell>
          <cell r="F52">
            <v>0</v>
          </cell>
          <cell r="H52">
            <v>12480</v>
          </cell>
          <cell r="J52">
            <v>12847</v>
          </cell>
          <cell r="L52">
            <v>39679.909999999996</v>
          </cell>
        </row>
        <row r="55">
          <cell r="B55" t="str">
            <v>B Desrosiers</v>
          </cell>
          <cell r="C55">
            <v>740017</v>
          </cell>
          <cell r="D55" t="str">
            <v>GG Jones Falls Maint of Building</v>
          </cell>
          <cell r="F55">
            <v>0</v>
          </cell>
          <cell r="H55">
            <v>2316</v>
          </cell>
          <cell r="J55">
            <v>2316</v>
          </cell>
          <cell r="L55">
            <v>908.87</v>
          </cell>
        </row>
        <row r="56">
          <cell r="B56" t="str">
            <v>B Desrosiers</v>
          </cell>
          <cell r="C56">
            <v>740018</v>
          </cell>
          <cell r="D56" t="str">
            <v>GG Jones Falls Maint of Dams</v>
          </cell>
          <cell r="F56">
            <v>0</v>
          </cell>
          <cell r="H56">
            <v>0</v>
          </cell>
          <cell r="L56">
            <v>0</v>
          </cell>
        </row>
        <row r="57">
          <cell r="B57" t="str">
            <v>B Desrosiers</v>
          </cell>
          <cell r="C57">
            <v>740019</v>
          </cell>
          <cell r="D57" t="str">
            <v>GG Jones Falls Maint of Cnals, Pens Etc</v>
          </cell>
          <cell r="F57">
            <v>0</v>
          </cell>
          <cell r="H57">
            <v>2116</v>
          </cell>
          <cell r="J57">
            <v>2116</v>
          </cell>
          <cell r="L57">
            <v>4047.5</v>
          </cell>
        </row>
        <row r="58">
          <cell r="B58" t="str">
            <v>B Desrosiers</v>
          </cell>
          <cell r="C58">
            <v>740020</v>
          </cell>
          <cell r="D58" t="str">
            <v>GG Jones Falls Maint of Generators</v>
          </cell>
          <cell r="F58">
            <v>0</v>
          </cell>
          <cell r="H58">
            <v>2816</v>
          </cell>
          <cell r="J58">
            <v>5000</v>
          </cell>
          <cell r="L58">
            <v>4736.5200000000004</v>
          </cell>
        </row>
        <row r="59">
          <cell r="B59" t="str">
            <v>B Desrosiers</v>
          </cell>
          <cell r="C59">
            <v>740021</v>
          </cell>
          <cell r="D59" t="str">
            <v>GG Jones Falls Maint of Elec Plant</v>
          </cell>
          <cell r="F59">
            <v>0</v>
          </cell>
          <cell r="H59">
            <v>2116</v>
          </cell>
          <cell r="J59">
            <v>2116</v>
          </cell>
          <cell r="L59">
            <v>1566.21</v>
          </cell>
        </row>
        <row r="60">
          <cell r="B60" t="str">
            <v>B Desrosiers</v>
          </cell>
          <cell r="C60">
            <v>740022</v>
          </cell>
          <cell r="D60" t="str">
            <v>GG Jones Falls Land</v>
          </cell>
          <cell r="F60">
            <v>0</v>
          </cell>
          <cell r="H60">
            <v>4223.04</v>
          </cell>
          <cell r="J60">
            <v>4223</v>
          </cell>
          <cell r="L60">
            <v>316.2</v>
          </cell>
        </row>
        <row r="61">
          <cell r="B61" t="str">
            <v>B Desrosiers</v>
          </cell>
          <cell r="C61">
            <v>740039</v>
          </cell>
          <cell r="D61" t="str">
            <v>GG Jones Falls Operations Expense</v>
          </cell>
          <cell r="F61">
            <v>0</v>
          </cell>
          <cell r="H61">
            <v>4636</v>
          </cell>
          <cell r="J61">
            <v>4636</v>
          </cell>
          <cell r="L61">
            <v>2645</v>
          </cell>
        </row>
        <row r="62">
          <cell r="F62">
            <v>0</v>
          </cell>
          <cell r="H62">
            <v>18223.04</v>
          </cell>
          <cell r="J62">
            <v>20407</v>
          </cell>
          <cell r="L62">
            <v>14220.3</v>
          </cell>
        </row>
        <row r="63">
          <cell r="B63" t="str">
            <v>B Desrosiers</v>
          </cell>
          <cell r="C63">
            <v>4013</v>
          </cell>
          <cell r="D63" t="str">
            <v>GG- Jones Falls</v>
          </cell>
          <cell r="F63">
            <v>0</v>
          </cell>
          <cell r="H63">
            <v>0</v>
          </cell>
          <cell r="J63">
            <v>0</v>
          </cell>
          <cell r="L63">
            <v>2415.63</v>
          </cell>
        </row>
        <row r="64">
          <cell r="A64">
            <v>4013</v>
          </cell>
          <cell r="D64" t="str">
            <v>Total for Jones Fall</v>
          </cell>
          <cell r="F64">
            <v>0</v>
          </cell>
          <cell r="H64">
            <v>18223.04</v>
          </cell>
          <cell r="J64">
            <v>20407</v>
          </cell>
          <cell r="L64">
            <v>16635.93</v>
          </cell>
        </row>
        <row r="66">
          <cell r="B66" t="str">
            <v>B Desrosiers</v>
          </cell>
          <cell r="C66">
            <v>740007</v>
          </cell>
          <cell r="D66" t="str">
            <v>GG Washburn Maint of Building</v>
          </cell>
          <cell r="F66">
            <v>0</v>
          </cell>
          <cell r="H66">
            <v>1108.04</v>
          </cell>
          <cell r="J66">
            <v>1108.04</v>
          </cell>
          <cell r="L66">
            <v>725.07</v>
          </cell>
        </row>
        <row r="67">
          <cell r="B67" t="str">
            <v>B Desrosiers</v>
          </cell>
          <cell r="C67">
            <v>740008</v>
          </cell>
          <cell r="D67" t="str">
            <v>GG Washburn Maint of Canals, Pens, Tanks</v>
          </cell>
          <cell r="F67">
            <v>0</v>
          </cell>
          <cell r="H67">
            <v>0</v>
          </cell>
          <cell r="J67">
            <v>0</v>
          </cell>
          <cell r="L67">
            <v>207.5</v>
          </cell>
        </row>
        <row r="68">
          <cell r="B68" t="str">
            <v>B Desrosiers</v>
          </cell>
          <cell r="C68">
            <v>740009</v>
          </cell>
          <cell r="D68" t="str">
            <v>GG Washburn Maint of Generators</v>
          </cell>
          <cell r="F68">
            <v>0</v>
          </cell>
          <cell r="H68">
            <v>1408.04</v>
          </cell>
          <cell r="J68">
            <v>1408.04</v>
          </cell>
          <cell r="L68">
            <v>1545</v>
          </cell>
        </row>
        <row r="69">
          <cell r="B69" t="str">
            <v>B Desrosiers</v>
          </cell>
          <cell r="C69">
            <v>740010</v>
          </cell>
          <cell r="D69" t="str">
            <v>GG Washburn Maint of Elec plant</v>
          </cell>
          <cell r="F69">
            <v>0</v>
          </cell>
          <cell r="H69">
            <v>1108.04</v>
          </cell>
          <cell r="J69">
            <v>1108.04</v>
          </cell>
          <cell r="L69">
            <v>282.20999999999998</v>
          </cell>
        </row>
        <row r="70">
          <cell r="B70" t="str">
            <v>B Desrosiers</v>
          </cell>
          <cell r="C70">
            <v>740037</v>
          </cell>
          <cell r="D70" t="str">
            <v>GG Washburn Operations Expense</v>
          </cell>
          <cell r="F70">
            <v>0</v>
          </cell>
          <cell r="H70">
            <v>2448.04</v>
          </cell>
          <cell r="J70">
            <v>2448.04</v>
          </cell>
          <cell r="L70">
            <v>375</v>
          </cell>
        </row>
        <row r="71">
          <cell r="B71" t="str">
            <v>B Desrosiers</v>
          </cell>
          <cell r="C71">
            <v>740051</v>
          </cell>
          <cell r="D71" t="str">
            <v>GG Wasburn Maint Of Property</v>
          </cell>
          <cell r="F71">
            <v>0</v>
          </cell>
          <cell r="H71">
            <v>1108.04</v>
          </cell>
          <cell r="J71">
            <v>1108.04</v>
          </cell>
          <cell r="L71">
            <v>0</v>
          </cell>
        </row>
        <row r="72">
          <cell r="B72" t="str">
            <v>B Desrosiers</v>
          </cell>
          <cell r="C72">
            <v>740038</v>
          </cell>
          <cell r="D72" t="str">
            <v>GG Washburn Property</v>
          </cell>
          <cell r="F72">
            <v>0</v>
          </cell>
          <cell r="H72">
            <v>908.04</v>
          </cell>
          <cell r="J72">
            <v>908.04</v>
          </cell>
          <cell r="L72">
            <v>727.5</v>
          </cell>
        </row>
        <row r="73">
          <cell r="F73">
            <v>0</v>
          </cell>
          <cell r="H73">
            <v>8088.24</v>
          </cell>
          <cell r="J73">
            <v>8088.24</v>
          </cell>
          <cell r="L73">
            <v>3862.28</v>
          </cell>
        </row>
        <row r="74">
          <cell r="B74" t="str">
            <v>B Desrosiers</v>
          </cell>
          <cell r="C74">
            <v>4014</v>
          </cell>
          <cell r="D74" t="str">
            <v>GG-Washburn</v>
          </cell>
          <cell r="F74">
            <v>0</v>
          </cell>
          <cell r="H74">
            <v>0</v>
          </cell>
          <cell r="J74">
            <v>0</v>
          </cell>
          <cell r="L74">
            <v>1135.46</v>
          </cell>
        </row>
        <row r="75">
          <cell r="A75">
            <v>4014</v>
          </cell>
          <cell r="D75" t="str">
            <v>Total for Washburn</v>
          </cell>
          <cell r="F75">
            <v>0</v>
          </cell>
          <cell r="H75">
            <v>8088.24</v>
          </cell>
          <cell r="J75">
            <v>8088.24</v>
          </cell>
          <cell r="L75">
            <v>4997.74</v>
          </cell>
        </row>
        <row r="78">
          <cell r="B78" t="str">
            <v>B Desrosiers</v>
          </cell>
          <cell r="C78">
            <v>740029</v>
          </cell>
          <cell r="D78" t="str">
            <v>GG Thermal Plant Maint of Property</v>
          </cell>
          <cell r="F78">
            <v>0</v>
          </cell>
          <cell r="H78">
            <v>1916</v>
          </cell>
          <cell r="J78">
            <v>1916</v>
          </cell>
          <cell r="L78">
            <v>4705.24</v>
          </cell>
        </row>
        <row r="79">
          <cell r="B79" t="str">
            <v>B Desrosiers</v>
          </cell>
          <cell r="C79">
            <v>740030</v>
          </cell>
          <cell r="D79" t="str">
            <v>GG Thermal Plant Maint of Building</v>
          </cell>
          <cell r="F79">
            <v>0</v>
          </cell>
          <cell r="H79">
            <v>0</v>
          </cell>
          <cell r="J79">
            <v>1000</v>
          </cell>
          <cell r="L79">
            <v>1869.93</v>
          </cell>
        </row>
        <row r="80">
          <cell r="B80" t="str">
            <v>B Desrosiers</v>
          </cell>
          <cell r="C80">
            <v>740031</v>
          </cell>
          <cell r="D80" t="str">
            <v>GG Thermal Plant Maint of Generators</v>
          </cell>
          <cell r="F80">
            <v>0</v>
          </cell>
          <cell r="H80">
            <v>0</v>
          </cell>
          <cell r="L80">
            <v>0</v>
          </cell>
        </row>
        <row r="81">
          <cell r="B81" t="str">
            <v>B Desrosiers</v>
          </cell>
          <cell r="C81">
            <v>740032</v>
          </cell>
          <cell r="D81" t="str">
            <v>GG Thermal Plant Maint of Elec Plant</v>
          </cell>
          <cell r="F81">
            <v>0</v>
          </cell>
          <cell r="H81">
            <v>0</v>
          </cell>
          <cell r="J81">
            <v>0</v>
          </cell>
          <cell r="L81">
            <v>0</v>
          </cell>
        </row>
        <row r="82">
          <cell r="B82" t="str">
            <v>B Desrosiers</v>
          </cell>
          <cell r="C82">
            <v>740033</v>
          </cell>
          <cell r="D82" t="str">
            <v>GG Thermal Plant Land</v>
          </cell>
          <cell r="F82">
            <v>0</v>
          </cell>
          <cell r="H82">
            <v>0</v>
          </cell>
          <cell r="J82">
            <v>0</v>
          </cell>
          <cell r="L82">
            <v>495</v>
          </cell>
        </row>
        <row r="83">
          <cell r="F83">
            <v>0</v>
          </cell>
          <cell r="H83">
            <v>1916</v>
          </cell>
          <cell r="J83">
            <v>2916</v>
          </cell>
          <cell r="L83">
            <v>7070.17</v>
          </cell>
        </row>
        <row r="84">
          <cell r="B84" t="str">
            <v>B Desrosiers</v>
          </cell>
          <cell r="C84">
            <v>4015</v>
          </cell>
          <cell r="D84" t="str">
            <v>GG-Thermal Plant</v>
          </cell>
          <cell r="F84">
            <v>0</v>
          </cell>
          <cell r="H84">
            <v>0</v>
          </cell>
          <cell r="J84" t="str">
            <v>.</v>
          </cell>
          <cell r="L84">
            <v>1402.24</v>
          </cell>
        </row>
        <row r="85">
          <cell r="A85">
            <v>4015</v>
          </cell>
          <cell r="D85" t="str">
            <v>Total for Thermal Plant</v>
          </cell>
          <cell r="F85">
            <v>0</v>
          </cell>
          <cell r="H85">
            <v>1916</v>
          </cell>
          <cell r="J85">
            <v>2916</v>
          </cell>
          <cell r="L85">
            <v>8472.41</v>
          </cell>
        </row>
        <row r="86">
          <cell r="J86">
            <v>0</v>
          </cell>
        </row>
        <row r="87">
          <cell r="B87" t="str">
            <v>B Desrosiers</v>
          </cell>
          <cell r="C87">
            <v>740028</v>
          </cell>
          <cell r="D87" t="str">
            <v>GG Control Dams</v>
          </cell>
          <cell r="F87">
            <v>0</v>
          </cell>
          <cell r="H87">
            <v>16420</v>
          </cell>
          <cell r="J87">
            <v>30000</v>
          </cell>
          <cell r="L87">
            <v>40905.589999999997</v>
          </cell>
        </row>
        <row r="88">
          <cell r="B88" t="str">
            <v>B Desrosiers</v>
          </cell>
          <cell r="C88">
            <v>740036</v>
          </cell>
          <cell r="D88" t="str">
            <v>GG-Control Dams Operations</v>
          </cell>
          <cell r="F88">
            <v>0</v>
          </cell>
          <cell r="H88">
            <v>135121.79999999999</v>
          </cell>
          <cell r="J88">
            <v>120000</v>
          </cell>
          <cell r="L88">
            <v>73730.22</v>
          </cell>
        </row>
        <row r="89">
          <cell r="F89">
            <v>0</v>
          </cell>
          <cell r="H89">
            <v>151541.79999999999</v>
          </cell>
          <cell r="J89">
            <v>150000</v>
          </cell>
          <cell r="L89">
            <v>114635.81</v>
          </cell>
        </row>
        <row r="90">
          <cell r="B90" t="str">
            <v>B Desrosiers</v>
          </cell>
          <cell r="C90">
            <v>4016</v>
          </cell>
          <cell r="D90" t="str">
            <v>GG-Control Dams</v>
          </cell>
          <cell r="F90">
            <v>0</v>
          </cell>
          <cell r="H90">
            <v>0</v>
          </cell>
          <cell r="J90">
            <v>700</v>
          </cell>
          <cell r="L90">
            <v>72.790000000008149</v>
          </cell>
        </row>
        <row r="91">
          <cell r="A91">
            <v>4016</v>
          </cell>
          <cell r="D91" t="str">
            <v>Total for Control Dams</v>
          </cell>
          <cell r="F91">
            <v>0</v>
          </cell>
          <cell r="H91">
            <v>151541.79999999999</v>
          </cell>
          <cell r="J91">
            <v>150700</v>
          </cell>
          <cell r="L91">
            <v>114708.6</v>
          </cell>
        </row>
        <row r="93">
          <cell r="B93" t="str">
            <v>B Desrosiers</v>
          </cell>
          <cell r="C93">
            <v>740045</v>
          </cell>
          <cell r="D93" t="str">
            <v>GG Rideau Falls Operations</v>
          </cell>
          <cell r="F93">
            <v>30832</v>
          </cell>
          <cell r="H93">
            <v>31216</v>
          </cell>
          <cell r="J93">
            <v>25000</v>
          </cell>
          <cell r="L93">
            <v>47284.3</v>
          </cell>
        </row>
        <row r="94">
          <cell r="B94" t="str">
            <v>B Desrosiers</v>
          </cell>
          <cell r="C94">
            <v>740046</v>
          </cell>
          <cell r="D94" t="str">
            <v>GG Rideau Falls Maint of Buildings</v>
          </cell>
          <cell r="F94">
            <v>15416</v>
          </cell>
          <cell r="H94">
            <v>16415.96</v>
          </cell>
          <cell r="J94">
            <v>14000</v>
          </cell>
          <cell r="L94">
            <v>7004.68</v>
          </cell>
        </row>
        <row r="95">
          <cell r="B95" t="str">
            <v>B Desrosiers</v>
          </cell>
          <cell r="C95">
            <v>740047</v>
          </cell>
          <cell r="D95" t="str">
            <v>GG Rideau Falls Maint of Canals, Pens Etc</v>
          </cell>
          <cell r="F95">
            <v>15416</v>
          </cell>
          <cell r="H95">
            <v>16415.96</v>
          </cell>
          <cell r="J95">
            <v>16416</v>
          </cell>
          <cell r="L95">
            <v>20757.810000000001</v>
          </cell>
        </row>
        <row r="96">
          <cell r="B96" t="str">
            <v>B Desrosiers</v>
          </cell>
          <cell r="C96">
            <v>740048</v>
          </cell>
          <cell r="D96" t="str">
            <v>GG Rideau Falls Maint of Generators</v>
          </cell>
          <cell r="F96">
            <v>15416</v>
          </cell>
          <cell r="H96">
            <v>16415.96</v>
          </cell>
          <cell r="J96">
            <v>20000</v>
          </cell>
          <cell r="L96">
            <v>16236.46</v>
          </cell>
        </row>
        <row r="97">
          <cell r="B97" t="str">
            <v>B Desrosiers</v>
          </cell>
          <cell r="C97">
            <v>740049</v>
          </cell>
          <cell r="D97" t="str">
            <v>GG Rideau Falls Maint of  Elect Plant</v>
          </cell>
          <cell r="F97">
            <v>15416</v>
          </cell>
          <cell r="H97">
            <v>16415.96</v>
          </cell>
          <cell r="J97">
            <v>12000</v>
          </cell>
          <cell r="L97">
            <v>8362.0300000000007</v>
          </cell>
        </row>
        <row r="98">
          <cell r="F98">
            <v>92496</v>
          </cell>
          <cell r="H98">
            <v>96879.84</v>
          </cell>
          <cell r="J98">
            <v>87416</v>
          </cell>
          <cell r="L98">
            <v>99645.28</v>
          </cell>
        </row>
        <row r="99">
          <cell r="B99" t="str">
            <v>B Desrosiers</v>
          </cell>
          <cell r="C99">
            <v>4017</v>
          </cell>
          <cell r="D99" t="str">
            <v>GG-Rideau Falls</v>
          </cell>
          <cell r="F99">
            <v>-92496</v>
          </cell>
          <cell r="H99">
            <v>0</v>
          </cell>
          <cell r="J99">
            <v>5000</v>
          </cell>
          <cell r="L99">
            <v>6716.7</v>
          </cell>
        </row>
        <row r="100">
          <cell r="A100">
            <v>4017</v>
          </cell>
          <cell r="D100" t="str">
            <v>Total for Rideau Falls</v>
          </cell>
          <cell r="F100">
            <v>0</v>
          </cell>
          <cell r="H100">
            <v>96879.84</v>
          </cell>
          <cell r="J100">
            <v>92416</v>
          </cell>
          <cell r="L100">
            <v>106361.98</v>
          </cell>
        </row>
      </sheetData>
      <sheetData sheetId="14">
        <row r="3">
          <cell r="B3" t="str">
            <v xml:space="preserve">FORTISONTARIO </v>
          </cell>
        </row>
        <row r="5">
          <cell r="B5" t="str">
            <v xml:space="preserve">Summary of Operating Expenses </v>
          </cell>
        </row>
        <row r="6">
          <cell r="B6" t="str">
            <v>Forecast 2006</v>
          </cell>
        </row>
        <row r="9">
          <cell r="B9" t="str">
            <v>Responsibility</v>
          </cell>
          <cell r="C9" t="str">
            <v xml:space="preserve"> Order/CC</v>
          </cell>
          <cell r="D9" t="str">
            <v>Description</v>
          </cell>
          <cell r="F9" t="str">
            <v>Forecast 2006</v>
          </cell>
          <cell r="H9" t="str">
            <v>Budget 2005</v>
          </cell>
          <cell r="J9" t="str">
            <v>Forecast 2005</v>
          </cell>
          <cell r="L9" t="str">
            <v>Actual 2004</v>
          </cell>
        </row>
        <row r="11">
          <cell r="B11" t="str">
            <v>Energy Marketing</v>
          </cell>
        </row>
        <row r="13">
          <cell r="B13" t="str">
            <v>Fred O'Brien</v>
          </cell>
          <cell r="C13">
            <v>3100</v>
          </cell>
          <cell r="D13" t="str">
            <v>Energy Marketing</v>
          </cell>
          <cell r="L13">
            <v>14712.44</v>
          </cell>
        </row>
        <row r="15">
          <cell r="A15">
            <v>3100</v>
          </cell>
          <cell r="D15" t="str">
            <v>Total Energy Marketing</v>
          </cell>
          <cell r="L15">
            <v>14712.44</v>
          </cell>
        </row>
        <row r="16">
          <cell r="B16" t="str">
            <v>GENERATION</v>
          </cell>
        </row>
        <row r="17">
          <cell r="B17" t="str">
            <v>Fred O'Brien</v>
          </cell>
          <cell r="C17">
            <v>300587</v>
          </cell>
          <cell r="D17" t="str">
            <v>Scheduling &amp; Forecasting</v>
          </cell>
        </row>
        <row r="18">
          <cell r="D18" t="str">
            <v>Settled to CC 3200 via 60100</v>
          </cell>
        </row>
        <row r="19">
          <cell r="A19">
            <v>3200</v>
          </cell>
          <cell r="B19" t="str">
            <v>Fred O'Brien</v>
          </cell>
          <cell r="C19">
            <v>3200</v>
          </cell>
          <cell r="D19" t="str">
            <v>Rankine Station</v>
          </cell>
          <cell r="F19">
            <v>-312000</v>
          </cell>
          <cell r="H19">
            <v>-847153.99</v>
          </cell>
          <cell r="J19">
            <v>-983196</v>
          </cell>
          <cell r="L19">
            <v>9787.1299999999992</v>
          </cell>
        </row>
        <row r="20">
          <cell r="A20">
            <v>3200</v>
          </cell>
          <cell r="D20" t="str">
            <v>Total for Cost Center 3200:</v>
          </cell>
          <cell r="J20">
            <v>-983196</v>
          </cell>
          <cell r="L20">
            <v>9787.1299999999992</v>
          </cell>
        </row>
        <row r="22">
          <cell r="C22">
            <v>300984</v>
          </cell>
          <cell r="D22" t="str">
            <v>FO - Operations Center Supervision</v>
          </cell>
          <cell r="H22">
            <v>45810.96</v>
          </cell>
          <cell r="J22">
            <v>45811</v>
          </cell>
          <cell r="L22">
            <v>0</v>
          </cell>
        </row>
        <row r="23">
          <cell r="B23" t="str">
            <v>Walter L Charest</v>
          </cell>
          <cell r="C23">
            <v>300968</v>
          </cell>
          <cell r="D23" t="str">
            <v>FO - Generator Unit Operations</v>
          </cell>
          <cell r="F23">
            <v>0</v>
          </cell>
          <cell r="H23">
            <v>0</v>
          </cell>
          <cell r="J23">
            <v>71919</v>
          </cell>
          <cell r="L23">
            <v>0</v>
          </cell>
        </row>
        <row r="24">
          <cell r="D24" t="str">
            <v>Settled to CC 3201 via 60110</v>
          </cell>
          <cell r="F24">
            <v>0</v>
          </cell>
          <cell r="H24">
            <v>45810.96</v>
          </cell>
          <cell r="J24">
            <v>117730</v>
          </cell>
        </row>
        <row r="25">
          <cell r="B25" t="str">
            <v>Walter L Charest</v>
          </cell>
          <cell r="C25">
            <v>3201</v>
          </cell>
          <cell r="D25" t="str">
            <v>Rankine Operation</v>
          </cell>
          <cell r="F25">
            <v>0</v>
          </cell>
          <cell r="H25">
            <v>551241.5</v>
          </cell>
          <cell r="J25">
            <v>615365</v>
          </cell>
          <cell r="L25">
            <v>573030.76</v>
          </cell>
        </row>
        <row r="26">
          <cell r="A26">
            <v>3201</v>
          </cell>
          <cell r="D26" t="str">
            <v>Total for Cost Center 3201</v>
          </cell>
          <cell r="F26">
            <v>0</v>
          </cell>
          <cell r="H26">
            <v>597052.46</v>
          </cell>
          <cell r="J26">
            <v>733095</v>
          </cell>
          <cell r="L26">
            <v>573030.76</v>
          </cell>
        </row>
        <row r="28">
          <cell r="B28" t="str">
            <v>Blaine Desrosiers</v>
          </cell>
          <cell r="C28">
            <v>300060</v>
          </cell>
          <cell r="D28" t="str">
            <v xml:space="preserve">Generator Unit Maintenance </v>
          </cell>
          <cell r="F28">
            <v>78000</v>
          </cell>
          <cell r="H28">
            <v>532695.15</v>
          </cell>
          <cell r="J28">
            <v>532695</v>
          </cell>
          <cell r="L28">
            <v>428665.38</v>
          </cell>
        </row>
        <row r="29">
          <cell r="B29" t="str">
            <v>Blaine Desrosiers</v>
          </cell>
          <cell r="C29">
            <v>300061</v>
          </cell>
          <cell r="D29" t="str">
            <v>Building &amp; Property Maintenance</v>
          </cell>
          <cell r="F29">
            <v>38580</v>
          </cell>
          <cell r="H29">
            <v>217406.37</v>
          </cell>
          <cell r="J29">
            <v>217406</v>
          </cell>
          <cell r="L29">
            <v>215710.28</v>
          </cell>
        </row>
        <row r="30">
          <cell r="B30" t="str">
            <v>Blaine Desrosiers</v>
          </cell>
          <cell r="C30">
            <v>300993</v>
          </cell>
          <cell r="D30" t="str">
            <v>Rankine Layup</v>
          </cell>
          <cell r="F30">
            <v>360189.98</v>
          </cell>
          <cell r="H30">
            <v>0</v>
          </cell>
          <cell r="J30">
            <v>0</v>
          </cell>
          <cell r="L30">
            <v>1598.25</v>
          </cell>
        </row>
        <row r="31">
          <cell r="D31" t="str">
            <v>Settled to CC 3202 via 60100</v>
          </cell>
          <cell r="F31">
            <v>476769.98</v>
          </cell>
          <cell r="H31">
            <v>750101.52</v>
          </cell>
          <cell r="J31">
            <v>750101</v>
          </cell>
          <cell r="L31">
            <v>645973.91</v>
          </cell>
        </row>
        <row r="32">
          <cell r="B32" t="str">
            <v>Blaine Desrosiers</v>
          </cell>
          <cell r="C32">
            <v>3202</v>
          </cell>
          <cell r="D32" t="str">
            <v>Rankine Maintenance</v>
          </cell>
          <cell r="F32">
            <v>0</v>
          </cell>
          <cell r="H32">
            <v>0</v>
          </cell>
          <cell r="J32">
            <v>0</v>
          </cell>
          <cell r="L32">
            <v>129775.12</v>
          </cell>
        </row>
        <row r="33">
          <cell r="A33">
            <v>3202</v>
          </cell>
          <cell r="D33" t="str">
            <v>Total for Cost Center 3202 :</v>
          </cell>
          <cell r="F33">
            <v>476769.98</v>
          </cell>
          <cell r="H33">
            <v>750101.52</v>
          </cell>
          <cell r="J33">
            <v>750101</v>
          </cell>
          <cell r="L33">
            <v>775749.03</v>
          </cell>
        </row>
        <row r="36">
          <cell r="B36" t="str">
            <v xml:space="preserve"> </v>
          </cell>
          <cell r="D36" t="str">
            <v>Total Generation</v>
          </cell>
          <cell r="F36">
            <v>164769.97999999998</v>
          </cell>
          <cell r="H36">
            <v>499999.99</v>
          </cell>
          <cell r="J36">
            <v>500000</v>
          </cell>
          <cell r="L36">
            <v>1358566.92</v>
          </cell>
        </row>
        <row r="38">
          <cell r="B38" t="str">
            <v>Cornwall District Heating</v>
          </cell>
        </row>
        <row r="40">
          <cell r="A40">
            <v>3700</v>
          </cell>
          <cell r="B40" t="str">
            <v>Blaine Desrosiers</v>
          </cell>
          <cell r="C40">
            <v>3700</v>
          </cell>
          <cell r="D40" t="str">
            <v>CDH Administration</v>
          </cell>
          <cell r="F40">
            <v>0</v>
          </cell>
          <cell r="H40">
            <v>0</v>
          </cell>
          <cell r="J40">
            <v>0</v>
          </cell>
          <cell r="L40">
            <v>-17490</v>
          </cell>
        </row>
        <row r="42">
          <cell r="B42" t="str">
            <v>Blaine Desrosiers</v>
          </cell>
          <cell r="C42">
            <v>300942</v>
          </cell>
          <cell r="D42" t="str">
            <v>CDH-General Operations</v>
          </cell>
          <cell r="F42">
            <v>45459.42</v>
          </cell>
          <cell r="H42">
            <v>35700</v>
          </cell>
          <cell r="J42">
            <v>35700</v>
          </cell>
          <cell r="L42">
            <v>89814.14</v>
          </cell>
        </row>
        <row r="43">
          <cell r="B43" t="str">
            <v>Blaine Desrosiers</v>
          </cell>
          <cell r="C43">
            <v>300963</v>
          </cell>
          <cell r="D43" t="str">
            <v>CDH-Building &amp; Property Maintenance</v>
          </cell>
          <cell r="F43">
            <v>149583</v>
          </cell>
          <cell r="H43">
            <v>45836.04</v>
          </cell>
          <cell r="J43">
            <v>25000</v>
          </cell>
          <cell r="L43">
            <v>4420.38</v>
          </cell>
        </row>
        <row r="44">
          <cell r="B44" t="str">
            <v>Blaine Desrosiers</v>
          </cell>
          <cell r="C44">
            <v>300964</v>
          </cell>
          <cell r="D44" t="str">
            <v>CDH-Generator Maintenance</v>
          </cell>
          <cell r="F44">
            <v>48760</v>
          </cell>
          <cell r="H44">
            <v>45696.04</v>
          </cell>
          <cell r="J44">
            <v>75000</v>
          </cell>
          <cell r="L44">
            <v>89784.78</v>
          </cell>
        </row>
        <row r="45">
          <cell r="B45" t="str">
            <v>Blaine Desrosiers</v>
          </cell>
          <cell r="C45">
            <v>300965</v>
          </cell>
          <cell r="D45" t="str">
            <v>CDH-Boiler &amp; Equipment Maintenance</v>
          </cell>
          <cell r="F45">
            <v>16760</v>
          </cell>
          <cell r="H45">
            <v>18392.080000000002</v>
          </cell>
          <cell r="J45">
            <v>25000</v>
          </cell>
          <cell r="L45">
            <v>26589.5</v>
          </cell>
        </row>
        <row r="46">
          <cell r="B46" t="str">
            <v>Blaine Desrosiers</v>
          </cell>
          <cell r="C46">
            <v>300966</v>
          </cell>
          <cell r="D46" t="str">
            <v>CDH-Dist Piping Maintenance</v>
          </cell>
          <cell r="F46">
            <v>2804</v>
          </cell>
          <cell r="H46">
            <v>9824.08</v>
          </cell>
          <cell r="J46">
            <v>4000</v>
          </cell>
          <cell r="L46">
            <v>16697.580000000002</v>
          </cell>
        </row>
        <row r="47">
          <cell r="D47" t="str">
            <v>Settled to CC 3701</v>
          </cell>
          <cell r="F47">
            <v>263366.42</v>
          </cell>
          <cell r="H47">
            <v>155448.24000000002</v>
          </cell>
          <cell r="J47">
            <v>164700</v>
          </cell>
          <cell r="L47">
            <v>227306.38</v>
          </cell>
        </row>
        <row r="48">
          <cell r="B48" t="str">
            <v>Blaine Desrosiers</v>
          </cell>
          <cell r="C48">
            <v>3701</v>
          </cell>
          <cell r="D48" t="str">
            <v>Cornwal District Heating</v>
          </cell>
          <cell r="F48">
            <v>0</v>
          </cell>
          <cell r="H48">
            <v>0</v>
          </cell>
          <cell r="J48">
            <v>0</v>
          </cell>
          <cell r="L48">
            <v>147.35</v>
          </cell>
        </row>
        <row r="49">
          <cell r="A49">
            <v>3701</v>
          </cell>
          <cell r="D49" t="str">
            <v>Total for Cost Center 3701</v>
          </cell>
          <cell r="F49">
            <v>263366.42</v>
          </cell>
          <cell r="H49">
            <v>155448.24000000002</v>
          </cell>
          <cell r="J49">
            <v>164700</v>
          </cell>
          <cell r="L49">
            <v>227453.73</v>
          </cell>
        </row>
        <row r="51">
          <cell r="D51" t="str">
            <v>Total Cornwall District Heating</v>
          </cell>
          <cell r="F51">
            <v>263366.42</v>
          </cell>
          <cell r="H51">
            <v>155448.24000000002</v>
          </cell>
          <cell r="J51">
            <v>164700</v>
          </cell>
          <cell r="L51">
            <v>209963.73</v>
          </cell>
        </row>
        <row r="53">
          <cell r="B53" t="str">
            <v>Thermal</v>
          </cell>
        </row>
        <row r="54">
          <cell r="C54">
            <v>300995</v>
          </cell>
          <cell r="D54" t="str">
            <v>Thermal Plant Building Maint\</v>
          </cell>
          <cell r="F54">
            <v>15096</v>
          </cell>
        </row>
        <row r="55">
          <cell r="C55">
            <v>300996</v>
          </cell>
          <cell r="D55" t="str">
            <v>Thermal plant Gen Maint</v>
          </cell>
          <cell r="F55">
            <v>1844</v>
          </cell>
        </row>
        <row r="56">
          <cell r="C56">
            <v>300997</v>
          </cell>
          <cell r="D56" t="str">
            <v>Thermal Plant Elec Maint</v>
          </cell>
          <cell r="F56">
            <v>1844</v>
          </cell>
        </row>
        <row r="57">
          <cell r="C57">
            <v>300999</v>
          </cell>
          <cell r="D57" t="str">
            <v>Thermal Plant Property Maint</v>
          </cell>
          <cell r="F57">
            <v>6680</v>
          </cell>
          <cell r="H57" t="str">
            <v>Budget 2005</v>
          </cell>
          <cell r="J57" t="str">
            <v>Forecast 2005</v>
          </cell>
          <cell r="L57" t="str">
            <v>Actual 2004</v>
          </cell>
        </row>
        <row r="58">
          <cell r="D58" t="str">
            <v>Settled to CC 3800</v>
          </cell>
          <cell r="F58">
            <v>25464</v>
          </cell>
        </row>
        <row r="59">
          <cell r="C59">
            <v>3800</v>
          </cell>
          <cell r="F59">
            <v>0</v>
          </cell>
        </row>
        <row r="60">
          <cell r="D60" t="str">
            <v>Total Thermal</v>
          </cell>
          <cell r="F60">
            <v>25464</v>
          </cell>
        </row>
        <row r="63">
          <cell r="B63" t="str">
            <v>CORPORATE</v>
          </cell>
        </row>
        <row r="65">
          <cell r="A65">
            <v>3400</v>
          </cell>
          <cell r="B65" t="str">
            <v>Glen King</v>
          </cell>
          <cell r="C65">
            <v>3400</v>
          </cell>
          <cell r="D65" t="str">
            <v>Corporate Services</v>
          </cell>
          <cell r="F65">
            <v>0</v>
          </cell>
          <cell r="H65">
            <v>0</v>
          </cell>
        </row>
        <row r="67">
          <cell r="A67">
            <v>3401</v>
          </cell>
          <cell r="B67" t="str">
            <v>Glen King</v>
          </cell>
          <cell r="C67">
            <v>3401</v>
          </cell>
          <cell r="D67" t="str">
            <v>Executive</v>
          </cell>
          <cell r="F67">
            <v>1231439</v>
          </cell>
          <cell r="H67">
            <v>1333927.3500000001</v>
          </cell>
          <cell r="J67">
            <v>1378927</v>
          </cell>
          <cell r="L67">
            <v>1600742.08</v>
          </cell>
        </row>
        <row r="68">
          <cell r="D68" t="str">
            <v>Less intercorporate Charge:</v>
          </cell>
          <cell r="F68">
            <v>-1237404.6499999999</v>
          </cell>
        </row>
        <row r="69">
          <cell r="F69">
            <v>-5965.6499999999069</v>
          </cell>
        </row>
        <row r="71">
          <cell r="A71">
            <v>3409</v>
          </cell>
          <cell r="B71" t="str">
            <v>Robert Winn</v>
          </cell>
          <cell r="C71">
            <v>3409</v>
          </cell>
          <cell r="D71" t="str">
            <v>Corporate Development</v>
          </cell>
          <cell r="F71">
            <v>458416.66</v>
          </cell>
          <cell r="H71">
            <v>534656.34</v>
          </cell>
          <cell r="J71">
            <v>734656</v>
          </cell>
          <cell r="L71">
            <v>519110.22</v>
          </cell>
        </row>
        <row r="73">
          <cell r="A73">
            <v>3410</v>
          </cell>
          <cell r="B73" t="str">
            <v>John Kroon</v>
          </cell>
          <cell r="C73">
            <v>3410</v>
          </cell>
          <cell r="D73" t="str">
            <v>General Corporate</v>
          </cell>
          <cell r="F73">
            <v>1808684</v>
          </cell>
          <cell r="H73">
            <v>1151927</v>
          </cell>
          <cell r="J73">
            <v>1372927</v>
          </cell>
          <cell r="L73">
            <v>885699.94</v>
          </cell>
        </row>
        <row r="76">
          <cell r="B76" t="str">
            <v>Stanton Sheogobind</v>
          </cell>
          <cell r="C76">
            <v>300682</v>
          </cell>
          <cell r="D76" t="str">
            <v>Maintenance of Sentinal Lights</v>
          </cell>
          <cell r="F76">
            <v>5000</v>
          </cell>
          <cell r="H76">
            <v>0</v>
          </cell>
          <cell r="L76">
            <v>24622.76</v>
          </cell>
        </row>
        <row r="77">
          <cell r="B77" t="str">
            <v>Stanton Sheogobind</v>
          </cell>
          <cell r="C77">
            <v>300683</v>
          </cell>
          <cell r="D77" t="str">
            <v>Maintenance Town of Fort Erie Streetlights</v>
          </cell>
          <cell r="F77">
            <v>52490</v>
          </cell>
          <cell r="H77">
            <v>0</v>
          </cell>
          <cell r="L77">
            <v>3708.9</v>
          </cell>
        </row>
        <row r="78">
          <cell r="D78" t="str">
            <v>Settled to CC 3411 via 60100</v>
          </cell>
          <cell r="F78">
            <v>57490</v>
          </cell>
          <cell r="H78">
            <v>0</v>
          </cell>
          <cell r="L78">
            <v>28331.66</v>
          </cell>
        </row>
        <row r="79">
          <cell r="B79" t="str">
            <v>Jie Han</v>
          </cell>
          <cell r="C79">
            <v>3411</v>
          </cell>
          <cell r="D79" t="str">
            <v>External Service Orders</v>
          </cell>
          <cell r="F79">
            <v>0</v>
          </cell>
          <cell r="H79">
            <v>0</v>
          </cell>
          <cell r="L79">
            <v>0</v>
          </cell>
        </row>
        <row r="80">
          <cell r="A80">
            <v>3411</v>
          </cell>
          <cell r="D80" t="str">
            <v>Total for Cost Center 3411 :</v>
          </cell>
          <cell r="F80">
            <v>57490</v>
          </cell>
          <cell r="H80">
            <v>0</v>
          </cell>
          <cell r="L80">
            <v>28331.66</v>
          </cell>
        </row>
        <row r="82">
          <cell r="A82">
            <v>3412</v>
          </cell>
          <cell r="B82" t="str">
            <v>Scott Hawkes</v>
          </cell>
          <cell r="C82">
            <v>3412</v>
          </cell>
          <cell r="D82" t="str">
            <v>Board of Directors</v>
          </cell>
          <cell r="F82">
            <v>186000</v>
          </cell>
          <cell r="H82">
            <v>173000</v>
          </cell>
          <cell r="J82">
            <v>173000</v>
          </cell>
          <cell r="L82">
            <v>160920.76999999999</v>
          </cell>
        </row>
        <row r="84">
          <cell r="A84">
            <v>3420</v>
          </cell>
          <cell r="B84" t="str">
            <v>Paul Jones</v>
          </cell>
          <cell r="C84">
            <v>3420</v>
          </cell>
          <cell r="D84" t="str">
            <v>Payroll Clearing in Co. 30</v>
          </cell>
          <cell r="F84">
            <v>0</v>
          </cell>
          <cell r="H84">
            <v>0</v>
          </cell>
          <cell r="L84">
            <v>663</v>
          </cell>
        </row>
        <row r="86">
          <cell r="A86">
            <v>3421</v>
          </cell>
          <cell r="B86" t="str">
            <v>Harry Clutterbuck</v>
          </cell>
          <cell r="C86">
            <v>3421</v>
          </cell>
          <cell r="D86" t="str">
            <v>Finance Clearing</v>
          </cell>
          <cell r="F86">
            <v>0</v>
          </cell>
          <cell r="H86">
            <v>0</v>
          </cell>
          <cell r="L86">
            <v>108076</v>
          </cell>
        </row>
        <row r="88">
          <cell r="A88">
            <v>3900</v>
          </cell>
          <cell r="B88" t="str">
            <v>Maria Passero</v>
          </cell>
          <cell r="C88">
            <v>3900</v>
          </cell>
          <cell r="D88" t="str">
            <v>Intercompany Services</v>
          </cell>
          <cell r="F88">
            <v>612447.30000000005</v>
          </cell>
          <cell r="H88">
            <v>798000</v>
          </cell>
          <cell r="J88">
            <v>798000</v>
          </cell>
          <cell r="L88">
            <v>1421850.31</v>
          </cell>
        </row>
        <row r="90">
          <cell r="B90" t="str">
            <v xml:space="preserve"> </v>
          </cell>
          <cell r="D90" t="str">
            <v>Total Corporate</v>
          </cell>
          <cell r="F90">
            <v>3117072.31</v>
          </cell>
          <cell r="H90">
            <v>3991510.69</v>
          </cell>
          <cell r="J90">
            <v>4457510</v>
          </cell>
          <cell r="L90">
            <v>4725393.9799999995</v>
          </cell>
        </row>
        <row r="97">
          <cell r="D97" t="str">
            <v>Total General Balance</v>
          </cell>
        </row>
        <row r="98">
          <cell r="D98" t="str">
            <v>additions above</v>
          </cell>
        </row>
      </sheetData>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by CC"/>
      <sheetName val="Cost Center Expenses"/>
      <sheetName val="Orders"/>
      <sheetName val="Vehicles"/>
      <sheetName val="Orders Materials by GL"/>
      <sheetName val="Capital Orders Summary"/>
      <sheetName val="Available Hours"/>
      <sheetName val="Vehicle Budget "/>
      <sheetName val="Operating Orders Summary"/>
      <sheetName val="Cornwall Operating "/>
      <sheetName val="CNPI Operating"/>
      <sheetName val="FOG Operating"/>
      <sheetName val="FON Operating"/>
      <sheetName val="Allocations"/>
      <sheetName val="Breakdown LBR FOR gec"/>
      <sheetName val="export order listing"/>
      <sheetName val="List of oper exp GL's"/>
      <sheetName val="CNPI 2004 Actuals"/>
      <sheetName val="CE 2004 Actuals"/>
      <sheetName val="Activity Rate for 2200"/>
      <sheetName val="Budget 2006 by cc"/>
      <sheetName val="Actual 2005"/>
      <sheetName val="Summary of hours"/>
      <sheetName val="Master Budget 2006 Revised Fore"/>
    </sheetNames>
    <sheetDataSet>
      <sheetData sheetId="0"/>
      <sheetData sheetId="1"/>
      <sheetData sheetId="2">
        <row r="1">
          <cell r="A1">
            <v>1</v>
          </cell>
          <cell r="B1">
            <v>2</v>
          </cell>
          <cell r="C1">
            <v>2</v>
          </cell>
          <cell r="D1">
            <v>3</v>
          </cell>
          <cell r="E1">
            <v>4</v>
          </cell>
          <cell r="F1">
            <v>5</v>
          </cell>
          <cell r="G1">
            <v>6</v>
          </cell>
          <cell r="H1">
            <v>7</v>
          </cell>
          <cell r="I1">
            <v>8</v>
          </cell>
          <cell r="J1">
            <v>9</v>
          </cell>
          <cell r="K1">
            <v>10</v>
          </cell>
          <cell r="L1">
            <v>11</v>
          </cell>
          <cell r="M1">
            <v>12</v>
          </cell>
          <cell r="N1">
            <v>13</v>
          </cell>
          <cell r="O1">
            <v>14</v>
          </cell>
          <cell r="P1">
            <v>15</v>
          </cell>
          <cell r="Q1">
            <v>16</v>
          </cell>
          <cell r="R1">
            <v>17</v>
          </cell>
          <cell r="S1">
            <v>18</v>
          </cell>
          <cell r="T1">
            <v>19</v>
          </cell>
          <cell r="U1">
            <v>20</v>
          </cell>
          <cell r="V1">
            <v>21</v>
          </cell>
          <cell r="W1">
            <v>22</v>
          </cell>
          <cell r="X1">
            <v>23</v>
          </cell>
          <cell r="Y1">
            <v>24</v>
          </cell>
          <cell r="Z1">
            <v>25</v>
          </cell>
          <cell r="AA1">
            <v>26</v>
          </cell>
          <cell r="AB1">
            <v>27</v>
          </cell>
          <cell r="AC1">
            <v>28</v>
          </cell>
          <cell r="AD1">
            <v>29</v>
          </cell>
          <cell r="AE1">
            <v>30</v>
          </cell>
          <cell r="AF1">
            <v>31</v>
          </cell>
          <cell r="AG1">
            <v>32</v>
          </cell>
          <cell r="AH1">
            <v>33</v>
          </cell>
          <cell r="AI1">
            <v>34</v>
          </cell>
          <cell r="AJ1">
            <v>35</v>
          </cell>
          <cell r="AK1">
            <v>36</v>
          </cell>
          <cell r="AL1">
            <v>37</v>
          </cell>
          <cell r="AM1">
            <v>38</v>
          </cell>
          <cell r="AN1">
            <v>39</v>
          </cell>
          <cell r="AO1">
            <v>40</v>
          </cell>
          <cell r="AP1">
            <v>41</v>
          </cell>
          <cell r="AQ1">
            <v>42</v>
          </cell>
          <cell r="AR1">
            <v>43</v>
          </cell>
          <cell r="AS1">
            <v>44</v>
          </cell>
          <cell r="AT1">
            <v>45</v>
          </cell>
          <cell r="AU1">
            <v>46</v>
          </cell>
          <cell r="AV1">
            <v>47</v>
          </cell>
          <cell r="AW1">
            <v>48</v>
          </cell>
          <cell r="AX1">
            <v>49</v>
          </cell>
          <cell r="AY1">
            <v>50</v>
          </cell>
          <cell r="AZ1">
            <v>51</v>
          </cell>
          <cell r="BA1">
            <v>52</v>
          </cell>
          <cell r="BB1">
            <v>53</v>
          </cell>
          <cell r="BC1">
            <v>54</v>
          </cell>
          <cell r="BD1">
            <v>55</v>
          </cell>
          <cell r="BE1">
            <v>56</v>
          </cell>
          <cell r="BF1">
            <v>57</v>
          </cell>
          <cell r="BG1">
            <v>58</v>
          </cell>
          <cell r="BH1">
            <v>59</v>
          </cell>
          <cell r="BI1">
            <v>60</v>
          </cell>
          <cell r="BJ1">
            <v>61</v>
          </cell>
          <cell r="BK1">
            <v>62</v>
          </cell>
          <cell r="BL1">
            <v>63</v>
          </cell>
          <cell r="BM1">
            <v>64</v>
          </cell>
          <cell r="BN1">
            <v>65</v>
          </cell>
          <cell r="BO1">
            <v>66</v>
          </cell>
          <cell r="BP1">
            <v>67</v>
          </cell>
          <cell r="BQ1">
            <v>68</v>
          </cell>
          <cell r="BR1">
            <v>69</v>
          </cell>
          <cell r="BS1">
            <v>70</v>
          </cell>
          <cell r="BT1">
            <v>71</v>
          </cell>
          <cell r="BU1">
            <v>72</v>
          </cell>
          <cell r="BV1">
            <v>73</v>
          </cell>
          <cell r="BW1">
            <v>74</v>
          </cell>
          <cell r="BX1">
            <v>75</v>
          </cell>
          <cell r="BY1">
            <v>76</v>
          </cell>
          <cell r="BZ1">
            <v>77</v>
          </cell>
        </row>
        <row r="2">
          <cell r="A2" t="str">
            <v xml:space="preserve"> </v>
          </cell>
          <cell r="G2" t="str">
            <v>Rate</v>
          </cell>
          <cell r="H2">
            <v>86.46</v>
          </cell>
          <cell r="J2">
            <v>57.31</v>
          </cell>
          <cell r="L2">
            <v>52.46</v>
          </cell>
          <cell r="N2">
            <v>60.87</v>
          </cell>
          <cell r="P2">
            <v>61.5</v>
          </cell>
          <cell r="R2">
            <v>59.36</v>
          </cell>
          <cell r="T2">
            <v>47</v>
          </cell>
          <cell r="V2">
            <v>46</v>
          </cell>
          <cell r="X2">
            <v>49</v>
          </cell>
          <cell r="Z2">
            <v>44</v>
          </cell>
          <cell r="AB2">
            <v>51</v>
          </cell>
          <cell r="AD2">
            <v>56</v>
          </cell>
          <cell r="AF2">
            <v>46.52</v>
          </cell>
          <cell r="AH2">
            <v>50</v>
          </cell>
          <cell r="AJ2">
            <v>54.57</v>
          </cell>
          <cell r="AL2">
            <v>53.64</v>
          </cell>
          <cell r="AN2">
            <v>44.95</v>
          </cell>
          <cell r="AP2">
            <v>73</v>
          </cell>
          <cell r="AR2">
            <v>74.400000000000006</v>
          </cell>
          <cell r="AT2">
            <v>163</v>
          </cell>
          <cell r="AV2">
            <v>101</v>
          </cell>
          <cell r="AX2">
            <v>61</v>
          </cell>
          <cell r="AZ2">
            <v>58.01</v>
          </cell>
          <cell r="BB2">
            <v>51.45</v>
          </cell>
          <cell r="BD2">
            <v>53.11</v>
          </cell>
          <cell r="BF2">
            <v>46</v>
          </cell>
          <cell r="BH2">
            <v>32</v>
          </cell>
          <cell r="BJ2">
            <v>0</v>
          </cell>
          <cell r="BL2">
            <v>39</v>
          </cell>
          <cell r="BN2">
            <v>47</v>
          </cell>
          <cell r="BP2">
            <v>41</v>
          </cell>
          <cell r="BR2">
            <v>40.22</v>
          </cell>
          <cell r="BT2">
            <v>47.11</v>
          </cell>
        </row>
        <row r="3">
          <cell r="C3" t="str">
            <v>New</v>
          </cell>
          <cell r="G3" t="str">
            <v>Company Code</v>
          </cell>
          <cell r="H3">
            <v>20</v>
          </cell>
          <cell r="J3">
            <v>20</v>
          </cell>
          <cell r="L3">
            <v>20</v>
          </cell>
          <cell r="N3">
            <v>20</v>
          </cell>
          <cell r="P3">
            <v>20</v>
          </cell>
          <cell r="R3">
            <v>20</v>
          </cell>
          <cell r="T3">
            <v>20</v>
          </cell>
          <cell r="V3">
            <v>20</v>
          </cell>
          <cell r="X3">
            <v>20</v>
          </cell>
          <cell r="Z3">
            <v>20</v>
          </cell>
          <cell r="AB3">
            <v>20</v>
          </cell>
          <cell r="AD3">
            <v>20</v>
          </cell>
          <cell r="AF3">
            <v>20</v>
          </cell>
          <cell r="AH3">
            <v>20</v>
          </cell>
          <cell r="AJ3">
            <v>20</v>
          </cell>
          <cell r="AL3">
            <v>20</v>
          </cell>
          <cell r="AN3">
            <v>20</v>
          </cell>
          <cell r="AP3">
            <v>30</v>
          </cell>
          <cell r="AR3">
            <v>30</v>
          </cell>
          <cell r="AT3">
            <v>30</v>
          </cell>
          <cell r="AV3">
            <v>30</v>
          </cell>
          <cell r="AX3">
            <v>40</v>
          </cell>
          <cell r="AZ3">
            <v>70</v>
          </cell>
          <cell r="BB3">
            <v>70</v>
          </cell>
          <cell r="BD3">
            <v>70</v>
          </cell>
          <cell r="BF3">
            <v>70</v>
          </cell>
          <cell r="BH3">
            <v>70</v>
          </cell>
          <cell r="BJ3">
            <v>70</v>
          </cell>
          <cell r="BL3">
            <v>70</v>
          </cell>
          <cell r="BN3">
            <v>70</v>
          </cell>
          <cell r="BP3">
            <v>70</v>
          </cell>
          <cell r="BR3">
            <v>70</v>
          </cell>
          <cell r="BT3">
            <v>70</v>
          </cell>
        </row>
        <row r="4">
          <cell r="G4" t="str">
            <v>Cost Center</v>
          </cell>
          <cell r="H4">
            <v>2200</v>
          </cell>
          <cell r="J4">
            <v>2201</v>
          </cell>
          <cell r="L4">
            <v>2202</v>
          </cell>
          <cell r="N4">
            <v>2203</v>
          </cell>
          <cell r="P4">
            <v>2204</v>
          </cell>
          <cell r="R4">
            <v>2205</v>
          </cell>
          <cell r="T4">
            <v>2401</v>
          </cell>
          <cell r="V4">
            <v>2402</v>
          </cell>
          <cell r="X4">
            <v>2403</v>
          </cell>
          <cell r="Z4">
            <v>2404</v>
          </cell>
          <cell r="AB4">
            <v>2405</v>
          </cell>
          <cell r="AD4">
            <v>2415</v>
          </cell>
          <cell r="AF4">
            <v>2501</v>
          </cell>
          <cell r="AH4">
            <v>2413</v>
          </cell>
          <cell r="AJ4">
            <v>2615</v>
          </cell>
          <cell r="AL4">
            <v>2701</v>
          </cell>
          <cell r="AN4">
            <v>2702</v>
          </cell>
          <cell r="AP4">
            <v>3201</v>
          </cell>
          <cell r="AR4">
            <v>3202</v>
          </cell>
          <cell r="AT4">
            <v>3401</v>
          </cell>
          <cell r="AV4">
            <v>3409</v>
          </cell>
          <cell r="AX4">
            <v>4001</v>
          </cell>
          <cell r="AZ4">
            <v>7201</v>
          </cell>
          <cell r="BB4">
            <v>7202</v>
          </cell>
          <cell r="BD4">
            <v>7203</v>
          </cell>
          <cell r="BF4">
            <v>7401</v>
          </cell>
          <cell r="BH4">
            <v>7402</v>
          </cell>
          <cell r="BJ4">
            <v>7403</v>
          </cell>
          <cell r="BL4">
            <v>7404</v>
          </cell>
          <cell r="BN4">
            <v>7405</v>
          </cell>
          <cell r="BP4">
            <v>7415</v>
          </cell>
          <cell r="BR4">
            <v>7501</v>
          </cell>
          <cell r="BT4">
            <v>7502</v>
          </cell>
        </row>
        <row r="5">
          <cell r="C5" t="str">
            <v>Responsibility</v>
          </cell>
          <cell r="D5" t="str">
            <v>Order #</v>
          </cell>
          <cell r="E5" t="str">
            <v>Order type</v>
          </cell>
          <cell r="F5" t="str">
            <v>Co Code</v>
          </cell>
          <cell r="G5" t="str">
            <v>Description</v>
          </cell>
          <cell r="H5" t="str">
            <v>FE - TD Common</v>
          </cell>
          <cell r="J5" t="str">
            <v>FE - Metering</v>
          </cell>
          <cell r="L5" t="str">
            <v>FE - Technical Services</v>
          </cell>
          <cell r="N5" t="str">
            <v>FE - Electrical</v>
          </cell>
          <cell r="P5" t="str">
            <v>FE - Line</v>
          </cell>
          <cell r="R5" t="str">
            <v>FE - CR Operations</v>
          </cell>
          <cell r="T5" t="str">
            <v>FE - Finance</v>
          </cell>
          <cell r="V5" t="str">
            <v>FE - IT</v>
          </cell>
          <cell r="X5" t="str">
            <v>FE - HR</v>
          </cell>
          <cell r="Z5" t="str">
            <v>FE - Purchasing</v>
          </cell>
          <cell r="AB5" t="str">
            <v>FE - HS &amp; Environment</v>
          </cell>
          <cell r="AD5" t="str">
            <v>FE - Prop Maint</v>
          </cell>
          <cell r="AF5" t="str">
            <v>FE - Cust Service</v>
          </cell>
          <cell r="AH5" t="str">
            <v>FE -Regulaorty Affairs</v>
          </cell>
          <cell r="AJ5" t="str">
            <v xml:space="preserve"> PC - Cust Service</v>
          </cell>
          <cell r="AL5" t="str">
            <v>EOP - operations</v>
          </cell>
          <cell r="AN5" t="str">
            <v>EOP - Admin &amp; CS</v>
          </cell>
          <cell r="AP5" t="str">
            <v>FO - Rank Oper</v>
          </cell>
          <cell r="AR5" t="str">
            <v>FO - Rank Maint</v>
          </cell>
          <cell r="AT5" t="str">
            <v>FO - Exec</v>
          </cell>
          <cell r="AV5" t="str">
            <v>FO - Corp Dev</v>
          </cell>
          <cell r="AX5" t="str">
            <v>FOG - Operations</v>
          </cell>
          <cell r="AZ5" t="str">
            <v>CE - Operations</v>
          </cell>
          <cell r="BB5" t="str">
            <v>CE - Planning</v>
          </cell>
          <cell r="BD5" t="str">
            <v>CE - Substations</v>
          </cell>
          <cell r="BF5" t="str">
            <v>CE - Finance</v>
          </cell>
          <cell r="BH5" t="str">
            <v>CE - IT</v>
          </cell>
          <cell r="BJ5" t="str">
            <v>CE - HS &amp; HR</v>
          </cell>
          <cell r="BL5" t="str">
            <v>CE - Purchasing</v>
          </cell>
          <cell r="BN5" t="str">
            <v>CE - Reg Mgmt</v>
          </cell>
          <cell r="BP5" t="str">
            <v>CE - Prop Maint</v>
          </cell>
          <cell r="BR5" t="str">
            <v>CE - Cust Serv</v>
          </cell>
          <cell r="BT5" t="str">
            <v>CE - Metering Services</v>
          </cell>
          <cell r="BV5" t="str">
            <v>By Resposnible Manager</v>
          </cell>
          <cell r="BW5" t="str">
            <v>AUC with CC</v>
          </cell>
          <cell r="BX5" t="str">
            <v>Total AUC</v>
          </cell>
          <cell r="BY5" t="str">
            <v xml:space="preserve">Settlement CC </v>
          </cell>
          <cell r="BZ5" t="str">
            <v>Total</v>
          </cell>
        </row>
        <row r="6">
          <cell r="H6" t="str">
            <v>Lab Hrs</v>
          </cell>
          <cell r="I6" t="str">
            <v>Labour $</v>
          </cell>
          <cell r="J6" t="str">
            <v>Lab Hrs</v>
          </cell>
          <cell r="K6" t="str">
            <v>Labour $</v>
          </cell>
          <cell r="L6" t="str">
            <v>Lab Hrs</v>
          </cell>
          <cell r="M6" t="str">
            <v>Labour $</v>
          </cell>
          <cell r="N6" t="str">
            <v>Lab Hrs</v>
          </cell>
          <cell r="O6" t="str">
            <v>Labour $</v>
          </cell>
          <cell r="P6" t="str">
            <v>Lab Hrs</v>
          </cell>
          <cell r="Q6" t="str">
            <v>Labour $</v>
          </cell>
          <cell r="R6" t="str">
            <v>Lab Hrs</v>
          </cell>
          <cell r="S6" t="str">
            <v>Labour $</v>
          </cell>
          <cell r="T6" t="str">
            <v>Lab Hrs</v>
          </cell>
          <cell r="U6" t="str">
            <v>Labour $</v>
          </cell>
          <cell r="V6" t="str">
            <v>Lab Hrs</v>
          </cell>
          <cell r="W6" t="str">
            <v>Labour $</v>
          </cell>
          <cell r="X6" t="str">
            <v>Lab Hrs</v>
          </cell>
          <cell r="Y6" t="str">
            <v>Labour $</v>
          </cell>
          <cell r="Z6" t="str">
            <v>Lab Hrs</v>
          </cell>
          <cell r="AA6" t="str">
            <v>Labour $</v>
          </cell>
          <cell r="AB6" t="str">
            <v>Lab Hrs</v>
          </cell>
          <cell r="AC6" t="str">
            <v>Labour $</v>
          </cell>
          <cell r="AD6" t="str">
            <v>Lab Hrs</v>
          </cell>
          <cell r="AE6" t="str">
            <v>Labour $</v>
          </cell>
          <cell r="AF6" t="str">
            <v>Lab Hrs</v>
          </cell>
          <cell r="AG6" t="str">
            <v>Labour $</v>
          </cell>
          <cell r="AH6" t="str">
            <v>Lab Hrs</v>
          </cell>
          <cell r="AI6" t="str">
            <v>Labour $</v>
          </cell>
          <cell r="AJ6" t="str">
            <v>Lab Hrs</v>
          </cell>
          <cell r="AK6" t="str">
            <v>Labour $</v>
          </cell>
          <cell r="AL6" t="str">
            <v>Lab Hrs</v>
          </cell>
          <cell r="AM6" t="str">
            <v>Labour $</v>
          </cell>
          <cell r="AN6" t="str">
            <v>Lab Hrs</v>
          </cell>
          <cell r="AO6" t="str">
            <v>Labour $</v>
          </cell>
          <cell r="AP6" t="str">
            <v>Lab Hrs</v>
          </cell>
          <cell r="AQ6" t="str">
            <v>Labour $</v>
          </cell>
          <cell r="AR6" t="str">
            <v>Lab Hrs</v>
          </cell>
          <cell r="AS6" t="str">
            <v>Labour $</v>
          </cell>
          <cell r="AT6" t="str">
            <v>Lab Hrs</v>
          </cell>
          <cell r="AU6" t="str">
            <v>Labour $</v>
          </cell>
          <cell r="AV6" t="str">
            <v>Lab Hrs</v>
          </cell>
          <cell r="AW6" t="str">
            <v>Labour $</v>
          </cell>
          <cell r="AX6" t="str">
            <v>Lab Hrs</v>
          </cell>
          <cell r="AY6" t="str">
            <v>Labour $</v>
          </cell>
          <cell r="AZ6" t="str">
            <v>Lab Hrs</v>
          </cell>
          <cell r="BA6" t="str">
            <v>Labour $</v>
          </cell>
          <cell r="BB6" t="str">
            <v>Lab Hrs</v>
          </cell>
          <cell r="BC6" t="str">
            <v>Labour $</v>
          </cell>
          <cell r="BD6" t="str">
            <v>Lab Hrs</v>
          </cell>
          <cell r="BE6" t="str">
            <v>Labour $</v>
          </cell>
          <cell r="BF6" t="str">
            <v>Lab Hrs</v>
          </cell>
          <cell r="BG6" t="str">
            <v>Labour $</v>
          </cell>
          <cell r="BH6" t="str">
            <v>Lab Hrs</v>
          </cell>
          <cell r="BI6" t="str">
            <v>Labour $</v>
          </cell>
          <cell r="BJ6" t="str">
            <v>Lab Hrs</v>
          </cell>
          <cell r="BK6" t="str">
            <v>Labour $</v>
          </cell>
          <cell r="BL6" t="str">
            <v>Lab Hrs</v>
          </cell>
          <cell r="BM6" t="str">
            <v>Labour $</v>
          </cell>
          <cell r="BN6" t="str">
            <v>Lab Hrs</v>
          </cell>
          <cell r="BO6" t="str">
            <v>Labour $</v>
          </cell>
          <cell r="BP6" t="str">
            <v>Lab Hrs</v>
          </cell>
          <cell r="BQ6" t="str">
            <v>Labour $</v>
          </cell>
          <cell r="BR6" t="str">
            <v>Lab Hrs</v>
          </cell>
          <cell r="BS6" t="str">
            <v>Labour $</v>
          </cell>
          <cell r="BT6" t="str">
            <v>Lab Hrs</v>
          </cell>
          <cell r="BU6" t="str">
            <v>Labour $</v>
          </cell>
          <cell r="BV6" t="str">
            <v>Materials</v>
          </cell>
          <cell r="BW6" t="str">
            <v>AUC with CC</v>
          </cell>
          <cell r="BX6" t="str">
            <v>Total AUC</v>
          </cell>
          <cell r="BY6" t="str">
            <v xml:space="preserve">Settlement CC </v>
          </cell>
          <cell r="BZ6" t="str">
            <v>Total for Order</v>
          </cell>
        </row>
        <row r="9">
          <cell r="A9">
            <v>100121</v>
          </cell>
          <cell r="B9">
            <v>100121</v>
          </cell>
          <cell r="C9" t="str">
            <v>S Sheogobind</v>
          </cell>
          <cell r="D9">
            <v>100121</v>
          </cell>
          <cell r="E9">
            <v>100</v>
          </cell>
          <cell r="F9">
            <v>20</v>
          </cell>
          <cell r="G9" t="str">
            <v>FE-Station 11 Projects</v>
          </cell>
          <cell r="I9">
            <v>0</v>
          </cell>
          <cell r="K9">
            <v>0</v>
          </cell>
          <cell r="M9">
            <v>0</v>
          </cell>
          <cell r="N9">
            <v>96</v>
          </cell>
          <cell r="O9">
            <v>5843.5199999999995</v>
          </cell>
          <cell r="Q9">
            <v>0</v>
          </cell>
          <cell r="S9">
            <v>0</v>
          </cell>
          <cell r="U9">
            <v>0</v>
          </cell>
          <cell r="V9">
            <v>0</v>
          </cell>
          <cell r="W9">
            <v>0</v>
          </cell>
          <cell r="X9">
            <v>0</v>
          </cell>
          <cell r="Y9">
            <v>0</v>
          </cell>
          <cell r="Z9">
            <v>0</v>
          </cell>
          <cell r="AA9">
            <v>0</v>
          </cell>
          <cell r="AB9">
            <v>0</v>
          </cell>
          <cell r="AC9">
            <v>0</v>
          </cell>
          <cell r="AD9">
            <v>160</v>
          </cell>
          <cell r="AE9">
            <v>8960</v>
          </cell>
          <cell r="AF9">
            <v>0</v>
          </cell>
          <cell r="AG9">
            <v>0</v>
          </cell>
          <cell r="AH9">
            <v>0</v>
          </cell>
          <cell r="AI9">
            <v>0</v>
          </cell>
          <cell r="AJ9">
            <v>0</v>
          </cell>
          <cell r="AK9">
            <v>0</v>
          </cell>
          <cell r="AL9">
            <v>0</v>
          </cell>
          <cell r="AM9">
            <v>0</v>
          </cell>
          <cell r="AN9">
            <v>0</v>
          </cell>
          <cell r="AO9">
            <v>0</v>
          </cell>
          <cell r="AP9">
            <v>0</v>
          </cell>
          <cell r="AQ9">
            <v>0</v>
          </cell>
          <cell r="AS9">
            <v>0</v>
          </cell>
          <cell r="AT9">
            <v>0</v>
          </cell>
          <cell r="AU9">
            <v>0</v>
          </cell>
          <cell r="AV9">
            <v>0</v>
          </cell>
          <cell r="AW9">
            <v>0</v>
          </cell>
          <cell r="AY9">
            <v>0</v>
          </cell>
          <cell r="AZ9">
            <v>0</v>
          </cell>
          <cell r="BA9">
            <v>0</v>
          </cell>
          <cell r="BB9">
            <v>0</v>
          </cell>
          <cell r="BC9">
            <v>0</v>
          </cell>
          <cell r="BD9">
            <v>0</v>
          </cell>
          <cell r="BE9">
            <v>0</v>
          </cell>
          <cell r="BF9">
            <v>0</v>
          </cell>
          <cell r="BG9">
            <v>0</v>
          </cell>
          <cell r="BH9">
            <v>0</v>
          </cell>
          <cell r="BI9">
            <v>0</v>
          </cell>
          <cell r="BJ9">
            <v>0</v>
          </cell>
          <cell r="BK9">
            <v>0</v>
          </cell>
          <cell r="BL9">
            <v>0</v>
          </cell>
          <cell r="BM9">
            <v>0</v>
          </cell>
          <cell r="BN9">
            <v>0</v>
          </cell>
          <cell r="BO9">
            <v>0</v>
          </cell>
          <cell r="BP9">
            <v>0</v>
          </cell>
          <cell r="BQ9">
            <v>0</v>
          </cell>
          <cell r="BR9">
            <v>0</v>
          </cell>
          <cell r="BS9">
            <v>0</v>
          </cell>
          <cell r="BT9">
            <v>0</v>
          </cell>
          <cell r="BU9">
            <v>0</v>
          </cell>
          <cell r="BV9">
            <v>25000</v>
          </cell>
          <cell r="BW9">
            <v>2100</v>
          </cell>
          <cell r="BX9">
            <v>39803.519999999997</v>
          </cell>
          <cell r="BY9">
            <v>0</v>
          </cell>
        </row>
        <row r="10">
          <cell r="A10">
            <v>100136</v>
          </cell>
          <cell r="B10">
            <v>100136</v>
          </cell>
          <cell r="C10" t="str">
            <v>S Sheogobind</v>
          </cell>
          <cell r="D10">
            <v>100136</v>
          </cell>
          <cell r="E10">
            <v>100</v>
          </cell>
          <cell r="F10">
            <v>20</v>
          </cell>
          <cell r="G10" t="str">
            <v>FE-Station 17 Projects</v>
          </cell>
          <cell r="I10">
            <v>0</v>
          </cell>
          <cell r="K10">
            <v>0</v>
          </cell>
          <cell r="M10">
            <v>0</v>
          </cell>
          <cell r="N10">
            <v>300</v>
          </cell>
          <cell r="O10">
            <v>18261</v>
          </cell>
          <cell r="Q10">
            <v>0</v>
          </cell>
          <cell r="S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cell r="AS10">
            <v>0</v>
          </cell>
          <cell r="AT10">
            <v>0</v>
          </cell>
          <cell r="AU10">
            <v>0</v>
          </cell>
          <cell r="AV10">
            <v>0</v>
          </cell>
          <cell r="AW10">
            <v>0</v>
          </cell>
          <cell r="AY10">
            <v>0</v>
          </cell>
          <cell r="AZ10">
            <v>0</v>
          </cell>
          <cell r="BA10">
            <v>0</v>
          </cell>
          <cell r="BB10">
            <v>0</v>
          </cell>
          <cell r="BC10">
            <v>0</v>
          </cell>
          <cell r="BD10">
            <v>0</v>
          </cell>
          <cell r="BE10">
            <v>0</v>
          </cell>
          <cell r="BF10">
            <v>0</v>
          </cell>
          <cell r="BG10">
            <v>0</v>
          </cell>
          <cell r="BH10">
            <v>0</v>
          </cell>
          <cell r="BI10">
            <v>0</v>
          </cell>
          <cell r="BJ10">
            <v>0</v>
          </cell>
          <cell r="BK10">
            <v>0</v>
          </cell>
          <cell r="BL10">
            <v>0</v>
          </cell>
          <cell r="BM10">
            <v>0</v>
          </cell>
          <cell r="BN10">
            <v>0</v>
          </cell>
          <cell r="BO10">
            <v>0</v>
          </cell>
          <cell r="BP10">
            <v>0</v>
          </cell>
          <cell r="BQ10">
            <v>0</v>
          </cell>
          <cell r="BR10">
            <v>0</v>
          </cell>
          <cell r="BS10">
            <v>0</v>
          </cell>
          <cell r="BT10">
            <v>0</v>
          </cell>
          <cell r="BU10">
            <v>0</v>
          </cell>
          <cell r="BV10">
            <v>90000</v>
          </cell>
          <cell r="BW10">
            <v>2100</v>
          </cell>
          <cell r="BX10">
            <v>108261</v>
          </cell>
          <cell r="BY10">
            <v>0</v>
          </cell>
        </row>
        <row r="11">
          <cell r="A11">
            <v>100481</v>
          </cell>
          <cell r="B11">
            <v>100481</v>
          </cell>
          <cell r="C11" t="str">
            <v>S Sheogobind</v>
          </cell>
          <cell r="D11">
            <v>100481</v>
          </cell>
          <cell r="E11">
            <v>100</v>
          </cell>
          <cell r="F11">
            <v>20</v>
          </cell>
          <cell r="G11" t="str">
            <v>FE-Station 18 Projects</v>
          </cell>
          <cell r="I11">
            <v>0</v>
          </cell>
          <cell r="K11">
            <v>0</v>
          </cell>
          <cell r="M11">
            <v>0</v>
          </cell>
          <cell r="N11">
            <v>100</v>
          </cell>
          <cell r="O11">
            <v>6087</v>
          </cell>
          <cell r="Q11">
            <v>0</v>
          </cell>
          <cell r="S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S11">
            <v>0</v>
          </cell>
          <cell r="AT11">
            <v>0</v>
          </cell>
          <cell r="AU11">
            <v>0</v>
          </cell>
          <cell r="AV11">
            <v>0</v>
          </cell>
          <cell r="AW11">
            <v>0</v>
          </cell>
          <cell r="AY11">
            <v>0</v>
          </cell>
          <cell r="AZ11">
            <v>0</v>
          </cell>
          <cell r="BA11">
            <v>0</v>
          </cell>
          <cell r="BB11">
            <v>0</v>
          </cell>
          <cell r="BC11">
            <v>0</v>
          </cell>
          <cell r="BD11">
            <v>0</v>
          </cell>
          <cell r="BE11">
            <v>0</v>
          </cell>
          <cell r="BF11">
            <v>0</v>
          </cell>
          <cell r="BG11">
            <v>0</v>
          </cell>
          <cell r="BH11">
            <v>0</v>
          </cell>
          <cell r="BI11">
            <v>0</v>
          </cell>
          <cell r="BJ11">
            <v>0</v>
          </cell>
          <cell r="BK11">
            <v>0</v>
          </cell>
          <cell r="BL11">
            <v>0</v>
          </cell>
          <cell r="BM11">
            <v>0</v>
          </cell>
          <cell r="BN11">
            <v>0</v>
          </cell>
          <cell r="BO11">
            <v>0</v>
          </cell>
          <cell r="BP11">
            <v>0</v>
          </cell>
          <cell r="BQ11">
            <v>0</v>
          </cell>
          <cell r="BR11">
            <v>0</v>
          </cell>
          <cell r="BS11">
            <v>0</v>
          </cell>
          <cell r="BT11">
            <v>0</v>
          </cell>
          <cell r="BU11">
            <v>0</v>
          </cell>
          <cell r="BV11">
            <v>20075</v>
          </cell>
          <cell r="BW11">
            <v>2100</v>
          </cell>
          <cell r="BX11">
            <v>26162</v>
          </cell>
          <cell r="BY11">
            <v>0</v>
          </cell>
        </row>
        <row r="12">
          <cell r="A12">
            <v>100640</v>
          </cell>
          <cell r="B12">
            <v>100640</v>
          </cell>
          <cell r="C12" t="str">
            <v>S Sheogobind</v>
          </cell>
          <cell r="D12">
            <v>100640</v>
          </cell>
          <cell r="E12">
            <v>100</v>
          </cell>
          <cell r="F12">
            <v>20</v>
          </cell>
          <cell r="G12" t="str">
            <v>FE-Line 2 Projects-Transmission</v>
          </cell>
          <cell r="H12">
            <v>0</v>
          </cell>
          <cell r="I12">
            <v>0</v>
          </cell>
          <cell r="K12">
            <v>0</v>
          </cell>
          <cell r="M12">
            <v>0</v>
          </cell>
          <cell r="O12">
            <v>0</v>
          </cell>
          <cell r="Q12">
            <v>0</v>
          </cell>
          <cell r="S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S12">
            <v>0</v>
          </cell>
          <cell r="AT12">
            <v>0</v>
          </cell>
          <cell r="AU12">
            <v>0</v>
          </cell>
          <cell r="AV12">
            <v>0</v>
          </cell>
          <cell r="AW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69845</v>
          </cell>
          <cell r="BW12">
            <v>2100</v>
          </cell>
          <cell r="BX12">
            <v>69845</v>
          </cell>
          <cell r="BY12">
            <v>0</v>
          </cell>
        </row>
        <row r="13">
          <cell r="A13">
            <v>100642</v>
          </cell>
          <cell r="B13">
            <v>100642</v>
          </cell>
          <cell r="C13" t="str">
            <v>S Sheogobind</v>
          </cell>
          <cell r="D13">
            <v>100642</v>
          </cell>
          <cell r="E13">
            <v>100</v>
          </cell>
          <cell r="F13">
            <v>20</v>
          </cell>
          <cell r="G13" t="str">
            <v>FE-Line 6 Projects-Transmission</v>
          </cell>
          <cell r="I13">
            <v>0</v>
          </cell>
          <cell r="K13">
            <v>0</v>
          </cell>
          <cell r="M13">
            <v>0</v>
          </cell>
          <cell r="O13">
            <v>0</v>
          </cell>
          <cell r="Q13">
            <v>0</v>
          </cell>
          <cell r="S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S13">
            <v>0</v>
          </cell>
          <cell r="AT13">
            <v>0</v>
          </cell>
          <cell r="AU13">
            <v>0</v>
          </cell>
          <cell r="AV13">
            <v>0</v>
          </cell>
          <cell r="AW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50000</v>
          </cell>
          <cell r="BW13">
            <v>2100</v>
          </cell>
          <cell r="BX13">
            <v>50000</v>
          </cell>
          <cell r="BY13">
            <v>0</v>
          </cell>
        </row>
        <row r="14">
          <cell r="A14">
            <v>100645</v>
          </cell>
          <cell r="B14">
            <v>100645</v>
          </cell>
          <cell r="C14" t="str">
            <v>John Sander</v>
          </cell>
          <cell r="D14">
            <v>100645</v>
          </cell>
          <cell r="E14">
            <v>100</v>
          </cell>
          <cell r="F14">
            <v>20</v>
          </cell>
          <cell r="G14" t="str">
            <v>FE-Remote ITU Purchase &amp; Installation</v>
          </cell>
          <cell r="I14">
            <v>0</v>
          </cell>
          <cell r="K14">
            <v>0</v>
          </cell>
          <cell r="M14">
            <v>0</v>
          </cell>
          <cell r="O14">
            <v>0</v>
          </cell>
          <cell r="Q14">
            <v>0</v>
          </cell>
          <cell r="S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S14">
            <v>0</v>
          </cell>
          <cell r="AT14">
            <v>0</v>
          </cell>
          <cell r="AU14">
            <v>0</v>
          </cell>
          <cell r="AV14">
            <v>0</v>
          </cell>
          <cell r="AW14">
            <v>0</v>
          </cell>
          <cell r="AY14">
            <v>0</v>
          </cell>
          <cell r="AZ14">
            <v>0</v>
          </cell>
          <cell r="BA14">
            <v>0</v>
          </cell>
          <cell r="BB14">
            <v>0</v>
          </cell>
          <cell r="BC14">
            <v>0</v>
          </cell>
          <cell r="BD14">
            <v>0</v>
          </cell>
          <cell r="BE14">
            <v>0</v>
          </cell>
          <cell r="BF14">
            <v>0</v>
          </cell>
          <cell r="BG14">
            <v>0</v>
          </cell>
          <cell r="BH14">
            <v>0</v>
          </cell>
          <cell r="BI14">
            <v>0</v>
          </cell>
          <cell r="BJ14">
            <v>0</v>
          </cell>
          <cell r="BK14">
            <v>0</v>
          </cell>
          <cell r="BL14">
            <v>0</v>
          </cell>
          <cell r="BM14">
            <v>0</v>
          </cell>
          <cell r="BN14">
            <v>0</v>
          </cell>
          <cell r="BO14">
            <v>0</v>
          </cell>
          <cell r="BP14">
            <v>0</v>
          </cell>
          <cell r="BQ14">
            <v>0</v>
          </cell>
          <cell r="BR14">
            <v>0</v>
          </cell>
          <cell r="BS14">
            <v>0</v>
          </cell>
          <cell r="BT14">
            <v>0</v>
          </cell>
          <cell r="BU14">
            <v>0</v>
          </cell>
          <cell r="BV14">
            <v>0</v>
          </cell>
          <cell r="BW14">
            <v>2100</v>
          </cell>
          <cell r="BX14">
            <v>0</v>
          </cell>
          <cell r="BY14">
            <v>0</v>
          </cell>
        </row>
        <row r="15">
          <cell r="A15">
            <v>100740</v>
          </cell>
          <cell r="B15">
            <v>100740</v>
          </cell>
          <cell r="C15" t="str">
            <v>S Sheogobind</v>
          </cell>
          <cell r="D15">
            <v>100740</v>
          </cell>
          <cell r="E15">
            <v>100</v>
          </cell>
          <cell r="F15">
            <v>20</v>
          </cell>
          <cell r="G15" t="str">
            <v>FE-Line 5, 7, &amp; 8 Retire Sections-Transm</v>
          </cell>
          <cell r="I15">
            <v>0</v>
          </cell>
          <cell r="K15">
            <v>0</v>
          </cell>
          <cell r="M15">
            <v>0</v>
          </cell>
          <cell r="O15">
            <v>0</v>
          </cell>
          <cell r="Q15">
            <v>0</v>
          </cell>
          <cell r="S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S15">
            <v>0</v>
          </cell>
          <cell r="AT15">
            <v>0</v>
          </cell>
          <cell r="AU15">
            <v>0</v>
          </cell>
          <cell r="AV15">
            <v>0</v>
          </cell>
          <cell r="AW15">
            <v>0</v>
          </cell>
          <cell r="AY15">
            <v>0</v>
          </cell>
          <cell r="AZ15">
            <v>0</v>
          </cell>
          <cell r="BA15">
            <v>0</v>
          </cell>
          <cell r="BB15">
            <v>0</v>
          </cell>
          <cell r="BC15">
            <v>0</v>
          </cell>
          <cell r="BD15">
            <v>0</v>
          </cell>
          <cell r="BE15">
            <v>0</v>
          </cell>
          <cell r="BF15">
            <v>0</v>
          </cell>
          <cell r="BG15">
            <v>0</v>
          </cell>
          <cell r="BH15">
            <v>0</v>
          </cell>
          <cell r="BI15">
            <v>0</v>
          </cell>
          <cell r="BJ15">
            <v>0</v>
          </cell>
          <cell r="BK15">
            <v>0</v>
          </cell>
          <cell r="BL15">
            <v>0</v>
          </cell>
          <cell r="BM15">
            <v>0</v>
          </cell>
          <cell r="BN15">
            <v>0</v>
          </cell>
          <cell r="BO15">
            <v>0</v>
          </cell>
          <cell r="BP15">
            <v>0</v>
          </cell>
          <cell r="BQ15">
            <v>0</v>
          </cell>
          <cell r="BR15">
            <v>0</v>
          </cell>
          <cell r="BS15">
            <v>0</v>
          </cell>
          <cell r="BT15">
            <v>0</v>
          </cell>
          <cell r="BU15">
            <v>0</v>
          </cell>
          <cell r="BV15">
            <v>25000</v>
          </cell>
          <cell r="BW15">
            <v>2100</v>
          </cell>
          <cell r="BX15">
            <v>25000</v>
          </cell>
          <cell r="BY15">
            <v>0</v>
          </cell>
        </row>
        <row r="16">
          <cell r="A16">
            <v>100820</v>
          </cell>
          <cell r="B16">
            <v>100820</v>
          </cell>
          <cell r="C16" t="str">
            <v>S Sheogobind</v>
          </cell>
          <cell r="D16">
            <v>100820</v>
          </cell>
          <cell r="E16">
            <v>100</v>
          </cell>
          <cell r="F16">
            <v>20</v>
          </cell>
          <cell r="G16" t="str">
            <v>FE-Misc Transmission Projects</v>
          </cell>
          <cell r="I16">
            <v>0</v>
          </cell>
          <cell r="K16">
            <v>0</v>
          </cell>
          <cell r="M16">
            <v>0</v>
          </cell>
          <cell r="O16">
            <v>0</v>
          </cell>
          <cell r="Q16">
            <v>0</v>
          </cell>
          <cell r="S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S16">
            <v>0</v>
          </cell>
          <cell r="AT16">
            <v>0</v>
          </cell>
          <cell r="AU16">
            <v>0</v>
          </cell>
          <cell r="AV16">
            <v>0</v>
          </cell>
          <cell r="AW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2100</v>
          </cell>
          <cell r="BX16">
            <v>0</v>
          </cell>
          <cell r="BY16">
            <v>0</v>
          </cell>
        </row>
        <row r="17">
          <cell r="A17">
            <v>100902</v>
          </cell>
          <cell r="B17">
            <v>100902</v>
          </cell>
          <cell r="C17" t="str">
            <v>S Sheogobind</v>
          </cell>
          <cell r="D17">
            <v>100902</v>
          </cell>
          <cell r="E17">
            <v>100</v>
          </cell>
          <cell r="F17">
            <v>20</v>
          </cell>
          <cell r="G17" t="str">
            <v>FE-Repairs to Tower # 27-Structural</v>
          </cell>
          <cell r="I17">
            <v>0</v>
          </cell>
          <cell r="K17">
            <v>0</v>
          </cell>
          <cell r="M17">
            <v>0</v>
          </cell>
          <cell r="O17">
            <v>0</v>
          </cell>
          <cell r="Q17">
            <v>0</v>
          </cell>
          <cell r="S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S17">
            <v>0</v>
          </cell>
          <cell r="AT17">
            <v>0</v>
          </cell>
          <cell r="AU17">
            <v>0</v>
          </cell>
          <cell r="AV17">
            <v>0</v>
          </cell>
          <cell r="AW17">
            <v>0</v>
          </cell>
          <cell r="AY17">
            <v>0</v>
          </cell>
          <cell r="AZ17">
            <v>0</v>
          </cell>
          <cell r="BA17">
            <v>0</v>
          </cell>
          <cell r="BB17">
            <v>0</v>
          </cell>
          <cell r="BC17">
            <v>0</v>
          </cell>
          <cell r="BD17">
            <v>0</v>
          </cell>
          <cell r="BE17">
            <v>0</v>
          </cell>
          <cell r="BF17">
            <v>0</v>
          </cell>
          <cell r="BG17">
            <v>0</v>
          </cell>
          <cell r="BH17">
            <v>0</v>
          </cell>
          <cell r="BI17">
            <v>0</v>
          </cell>
          <cell r="BJ17">
            <v>0</v>
          </cell>
          <cell r="BK17">
            <v>0</v>
          </cell>
          <cell r="BL17">
            <v>0</v>
          </cell>
          <cell r="BM17">
            <v>0</v>
          </cell>
          <cell r="BN17">
            <v>0</v>
          </cell>
          <cell r="BO17">
            <v>0</v>
          </cell>
          <cell r="BP17">
            <v>0</v>
          </cell>
          <cell r="BQ17">
            <v>0</v>
          </cell>
          <cell r="BR17">
            <v>0</v>
          </cell>
          <cell r="BS17">
            <v>0</v>
          </cell>
          <cell r="BT17">
            <v>0</v>
          </cell>
          <cell r="BU17">
            <v>0</v>
          </cell>
          <cell r="BV17">
            <v>50000</v>
          </cell>
          <cell r="BW17">
            <v>2100</v>
          </cell>
          <cell r="BX17">
            <v>50000</v>
          </cell>
          <cell r="BY17">
            <v>0</v>
          </cell>
        </row>
        <row r="18">
          <cell r="A18">
            <v>100999</v>
          </cell>
          <cell r="B18">
            <v>100999</v>
          </cell>
          <cell r="C18" t="str">
            <v>Kazi Marouf</v>
          </cell>
          <cell r="D18">
            <v>100999</v>
          </cell>
          <cell r="E18">
            <v>100</v>
          </cell>
          <cell r="F18">
            <v>20</v>
          </cell>
          <cell r="G18" t="str">
            <v>FE-Project Fortran</v>
          </cell>
          <cell r="H18">
            <v>1229</v>
          </cell>
          <cell r="I18">
            <v>106259.34</v>
          </cell>
          <cell r="K18">
            <v>0</v>
          </cell>
          <cell r="M18">
            <v>0</v>
          </cell>
          <cell r="O18">
            <v>0</v>
          </cell>
          <cell r="Q18">
            <v>0</v>
          </cell>
          <cell r="S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S18">
            <v>0</v>
          </cell>
          <cell r="AT18">
            <v>0</v>
          </cell>
          <cell r="AU18">
            <v>0</v>
          </cell>
          <cell r="AV18">
            <v>0</v>
          </cell>
          <cell r="AW18">
            <v>0</v>
          </cell>
          <cell r="AY18">
            <v>0</v>
          </cell>
          <cell r="AZ18">
            <v>0</v>
          </cell>
          <cell r="BA18">
            <v>0</v>
          </cell>
          <cell r="BB18">
            <v>0</v>
          </cell>
          <cell r="BC18">
            <v>0</v>
          </cell>
          <cell r="BD18">
            <v>0</v>
          </cell>
          <cell r="BE18">
            <v>0</v>
          </cell>
          <cell r="BF18">
            <v>0</v>
          </cell>
          <cell r="BG18">
            <v>0</v>
          </cell>
          <cell r="BH18">
            <v>0</v>
          </cell>
          <cell r="BI18">
            <v>0</v>
          </cell>
          <cell r="BJ18">
            <v>0</v>
          </cell>
          <cell r="BK18">
            <v>0</v>
          </cell>
          <cell r="BL18">
            <v>0</v>
          </cell>
          <cell r="BM18">
            <v>0</v>
          </cell>
          <cell r="BN18">
            <v>0</v>
          </cell>
          <cell r="BO18">
            <v>0</v>
          </cell>
          <cell r="BP18">
            <v>0</v>
          </cell>
          <cell r="BQ18">
            <v>0</v>
          </cell>
          <cell r="BR18">
            <v>0</v>
          </cell>
          <cell r="BS18">
            <v>0</v>
          </cell>
          <cell r="BT18">
            <v>0</v>
          </cell>
          <cell r="BU18">
            <v>0</v>
          </cell>
          <cell r="BV18">
            <v>171800</v>
          </cell>
          <cell r="BW18">
            <v>2100</v>
          </cell>
          <cell r="BX18">
            <v>278059.33999999997</v>
          </cell>
          <cell r="BY18">
            <v>0</v>
          </cell>
        </row>
        <row r="19">
          <cell r="A19">
            <v>0</v>
          </cell>
          <cell r="K19">
            <v>0</v>
          </cell>
          <cell r="O19">
            <v>0</v>
          </cell>
          <cell r="Q19">
            <v>0</v>
          </cell>
          <cell r="S19">
            <v>0</v>
          </cell>
          <cell r="U19">
            <v>0</v>
          </cell>
          <cell r="W19">
            <v>0</v>
          </cell>
          <cell r="Y19">
            <v>0</v>
          </cell>
          <cell r="BO19">
            <v>0</v>
          </cell>
          <cell r="BV19" t="str">
            <v>2100 Total Transmission</v>
          </cell>
          <cell r="BX19">
            <v>647130.86</v>
          </cell>
        </row>
        <row r="20">
          <cell r="A20">
            <v>100120</v>
          </cell>
          <cell r="B20">
            <v>100120</v>
          </cell>
          <cell r="C20" t="str">
            <v>S Sheogobind</v>
          </cell>
          <cell r="D20">
            <v>100120</v>
          </cell>
          <cell r="E20">
            <v>100</v>
          </cell>
          <cell r="F20">
            <v>20</v>
          </cell>
          <cell r="G20" t="str">
            <v>FE -Install new Station 13</v>
          </cell>
          <cell r="I20">
            <v>0</v>
          </cell>
          <cell r="K20">
            <v>0</v>
          </cell>
          <cell r="M20">
            <v>0</v>
          </cell>
          <cell r="O20">
            <v>0</v>
          </cell>
          <cell r="Q20">
            <v>0</v>
          </cell>
          <cell r="S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S20">
            <v>0</v>
          </cell>
          <cell r="AT20">
            <v>0</v>
          </cell>
          <cell r="AU20">
            <v>0</v>
          </cell>
          <cell r="AV20">
            <v>0</v>
          </cell>
          <cell r="AW20">
            <v>0</v>
          </cell>
          <cell r="AY20">
            <v>0</v>
          </cell>
          <cell r="AZ20">
            <v>0</v>
          </cell>
          <cell r="BA20">
            <v>0</v>
          </cell>
          <cell r="BB20">
            <v>0</v>
          </cell>
          <cell r="BC20">
            <v>0</v>
          </cell>
          <cell r="BD20">
            <v>0</v>
          </cell>
          <cell r="BE20">
            <v>0</v>
          </cell>
          <cell r="BF20">
            <v>0</v>
          </cell>
          <cell r="BG20">
            <v>0</v>
          </cell>
          <cell r="BH20">
            <v>0</v>
          </cell>
          <cell r="BI20">
            <v>0</v>
          </cell>
          <cell r="BJ20">
            <v>0</v>
          </cell>
          <cell r="BK20">
            <v>0</v>
          </cell>
          <cell r="BL20">
            <v>0</v>
          </cell>
          <cell r="BM20">
            <v>0</v>
          </cell>
          <cell r="BN20">
            <v>0</v>
          </cell>
          <cell r="BO20">
            <v>0</v>
          </cell>
          <cell r="BP20">
            <v>0</v>
          </cell>
          <cell r="BQ20">
            <v>0</v>
          </cell>
          <cell r="BR20">
            <v>0</v>
          </cell>
          <cell r="BS20">
            <v>0</v>
          </cell>
          <cell r="BT20">
            <v>0</v>
          </cell>
          <cell r="BU20">
            <v>0</v>
          </cell>
          <cell r="BV20">
            <v>0</v>
          </cell>
          <cell r="BW20">
            <v>2300</v>
          </cell>
          <cell r="BX20">
            <v>0</v>
          </cell>
          <cell r="BY20">
            <v>0</v>
          </cell>
        </row>
        <row r="21">
          <cell r="A21">
            <v>100122</v>
          </cell>
          <cell r="B21">
            <v>100122</v>
          </cell>
          <cell r="C21" t="str">
            <v>S Sheogobind</v>
          </cell>
          <cell r="D21">
            <v>100122</v>
          </cell>
          <cell r="E21">
            <v>100</v>
          </cell>
          <cell r="F21">
            <v>20</v>
          </cell>
          <cell r="G21" t="str">
            <v>FE-Delta to Wye Conversion</v>
          </cell>
          <cell r="H21">
            <v>50</v>
          </cell>
          <cell r="I21">
            <v>4323</v>
          </cell>
          <cell r="K21">
            <v>0</v>
          </cell>
          <cell r="L21">
            <v>2000</v>
          </cell>
          <cell r="M21">
            <v>104920</v>
          </cell>
          <cell r="O21">
            <v>0</v>
          </cell>
          <cell r="P21">
            <v>1100</v>
          </cell>
          <cell r="Q21">
            <v>67650</v>
          </cell>
          <cell r="S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S21">
            <v>0</v>
          </cell>
          <cell r="AT21">
            <v>0</v>
          </cell>
          <cell r="AU21">
            <v>0</v>
          </cell>
          <cell r="AV21">
            <v>0</v>
          </cell>
          <cell r="AW21">
            <v>0</v>
          </cell>
          <cell r="AY21">
            <v>0</v>
          </cell>
          <cell r="AZ21">
            <v>0</v>
          </cell>
          <cell r="BA21">
            <v>0</v>
          </cell>
          <cell r="BB21">
            <v>0</v>
          </cell>
          <cell r="BC21">
            <v>0</v>
          </cell>
          <cell r="BD21">
            <v>0</v>
          </cell>
          <cell r="BE21">
            <v>0</v>
          </cell>
          <cell r="BF21">
            <v>0</v>
          </cell>
          <cell r="BG21">
            <v>0</v>
          </cell>
          <cell r="BH21">
            <v>0</v>
          </cell>
          <cell r="BI21">
            <v>0</v>
          </cell>
          <cell r="BJ21">
            <v>0</v>
          </cell>
          <cell r="BK21">
            <v>0</v>
          </cell>
          <cell r="BL21">
            <v>0</v>
          </cell>
          <cell r="BM21">
            <v>0</v>
          </cell>
          <cell r="BN21">
            <v>0</v>
          </cell>
          <cell r="BO21">
            <v>0</v>
          </cell>
          <cell r="BP21">
            <v>0</v>
          </cell>
          <cell r="BQ21">
            <v>0</v>
          </cell>
          <cell r="BR21">
            <v>0</v>
          </cell>
          <cell r="BS21">
            <v>0</v>
          </cell>
          <cell r="BT21">
            <v>0</v>
          </cell>
          <cell r="BU21">
            <v>0</v>
          </cell>
          <cell r="BV21">
            <v>554999.78</v>
          </cell>
          <cell r="BW21">
            <v>2300</v>
          </cell>
          <cell r="BX21">
            <v>731892.78</v>
          </cell>
          <cell r="BY21">
            <v>0</v>
          </cell>
        </row>
        <row r="22">
          <cell r="A22">
            <v>100123</v>
          </cell>
          <cell r="B22">
            <v>100123</v>
          </cell>
          <cell r="C22" t="str">
            <v>S Sheogobind</v>
          </cell>
          <cell r="D22">
            <v>100123</v>
          </cell>
          <cell r="E22">
            <v>100</v>
          </cell>
          <cell r="F22">
            <v>20</v>
          </cell>
          <cell r="G22" t="str">
            <v>FE-Install New Transformers</v>
          </cell>
          <cell r="I22">
            <v>0</v>
          </cell>
          <cell r="K22">
            <v>0</v>
          </cell>
          <cell r="L22">
            <v>67</v>
          </cell>
          <cell r="M22">
            <v>3514.82</v>
          </cell>
          <cell r="O22">
            <v>0</v>
          </cell>
          <cell r="P22">
            <v>400</v>
          </cell>
          <cell r="Q22">
            <v>24600</v>
          </cell>
          <cell r="S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S22">
            <v>0</v>
          </cell>
          <cell r="AT22">
            <v>0</v>
          </cell>
          <cell r="AU22">
            <v>0</v>
          </cell>
          <cell r="AV22">
            <v>0</v>
          </cell>
          <cell r="AW22">
            <v>0</v>
          </cell>
          <cell r="AY22">
            <v>0</v>
          </cell>
          <cell r="AZ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242415</v>
          </cell>
          <cell r="BW22">
            <v>2300</v>
          </cell>
          <cell r="BX22">
            <v>270529.82</v>
          </cell>
          <cell r="BY22">
            <v>0</v>
          </cell>
        </row>
        <row r="23">
          <cell r="A23">
            <v>100124</v>
          </cell>
          <cell r="B23">
            <v>100124</v>
          </cell>
          <cell r="C23" t="str">
            <v>S Sheogobind</v>
          </cell>
          <cell r="D23">
            <v>100124</v>
          </cell>
          <cell r="E23">
            <v>100</v>
          </cell>
          <cell r="F23">
            <v>20</v>
          </cell>
          <cell r="G23" t="str">
            <v>FE-Distribution Upgrades</v>
          </cell>
          <cell r="H23">
            <v>70</v>
          </cell>
          <cell r="I23">
            <v>6052.2</v>
          </cell>
          <cell r="K23">
            <v>0</v>
          </cell>
          <cell r="L23">
            <v>2470</v>
          </cell>
          <cell r="M23">
            <v>129576.2</v>
          </cell>
          <cell r="O23">
            <v>0</v>
          </cell>
          <cell r="P23">
            <v>2000</v>
          </cell>
          <cell r="Q23">
            <v>123000</v>
          </cell>
          <cell r="S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S23">
            <v>0</v>
          </cell>
          <cell r="AT23">
            <v>0</v>
          </cell>
          <cell r="AU23">
            <v>0</v>
          </cell>
          <cell r="AV23">
            <v>0</v>
          </cell>
          <cell r="AW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51890</v>
          </cell>
          <cell r="BW23">
            <v>2300</v>
          </cell>
          <cell r="BX23">
            <v>310518.40000000002</v>
          </cell>
          <cell r="BY23">
            <v>0</v>
          </cell>
        </row>
        <row r="24">
          <cell r="A24">
            <v>100125</v>
          </cell>
          <cell r="B24">
            <v>100125</v>
          </cell>
          <cell r="C24" t="str">
            <v>S Sheogobind</v>
          </cell>
          <cell r="D24">
            <v>100125</v>
          </cell>
          <cell r="E24">
            <v>100</v>
          </cell>
          <cell r="F24">
            <v>20</v>
          </cell>
          <cell r="G24" t="str">
            <v>FE-New Service Lines</v>
          </cell>
          <cell r="I24">
            <v>0</v>
          </cell>
          <cell r="K24">
            <v>0</v>
          </cell>
          <cell r="L24">
            <v>1900</v>
          </cell>
          <cell r="M24">
            <v>99674</v>
          </cell>
          <cell r="O24">
            <v>0</v>
          </cell>
          <cell r="P24">
            <v>3600</v>
          </cell>
          <cell r="Q24">
            <v>221400</v>
          </cell>
          <cell r="S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S24">
            <v>0</v>
          </cell>
          <cell r="AT24">
            <v>0</v>
          </cell>
          <cell r="AU24">
            <v>0</v>
          </cell>
          <cell r="AV24">
            <v>0</v>
          </cell>
          <cell r="AW24">
            <v>0</v>
          </cell>
          <cell r="AY24">
            <v>0</v>
          </cell>
          <cell r="AZ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180000</v>
          </cell>
          <cell r="BW24">
            <v>2300</v>
          </cell>
          <cell r="BX24">
            <v>501074</v>
          </cell>
          <cell r="BY24">
            <v>0</v>
          </cell>
        </row>
        <row r="25">
          <cell r="A25">
            <v>100127</v>
          </cell>
          <cell r="B25">
            <v>100127</v>
          </cell>
          <cell r="C25" t="str">
            <v>S Sheogobind</v>
          </cell>
          <cell r="D25">
            <v>100127</v>
          </cell>
          <cell r="E25">
            <v>100</v>
          </cell>
          <cell r="F25">
            <v>20</v>
          </cell>
          <cell r="G25" t="str">
            <v>FE-Station 12 Projects</v>
          </cell>
          <cell r="H25">
            <v>30</v>
          </cell>
          <cell r="I25">
            <v>2593.7999999999997</v>
          </cell>
          <cell r="K25">
            <v>0</v>
          </cell>
          <cell r="M25">
            <v>0</v>
          </cell>
          <cell r="N25">
            <v>520</v>
          </cell>
          <cell r="O25">
            <v>31652.399999999998</v>
          </cell>
          <cell r="Q25">
            <v>0</v>
          </cell>
          <cell r="R25">
            <v>24</v>
          </cell>
          <cell r="S25">
            <v>1424.6399999999999</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S25">
            <v>0</v>
          </cell>
          <cell r="AT25">
            <v>0</v>
          </cell>
          <cell r="AU25">
            <v>0</v>
          </cell>
          <cell r="AV25">
            <v>0</v>
          </cell>
          <cell r="AW25">
            <v>0</v>
          </cell>
          <cell r="AY25">
            <v>0</v>
          </cell>
          <cell r="AZ25">
            <v>0</v>
          </cell>
          <cell r="BA25">
            <v>0</v>
          </cell>
          <cell r="BB25">
            <v>0</v>
          </cell>
          <cell r="BC25">
            <v>0</v>
          </cell>
          <cell r="BD25">
            <v>0</v>
          </cell>
          <cell r="BE25">
            <v>0</v>
          </cell>
          <cell r="BF25">
            <v>0</v>
          </cell>
          <cell r="BG25">
            <v>0</v>
          </cell>
          <cell r="BH25">
            <v>0</v>
          </cell>
          <cell r="BI25">
            <v>0</v>
          </cell>
          <cell r="BJ25">
            <v>0</v>
          </cell>
          <cell r="BK25">
            <v>0</v>
          </cell>
          <cell r="BL25">
            <v>0</v>
          </cell>
          <cell r="BM25">
            <v>0</v>
          </cell>
          <cell r="BN25">
            <v>0</v>
          </cell>
          <cell r="BO25">
            <v>0</v>
          </cell>
          <cell r="BP25">
            <v>0</v>
          </cell>
          <cell r="BQ25">
            <v>0</v>
          </cell>
          <cell r="BR25">
            <v>0</v>
          </cell>
          <cell r="BS25">
            <v>0</v>
          </cell>
          <cell r="BT25">
            <v>0</v>
          </cell>
          <cell r="BU25">
            <v>0</v>
          </cell>
          <cell r="BV25">
            <v>250000</v>
          </cell>
          <cell r="BW25">
            <v>2300</v>
          </cell>
          <cell r="BX25">
            <v>285670.84000000003</v>
          </cell>
          <cell r="BY25">
            <v>0</v>
          </cell>
        </row>
        <row r="26">
          <cell r="A26">
            <v>100128</v>
          </cell>
          <cell r="B26">
            <v>100128</v>
          </cell>
          <cell r="C26" t="str">
            <v>S Sheogobind</v>
          </cell>
          <cell r="D26">
            <v>100128</v>
          </cell>
          <cell r="E26">
            <v>100</v>
          </cell>
          <cell r="F26">
            <v>20</v>
          </cell>
          <cell r="G26" t="str">
            <v>FE-New Meters</v>
          </cell>
          <cell r="I26">
            <v>0</v>
          </cell>
          <cell r="J26">
            <v>774</v>
          </cell>
          <cell r="K26">
            <v>44357.94</v>
          </cell>
          <cell r="M26">
            <v>0</v>
          </cell>
          <cell r="O26">
            <v>0</v>
          </cell>
          <cell r="Q26">
            <v>0</v>
          </cell>
          <cell r="S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S26">
            <v>0</v>
          </cell>
          <cell r="AT26">
            <v>0</v>
          </cell>
          <cell r="AU26">
            <v>0</v>
          </cell>
          <cell r="AV26">
            <v>0</v>
          </cell>
          <cell r="AW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81000</v>
          </cell>
          <cell r="BW26">
            <v>2300</v>
          </cell>
          <cell r="BX26">
            <v>125357.94</v>
          </cell>
          <cell r="BY26">
            <v>0</v>
          </cell>
        </row>
        <row r="27">
          <cell r="A27">
            <v>101113</v>
          </cell>
          <cell r="B27">
            <v>101113</v>
          </cell>
          <cell r="C27" t="str">
            <v>S Sheogobind</v>
          </cell>
          <cell r="D27">
            <v>101113</v>
          </cell>
          <cell r="E27">
            <v>100</v>
          </cell>
          <cell r="F27">
            <v>20</v>
          </cell>
          <cell r="G27" t="str">
            <v>FE - Dodds Court Rebuild</v>
          </cell>
          <cell r="I27">
            <v>0</v>
          </cell>
          <cell r="K27">
            <v>0</v>
          </cell>
          <cell r="M27">
            <v>0</v>
          </cell>
          <cell r="O27">
            <v>0</v>
          </cell>
          <cell r="Q27">
            <v>0</v>
          </cell>
          <cell r="S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S27">
            <v>0</v>
          </cell>
          <cell r="AT27">
            <v>0</v>
          </cell>
          <cell r="AU27">
            <v>0</v>
          </cell>
          <cell r="AV27">
            <v>0</v>
          </cell>
          <cell r="AW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2300</v>
          </cell>
          <cell r="BX27">
            <v>0</v>
          </cell>
          <cell r="BY27">
            <v>0</v>
          </cell>
        </row>
        <row r="28">
          <cell r="A28">
            <v>100130</v>
          </cell>
          <cell r="B28">
            <v>100130</v>
          </cell>
          <cell r="C28" t="str">
            <v>S Sheogobind</v>
          </cell>
          <cell r="D28">
            <v>100130</v>
          </cell>
          <cell r="E28">
            <v>100</v>
          </cell>
          <cell r="F28">
            <v>20</v>
          </cell>
          <cell r="G28" t="str">
            <v>FE-17L9 Extension</v>
          </cell>
          <cell r="I28">
            <v>0</v>
          </cell>
          <cell r="K28">
            <v>0</v>
          </cell>
          <cell r="M28">
            <v>0</v>
          </cell>
          <cell r="O28">
            <v>0</v>
          </cell>
          <cell r="Q28">
            <v>0</v>
          </cell>
          <cell r="S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S28">
            <v>0</v>
          </cell>
          <cell r="AT28">
            <v>0</v>
          </cell>
          <cell r="AU28">
            <v>0</v>
          </cell>
          <cell r="AV28">
            <v>0</v>
          </cell>
          <cell r="AW28">
            <v>0</v>
          </cell>
          <cell r="AY28">
            <v>0</v>
          </cell>
          <cell r="AZ28">
            <v>0</v>
          </cell>
          <cell r="BA28">
            <v>0</v>
          </cell>
          <cell r="BB28">
            <v>0</v>
          </cell>
          <cell r="BC28">
            <v>0</v>
          </cell>
          <cell r="BD28">
            <v>0</v>
          </cell>
          <cell r="BE28">
            <v>0</v>
          </cell>
          <cell r="BF28">
            <v>0</v>
          </cell>
          <cell r="BG28">
            <v>0</v>
          </cell>
          <cell r="BH28">
            <v>0</v>
          </cell>
          <cell r="BI28">
            <v>0</v>
          </cell>
          <cell r="BJ28">
            <v>0</v>
          </cell>
          <cell r="BK28">
            <v>0</v>
          </cell>
          <cell r="BL28">
            <v>0</v>
          </cell>
          <cell r="BM28">
            <v>0</v>
          </cell>
          <cell r="BN28">
            <v>0</v>
          </cell>
          <cell r="BO28">
            <v>0</v>
          </cell>
          <cell r="BP28">
            <v>0</v>
          </cell>
          <cell r="BQ28">
            <v>0</v>
          </cell>
          <cell r="BR28">
            <v>0</v>
          </cell>
          <cell r="BS28">
            <v>0</v>
          </cell>
          <cell r="BT28">
            <v>0</v>
          </cell>
          <cell r="BU28">
            <v>0</v>
          </cell>
          <cell r="BV28">
            <v>0</v>
          </cell>
          <cell r="BW28">
            <v>2300</v>
          </cell>
          <cell r="BX28">
            <v>0</v>
          </cell>
          <cell r="BY28">
            <v>0</v>
          </cell>
        </row>
        <row r="29">
          <cell r="A29">
            <v>100131</v>
          </cell>
          <cell r="B29">
            <v>100131</v>
          </cell>
          <cell r="C29" t="str">
            <v>S Sheogobind</v>
          </cell>
          <cell r="D29">
            <v>100131</v>
          </cell>
          <cell r="E29">
            <v>100</v>
          </cell>
          <cell r="F29">
            <v>20</v>
          </cell>
          <cell r="G29" t="str">
            <v>FE-Purchase New Land Mgmt System</v>
          </cell>
          <cell r="I29">
            <v>0</v>
          </cell>
          <cell r="K29">
            <v>0</v>
          </cell>
          <cell r="M29">
            <v>0</v>
          </cell>
          <cell r="O29">
            <v>0</v>
          </cell>
          <cell r="Q29">
            <v>0</v>
          </cell>
          <cell r="S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S29">
            <v>0</v>
          </cell>
          <cell r="AT29">
            <v>0</v>
          </cell>
          <cell r="AU29">
            <v>0</v>
          </cell>
          <cell r="AV29">
            <v>0</v>
          </cell>
          <cell r="AW29">
            <v>0</v>
          </cell>
          <cell r="AY29">
            <v>0</v>
          </cell>
          <cell r="AZ29">
            <v>0</v>
          </cell>
          <cell r="BA29">
            <v>0</v>
          </cell>
          <cell r="BB29">
            <v>0</v>
          </cell>
          <cell r="BC29">
            <v>0</v>
          </cell>
          <cell r="BD29">
            <v>0</v>
          </cell>
          <cell r="BE29">
            <v>0</v>
          </cell>
          <cell r="BF29">
            <v>0</v>
          </cell>
          <cell r="BG29">
            <v>0</v>
          </cell>
          <cell r="BH29">
            <v>0</v>
          </cell>
          <cell r="BI29">
            <v>0</v>
          </cell>
          <cell r="BJ29">
            <v>0</v>
          </cell>
          <cell r="BK29">
            <v>0</v>
          </cell>
          <cell r="BL29">
            <v>0</v>
          </cell>
          <cell r="BM29">
            <v>0</v>
          </cell>
          <cell r="BN29">
            <v>0</v>
          </cell>
          <cell r="BO29">
            <v>0</v>
          </cell>
          <cell r="BP29">
            <v>0</v>
          </cell>
          <cell r="BQ29">
            <v>0</v>
          </cell>
          <cell r="BR29">
            <v>0</v>
          </cell>
          <cell r="BS29">
            <v>0</v>
          </cell>
          <cell r="BT29">
            <v>0</v>
          </cell>
          <cell r="BU29">
            <v>0</v>
          </cell>
          <cell r="BV29">
            <v>20000</v>
          </cell>
          <cell r="BW29">
            <v>2300</v>
          </cell>
          <cell r="BX29">
            <v>20000</v>
          </cell>
          <cell r="BY29">
            <v>0</v>
          </cell>
        </row>
        <row r="30">
          <cell r="A30">
            <v>100137</v>
          </cell>
          <cell r="B30">
            <v>100137</v>
          </cell>
          <cell r="C30" t="str">
            <v>S Sheogobind</v>
          </cell>
          <cell r="D30">
            <v>100137</v>
          </cell>
          <cell r="E30">
            <v>100</v>
          </cell>
          <cell r="F30">
            <v>20</v>
          </cell>
          <cell r="G30" t="str">
            <v>FE-Station 15 Projects</v>
          </cell>
          <cell r="I30">
            <v>0</v>
          </cell>
          <cell r="K30">
            <v>0</v>
          </cell>
          <cell r="M30">
            <v>0</v>
          </cell>
          <cell r="N30">
            <v>440</v>
          </cell>
          <cell r="O30">
            <v>26782.799999999999</v>
          </cell>
          <cell r="Q30">
            <v>0</v>
          </cell>
          <cell r="R30">
            <v>48</v>
          </cell>
          <cell r="S30">
            <v>2849.2799999999997</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S30">
            <v>0</v>
          </cell>
          <cell r="AT30">
            <v>0</v>
          </cell>
          <cell r="AU30">
            <v>0</v>
          </cell>
          <cell r="AV30">
            <v>0</v>
          </cell>
          <cell r="AW30">
            <v>0</v>
          </cell>
          <cell r="AY30">
            <v>0</v>
          </cell>
          <cell r="AZ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15000</v>
          </cell>
          <cell r="BW30">
            <v>2300</v>
          </cell>
          <cell r="BX30">
            <v>44632.08</v>
          </cell>
          <cell r="BY30">
            <v>0</v>
          </cell>
        </row>
        <row r="31">
          <cell r="A31">
            <v>100182</v>
          </cell>
          <cell r="B31">
            <v>100182</v>
          </cell>
          <cell r="C31" t="str">
            <v>S Sheogobind</v>
          </cell>
          <cell r="D31">
            <v>100182</v>
          </cell>
          <cell r="E31">
            <v>100</v>
          </cell>
          <cell r="F31">
            <v>20</v>
          </cell>
          <cell r="G31" t="str">
            <v>FE-Tools &amp; Equipment Distribution</v>
          </cell>
          <cell r="I31">
            <v>0</v>
          </cell>
          <cell r="K31">
            <v>0</v>
          </cell>
          <cell r="M31">
            <v>0</v>
          </cell>
          <cell r="O31">
            <v>0</v>
          </cell>
          <cell r="Q31">
            <v>0</v>
          </cell>
          <cell r="S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S31">
            <v>0</v>
          </cell>
          <cell r="AT31">
            <v>0</v>
          </cell>
          <cell r="AU31">
            <v>0</v>
          </cell>
          <cell r="AV31">
            <v>0</v>
          </cell>
          <cell r="AW31">
            <v>0</v>
          </cell>
          <cell r="AY31">
            <v>0</v>
          </cell>
          <cell r="AZ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60000</v>
          </cell>
          <cell r="BW31">
            <v>2300</v>
          </cell>
          <cell r="BX31">
            <v>60000</v>
          </cell>
          <cell r="BY31">
            <v>0</v>
          </cell>
        </row>
        <row r="32">
          <cell r="A32">
            <v>100240</v>
          </cell>
          <cell r="B32">
            <v>100240</v>
          </cell>
          <cell r="C32" t="str">
            <v>Blaine Desrosiers</v>
          </cell>
          <cell r="D32">
            <v>100240</v>
          </cell>
          <cell r="E32">
            <v>100</v>
          </cell>
          <cell r="F32">
            <v>20</v>
          </cell>
          <cell r="G32" t="str">
            <v>FE-Transportation Equipment for Inc.</v>
          </cell>
          <cell r="I32">
            <v>0</v>
          </cell>
          <cell r="K32">
            <v>0</v>
          </cell>
          <cell r="M32">
            <v>0</v>
          </cell>
          <cell r="O32">
            <v>0</v>
          </cell>
          <cell r="Q32">
            <v>0</v>
          </cell>
          <cell r="S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S32">
            <v>0</v>
          </cell>
          <cell r="AT32">
            <v>0</v>
          </cell>
          <cell r="AU32">
            <v>0</v>
          </cell>
          <cell r="AV32">
            <v>0</v>
          </cell>
          <cell r="AW32">
            <v>0</v>
          </cell>
          <cell r="AY32">
            <v>0</v>
          </cell>
          <cell r="AZ32">
            <v>0</v>
          </cell>
          <cell r="BA32">
            <v>0</v>
          </cell>
          <cell r="BB32">
            <v>0</v>
          </cell>
          <cell r="BC32">
            <v>0</v>
          </cell>
          <cell r="BD32">
            <v>0</v>
          </cell>
          <cell r="BE32">
            <v>0</v>
          </cell>
          <cell r="BF32">
            <v>0</v>
          </cell>
          <cell r="BG32">
            <v>0</v>
          </cell>
          <cell r="BH32">
            <v>0</v>
          </cell>
          <cell r="BI32">
            <v>0</v>
          </cell>
          <cell r="BJ32">
            <v>0</v>
          </cell>
          <cell r="BK32">
            <v>0</v>
          </cell>
          <cell r="BL32">
            <v>0</v>
          </cell>
          <cell r="BM32">
            <v>0</v>
          </cell>
          <cell r="BO32">
            <v>0</v>
          </cell>
          <cell r="BP32">
            <v>0</v>
          </cell>
          <cell r="BQ32">
            <v>0</v>
          </cell>
          <cell r="BR32">
            <v>0</v>
          </cell>
          <cell r="BS32">
            <v>0</v>
          </cell>
          <cell r="BT32">
            <v>0</v>
          </cell>
          <cell r="BU32">
            <v>0</v>
          </cell>
          <cell r="BV32">
            <v>175000</v>
          </cell>
          <cell r="BW32">
            <v>2300</v>
          </cell>
          <cell r="BX32">
            <v>175000</v>
          </cell>
          <cell r="BY32">
            <v>0</v>
          </cell>
        </row>
        <row r="33">
          <cell r="A33">
            <v>100480</v>
          </cell>
          <cell r="B33">
            <v>100480</v>
          </cell>
          <cell r="C33" t="str">
            <v>S Sheogobind</v>
          </cell>
          <cell r="D33">
            <v>100480</v>
          </cell>
          <cell r="E33">
            <v>100</v>
          </cell>
          <cell r="F33">
            <v>20</v>
          </cell>
          <cell r="G33" t="str">
            <v>FE-Station 16 Projects</v>
          </cell>
          <cell r="I33">
            <v>0</v>
          </cell>
          <cell r="K33">
            <v>0</v>
          </cell>
          <cell r="M33">
            <v>0</v>
          </cell>
          <cell r="N33">
            <v>360</v>
          </cell>
          <cell r="O33">
            <v>21913.200000000001</v>
          </cell>
          <cell r="Q33">
            <v>0</v>
          </cell>
          <cell r="R33">
            <v>40</v>
          </cell>
          <cell r="S33">
            <v>2374.4</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S33">
            <v>0</v>
          </cell>
          <cell r="AT33">
            <v>0</v>
          </cell>
          <cell r="AU33">
            <v>0</v>
          </cell>
          <cell r="AV33">
            <v>0</v>
          </cell>
          <cell r="AW33">
            <v>0</v>
          </cell>
          <cell r="AY33">
            <v>0</v>
          </cell>
          <cell r="AZ33">
            <v>0</v>
          </cell>
          <cell r="BA33">
            <v>0</v>
          </cell>
          <cell r="BB33">
            <v>0</v>
          </cell>
          <cell r="BC33">
            <v>0</v>
          </cell>
          <cell r="BD33">
            <v>0</v>
          </cell>
          <cell r="BE33">
            <v>0</v>
          </cell>
          <cell r="BF33">
            <v>0</v>
          </cell>
          <cell r="BG33">
            <v>0</v>
          </cell>
          <cell r="BH33">
            <v>0</v>
          </cell>
          <cell r="BI33">
            <v>0</v>
          </cell>
          <cell r="BJ33">
            <v>0</v>
          </cell>
          <cell r="BK33">
            <v>0</v>
          </cell>
          <cell r="BL33">
            <v>0</v>
          </cell>
          <cell r="BM33">
            <v>0</v>
          </cell>
          <cell r="BN33">
            <v>0</v>
          </cell>
          <cell r="BO33">
            <v>0</v>
          </cell>
          <cell r="BP33">
            <v>0</v>
          </cell>
          <cell r="BQ33">
            <v>0</v>
          </cell>
          <cell r="BR33">
            <v>0</v>
          </cell>
          <cell r="BS33">
            <v>0</v>
          </cell>
          <cell r="BT33">
            <v>0</v>
          </cell>
          <cell r="BU33">
            <v>0</v>
          </cell>
          <cell r="BV33">
            <v>12000</v>
          </cell>
          <cell r="BW33">
            <v>2300</v>
          </cell>
          <cell r="BX33">
            <v>36287.599999999999</v>
          </cell>
          <cell r="BY33">
            <v>0</v>
          </cell>
        </row>
        <row r="34">
          <cell r="A34">
            <v>100482</v>
          </cell>
          <cell r="B34">
            <v>100482</v>
          </cell>
          <cell r="C34" t="str">
            <v>S Sheogobind</v>
          </cell>
          <cell r="D34">
            <v>100482</v>
          </cell>
          <cell r="E34">
            <v>100</v>
          </cell>
          <cell r="F34">
            <v>20</v>
          </cell>
          <cell r="G34" t="str">
            <v>FE-Distribution Projects</v>
          </cell>
          <cell r="I34">
            <v>0</v>
          </cell>
          <cell r="K34">
            <v>0</v>
          </cell>
          <cell r="M34">
            <v>0</v>
          </cell>
          <cell r="O34">
            <v>0</v>
          </cell>
          <cell r="Q34">
            <v>0</v>
          </cell>
          <cell r="S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S34">
            <v>0</v>
          </cell>
          <cell r="AT34">
            <v>0</v>
          </cell>
          <cell r="AU34">
            <v>0</v>
          </cell>
          <cell r="AV34">
            <v>0</v>
          </cell>
          <cell r="AW34">
            <v>0</v>
          </cell>
          <cell r="AY34">
            <v>0</v>
          </cell>
          <cell r="AZ34">
            <v>0</v>
          </cell>
          <cell r="BA34">
            <v>0</v>
          </cell>
          <cell r="BB34">
            <v>0</v>
          </cell>
          <cell r="BC34">
            <v>0</v>
          </cell>
          <cell r="BD34">
            <v>0</v>
          </cell>
          <cell r="BE34">
            <v>0</v>
          </cell>
          <cell r="BF34">
            <v>0</v>
          </cell>
          <cell r="BG34">
            <v>0</v>
          </cell>
          <cell r="BH34">
            <v>0</v>
          </cell>
          <cell r="BI34">
            <v>0</v>
          </cell>
          <cell r="BJ34">
            <v>0</v>
          </cell>
          <cell r="BK34">
            <v>0</v>
          </cell>
          <cell r="BL34">
            <v>0</v>
          </cell>
          <cell r="BM34">
            <v>0</v>
          </cell>
          <cell r="BN34">
            <v>0</v>
          </cell>
          <cell r="BO34">
            <v>0</v>
          </cell>
          <cell r="BP34">
            <v>0</v>
          </cell>
          <cell r="BQ34">
            <v>0</v>
          </cell>
          <cell r="BR34">
            <v>0</v>
          </cell>
          <cell r="BS34">
            <v>0</v>
          </cell>
          <cell r="BT34">
            <v>0</v>
          </cell>
          <cell r="BU34">
            <v>0</v>
          </cell>
          <cell r="BV34">
            <v>0</v>
          </cell>
          <cell r="BW34">
            <v>2300</v>
          </cell>
          <cell r="BX34">
            <v>0</v>
          </cell>
          <cell r="BY34">
            <v>0</v>
          </cell>
        </row>
        <row r="35">
          <cell r="A35">
            <v>100483</v>
          </cell>
          <cell r="B35">
            <v>100483</v>
          </cell>
          <cell r="C35" t="str">
            <v>S Sheogobind</v>
          </cell>
          <cell r="D35">
            <v>100483</v>
          </cell>
          <cell r="E35">
            <v>100</v>
          </cell>
          <cell r="F35">
            <v>20</v>
          </cell>
          <cell r="G35" t="str">
            <v>FE-Install of Reclos.- Ratio Transform</v>
          </cell>
          <cell r="I35">
            <v>0</v>
          </cell>
          <cell r="K35">
            <v>0</v>
          </cell>
          <cell r="L35">
            <v>80</v>
          </cell>
          <cell r="M35">
            <v>4196.8</v>
          </cell>
          <cell r="N35">
            <v>160</v>
          </cell>
          <cell r="O35">
            <v>9739.1999999999989</v>
          </cell>
          <cell r="P35">
            <v>800</v>
          </cell>
          <cell r="Q35">
            <v>49200</v>
          </cell>
          <cell r="S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S35">
            <v>0</v>
          </cell>
          <cell r="AT35">
            <v>0</v>
          </cell>
          <cell r="AU35">
            <v>0</v>
          </cell>
          <cell r="AV35">
            <v>0</v>
          </cell>
          <cell r="AW35">
            <v>0</v>
          </cell>
          <cell r="AY35">
            <v>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v>
          </cell>
          <cell r="BU35">
            <v>0</v>
          </cell>
          <cell r="BV35">
            <v>10000</v>
          </cell>
          <cell r="BW35">
            <v>2300</v>
          </cell>
          <cell r="BX35">
            <v>73136</v>
          </cell>
          <cell r="BY35">
            <v>0</v>
          </cell>
        </row>
        <row r="36">
          <cell r="A36">
            <v>100484</v>
          </cell>
          <cell r="B36">
            <v>100484</v>
          </cell>
          <cell r="C36" t="str">
            <v>S Sheogobind</v>
          </cell>
          <cell r="D36">
            <v>100484</v>
          </cell>
          <cell r="E36">
            <v>100</v>
          </cell>
          <cell r="F36">
            <v>20</v>
          </cell>
          <cell r="G36" t="str">
            <v>FE-Distribution Rebuilds Storms</v>
          </cell>
          <cell r="I36">
            <v>0</v>
          </cell>
          <cell r="K36">
            <v>0</v>
          </cell>
          <cell r="L36">
            <v>91</v>
          </cell>
          <cell r="M36">
            <v>4773.8599999999997</v>
          </cell>
          <cell r="O36">
            <v>0</v>
          </cell>
          <cell r="P36">
            <v>840</v>
          </cell>
          <cell r="Q36">
            <v>51660</v>
          </cell>
          <cell r="S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S36">
            <v>0</v>
          </cell>
          <cell r="AT36">
            <v>0</v>
          </cell>
          <cell r="AU36">
            <v>0</v>
          </cell>
          <cell r="AV36">
            <v>0</v>
          </cell>
          <cell r="AW36">
            <v>0</v>
          </cell>
          <cell r="AY36">
            <v>0</v>
          </cell>
          <cell r="AZ36">
            <v>0</v>
          </cell>
          <cell r="BA36">
            <v>0</v>
          </cell>
          <cell r="BB36">
            <v>0</v>
          </cell>
          <cell r="BC36">
            <v>0</v>
          </cell>
          <cell r="BD36">
            <v>0</v>
          </cell>
          <cell r="BE36">
            <v>0</v>
          </cell>
          <cell r="BF36">
            <v>0</v>
          </cell>
          <cell r="BG36">
            <v>0</v>
          </cell>
          <cell r="BH36">
            <v>0</v>
          </cell>
          <cell r="BI36">
            <v>0</v>
          </cell>
          <cell r="BJ36">
            <v>0</v>
          </cell>
          <cell r="BK36">
            <v>0</v>
          </cell>
          <cell r="BL36">
            <v>0</v>
          </cell>
          <cell r="BM36">
            <v>0</v>
          </cell>
          <cell r="BN36">
            <v>0</v>
          </cell>
          <cell r="BO36">
            <v>0</v>
          </cell>
          <cell r="BP36">
            <v>0</v>
          </cell>
          <cell r="BQ36">
            <v>0</v>
          </cell>
          <cell r="BR36">
            <v>0</v>
          </cell>
          <cell r="BS36">
            <v>0</v>
          </cell>
          <cell r="BT36">
            <v>0</v>
          </cell>
          <cell r="BU36">
            <v>0</v>
          </cell>
          <cell r="BV36">
            <v>25000</v>
          </cell>
          <cell r="BW36">
            <v>2300</v>
          </cell>
          <cell r="BX36">
            <v>81433.86</v>
          </cell>
          <cell r="BY36">
            <v>0</v>
          </cell>
        </row>
        <row r="37">
          <cell r="A37">
            <v>100485</v>
          </cell>
          <cell r="B37">
            <v>100485</v>
          </cell>
          <cell r="C37" t="str">
            <v>S Sheogobind</v>
          </cell>
          <cell r="D37">
            <v>100485</v>
          </cell>
          <cell r="E37">
            <v>100</v>
          </cell>
          <cell r="F37">
            <v>20</v>
          </cell>
          <cell r="G37" t="str">
            <v>FE-Communication Projects</v>
          </cell>
          <cell r="I37">
            <v>0</v>
          </cell>
          <cell r="J37">
            <v>25</v>
          </cell>
          <cell r="K37">
            <v>1432.75</v>
          </cell>
          <cell r="M37">
            <v>0</v>
          </cell>
          <cell r="N37">
            <v>120</v>
          </cell>
          <cell r="O37">
            <v>7304.4</v>
          </cell>
          <cell r="Q37">
            <v>0</v>
          </cell>
          <cell r="R37">
            <v>40</v>
          </cell>
          <cell r="S37">
            <v>2374.4</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S37">
            <v>0</v>
          </cell>
          <cell r="AT37">
            <v>0</v>
          </cell>
          <cell r="AU37">
            <v>0</v>
          </cell>
          <cell r="AV37">
            <v>0</v>
          </cell>
          <cell r="AW37">
            <v>0</v>
          </cell>
          <cell r="AY37">
            <v>0</v>
          </cell>
          <cell r="AZ37">
            <v>0</v>
          </cell>
          <cell r="BA37">
            <v>0</v>
          </cell>
          <cell r="BB37">
            <v>0</v>
          </cell>
          <cell r="BC37">
            <v>0</v>
          </cell>
          <cell r="BD37">
            <v>0</v>
          </cell>
          <cell r="BE37">
            <v>0</v>
          </cell>
          <cell r="BF37">
            <v>0</v>
          </cell>
          <cell r="BG37">
            <v>0</v>
          </cell>
          <cell r="BH37">
            <v>0</v>
          </cell>
          <cell r="BI37">
            <v>0</v>
          </cell>
          <cell r="BJ37">
            <v>0</v>
          </cell>
          <cell r="BK37">
            <v>0</v>
          </cell>
          <cell r="BL37">
            <v>0</v>
          </cell>
          <cell r="BM37">
            <v>0</v>
          </cell>
          <cell r="BN37">
            <v>0</v>
          </cell>
          <cell r="BO37">
            <v>0</v>
          </cell>
          <cell r="BP37">
            <v>0</v>
          </cell>
          <cell r="BQ37">
            <v>0</v>
          </cell>
          <cell r="BR37">
            <v>0</v>
          </cell>
          <cell r="BS37">
            <v>0</v>
          </cell>
          <cell r="BT37">
            <v>0</v>
          </cell>
          <cell r="BU37">
            <v>0</v>
          </cell>
          <cell r="BV37">
            <v>0</v>
          </cell>
          <cell r="BW37">
            <v>2300</v>
          </cell>
          <cell r="BX37">
            <v>11111.55</v>
          </cell>
          <cell r="BY37">
            <v>0</v>
          </cell>
        </row>
        <row r="38">
          <cell r="A38">
            <v>100641</v>
          </cell>
          <cell r="B38">
            <v>100641</v>
          </cell>
          <cell r="C38" t="str">
            <v>S Sheogobind</v>
          </cell>
          <cell r="D38">
            <v>100641</v>
          </cell>
          <cell r="E38">
            <v>100</v>
          </cell>
          <cell r="F38">
            <v>20</v>
          </cell>
          <cell r="G38" t="str">
            <v>FE-Station 19 Projects</v>
          </cell>
          <cell r="I38">
            <v>0</v>
          </cell>
          <cell r="K38">
            <v>0</v>
          </cell>
          <cell r="M38">
            <v>0</v>
          </cell>
          <cell r="O38">
            <v>0</v>
          </cell>
          <cell r="Q38">
            <v>0</v>
          </cell>
          <cell r="S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S38">
            <v>0</v>
          </cell>
          <cell r="AT38">
            <v>0</v>
          </cell>
          <cell r="AU38">
            <v>0</v>
          </cell>
          <cell r="AV38">
            <v>0</v>
          </cell>
          <cell r="AW38">
            <v>0</v>
          </cell>
          <cell r="AY38">
            <v>0</v>
          </cell>
          <cell r="AZ38">
            <v>0</v>
          </cell>
          <cell r="BA38">
            <v>0</v>
          </cell>
          <cell r="BB38">
            <v>0</v>
          </cell>
          <cell r="BC38">
            <v>0</v>
          </cell>
          <cell r="BD38">
            <v>0</v>
          </cell>
          <cell r="BE38">
            <v>0</v>
          </cell>
          <cell r="BF38">
            <v>0</v>
          </cell>
          <cell r="BG38">
            <v>0</v>
          </cell>
          <cell r="BH38">
            <v>0</v>
          </cell>
          <cell r="BI38">
            <v>0</v>
          </cell>
          <cell r="BJ38">
            <v>0</v>
          </cell>
          <cell r="BK38">
            <v>0</v>
          </cell>
          <cell r="BL38">
            <v>0</v>
          </cell>
          <cell r="BM38">
            <v>0</v>
          </cell>
          <cell r="BN38">
            <v>0</v>
          </cell>
          <cell r="BO38">
            <v>0</v>
          </cell>
          <cell r="BP38">
            <v>0</v>
          </cell>
          <cell r="BQ38">
            <v>0</v>
          </cell>
          <cell r="BR38">
            <v>0</v>
          </cell>
          <cell r="BS38">
            <v>0</v>
          </cell>
          <cell r="BT38">
            <v>0</v>
          </cell>
          <cell r="BU38">
            <v>0</v>
          </cell>
          <cell r="BV38">
            <v>0</v>
          </cell>
          <cell r="BW38">
            <v>2300</v>
          </cell>
          <cell r="BX38">
            <v>0</v>
          </cell>
          <cell r="BY38">
            <v>0</v>
          </cell>
        </row>
        <row r="39">
          <cell r="A39">
            <v>100702</v>
          </cell>
          <cell r="B39">
            <v>100702</v>
          </cell>
          <cell r="C39" t="str">
            <v>S Sheogobind</v>
          </cell>
          <cell r="D39">
            <v>100702</v>
          </cell>
          <cell r="E39">
            <v>100</v>
          </cell>
          <cell r="F39">
            <v>20</v>
          </cell>
          <cell r="G39" t="str">
            <v>FE-GENERAL CAPITAL CHARGES</v>
          </cell>
          <cell r="H39">
            <v>100</v>
          </cell>
          <cell r="I39">
            <v>8646</v>
          </cell>
          <cell r="K39">
            <v>0</v>
          </cell>
          <cell r="L39">
            <v>1600</v>
          </cell>
          <cell r="M39">
            <v>83936</v>
          </cell>
          <cell r="O39">
            <v>0</v>
          </cell>
          <cell r="Q39">
            <v>0</v>
          </cell>
          <cell r="S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S39">
            <v>0</v>
          </cell>
          <cell r="AT39">
            <v>0</v>
          </cell>
          <cell r="AU39">
            <v>0</v>
          </cell>
          <cell r="AV39">
            <v>0</v>
          </cell>
          <cell r="AW39">
            <v>0</v>
          </cell>
          <cell r="AY39">
            <v>0</v>
          </cell>
          <cell r="AZ39">
            <v>0</v>
          </cell>
          <cell r="BA39">
            <v>0</v>
          </cell>
          <cell r="BB39">
            <v>50</v>
          </cell>
          <cell r="BC39">
            <v>2572.5</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488555.02</v>
          </cell>
          <cell r="BW39">
            <v>2300</v>
          </cell>
          <cell r="BX39">
            <v>583709.52</v>
          </cell>
          <cell r="BY39">
            <v>0</v>
          </cell>
        </row>
        <row r="40">
          <cell r="A40">
            <v>100737</v>
          </cell>
          <cell r="B40">
            <v>100737</v>
          </cell>
          <cell r="C40" t="str">
            <v>S Sheogobind</v>
          </cell>
          <cell r="D40">
            <v>100737</v>
          </cell>
          <cell r="E40">
            <v>100</v>
          </cell>
          <cell r="F40">
            <v>20</v>
          </cell>
          <cell r="G40" t="str">
            <v>FE-Station 13 Retirement Project</v>
          </cell>
          <cell r="I40">
            <v>0</v>
          </cell>
          <cell r="K40">
            <v>0</v>
          </cell>
          <cell r="M40">
            <v>0</v>
          </cell>
          <cell r="O40">
            <v>0</v>
          </cell>
          <cell r="Q40">
            <v>0</v>
          </cell>
          <cell r="S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S40">
            <v>0</v>
          </cell>
          <cell r="AT40">
            <v>0</v>
          </cell>
          <cell r="AU40">
            <v>0</v>
          </cell>
          <cell r="AV40">
            <v>0</v>
          </cell>
          <cell r="AW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2300</v>
          </cell>
          <cell r="BX40">
            <v>0</v>
          </cell>
          <cell r="BY40">
            <v>0</v>
          </cell>
        </row>
        <row r="41">
          <cell r="A41">
            <v>100738</v>
          </cell>
          <cell r="B41">
            <v>100738</v>
          </cell>
          <cell r="C41" t="str">
            <v>S Sheogobind</v>
          </cell>
          <cell r="D41">
            <v>100738</v>
          </cell>
          <cell r="E41">
            <v>100</v>
          </cell>
          <cell r="F41">
            <v>20</v>
          </cell>
          <cell r="G41" t="str">
            <v>FE-Upgrade VHF Radio System-Dist</v>
          </cell>
          <cell r="I41">
            <v>0</v>
          </cell>
          <cell r="K41">
            <v>0</v>
          </cell>
          <cell r="M41">
            <v>0</v>
          </cell>
          <cell r="N41">
            <v>246</v>
          </cell>
          <cell r="O41">
            <v>14974.019999999999</v>
          </cell>
          <cell r="Q41">
            <v>0</v>
          </cell>
          <cell r="R41">
            <v>24</v>
          </cell>
          <cell r="S41">
            <v>1424.6399999999999</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S41">
            <v>0</v>
          </cell>
          <cell r="AT41">
            <v>0</v>
          </cell>
          <cell r="AU41">
            <v>0</v>
          </cell>
          <cell r="AV41">
            <v>0</v>
          </cell>
          <cell r="AW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25000</v>
          </cell>
          <cell r="BW41">
            <v>2300</v>
          </cell>
          <cell r="BX41">
            <v>41398.659999999996</v>
          </cell>
          <cell r="BY41">
            <v>0</v>
          </cell>
        </row>
        <row r="42">
          <cell r="A42">
            <v>100739</v>
          </cell>
          <cell r="B42">
            <v>100739</v>
          </cell>
          <cell r="C42" t="str">
            <v>S Sheogobind</v>
          </cell>
          <cell r="D42">
            <v>100739</v>
          </cell>
          <cell r="E42">
            <v>100</v>
          </cell>
          <cell r="F42">
            <v>20</v>
          </cell>
          <cell r="G42" t="str">
            <v>FE-Upgrade Scada System-Distribution</v>
          </cell>
          <cell r="H42">
            <v>20</v>
          </cell>
          <cell r="I42">
            <v>1729.1999999999998</v>
          </cell>
          <cell r="K42">
            <v>0</v>
          </cell>
          <cell r="M42">
            <v>0</v>
          </cell>
          <cell r="N42">
            <v>120</v>
          </cell>
          <cell r="O42">
            <v>7304.4</v>
          </cell>
          <cell r="Q42">
            <v>0</v>
          </cell>
          <cell r="R42">
            <v>64</v>
          </cell>
          <cell r="S42">
            <v>3799.04</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S42">
            <v>0</v>
          </cell>
          <cell r="AT42">
            <v>0</v>
          </cell>
          <cell r="AU42">
            <v>0</v>
          </cell>
          <cell r="AV42">
            <v>0</v>
          </cell>
          <cell r="AW42">
            <v>0</v>
          </cell>
          <cell r="AY42">
            <v>0</v>
          </cell>
          <cell r="AZ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BT42">
            <v>0</v>
          </cell>
          <cell r="BU42">
            <v>0</v>
          </cell>
          <cell r="BV42">
            <v>12000</v>
          </cell>
          <cell r="BW42">
            <v>2300</v>
          </cell>
          <cell r="BX42">
            <v>24832.639999999999</v>
          </cell>
          <cell r="BY42">
            <v>0</v>
          </cell>
        </row>
        <row r="43">
          <cell r="A43">
            <v>100760</v>
          </cell>
          <cell r="B43">
            <v>100760</v>
          </cell>
          <cell r="C43" t="str">
            <v>S Sheogobind</v>
          </cell>
          <cell r="D43">
            <v>100760</v>
          </cell>
          <cell r="E43">
            <v>100</v>
          </cell>
          <cell r="F43">
            <v>20</v>
          </cell>
          <cell r="G43" t="str">
            <v>FE-Distribution System Additions</v>
          </cell>
          <cell r="H43">
            <v>80</v>
          </cell>
          <cell r="I43">
            <v>6916.7999999999993</v>
          </cell>
          <cell r="K43">
            <v>0</v>
          </cell>
          <cell r="L43">
            <v>1000</v>
          </cell>
          <cell r="M43">
            <v>52460</v>
          </cell>
          <cell r="O43">
            <v>0</v>
          </cell>
          <cell r="P43">
            <v>1400</v>
          </cell>
          <cell r="Q43">
            <v>86100</v>
          </cell>
          <cell r="S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S43">
            <v>0</v>
          </cell>
          <cell r="AT43">
            <v>0</v>
          </cell>
          <cell r="AU43">
            <v>0</v>
          </cell>
          <cell r="AV43">
            <v>0</v>
          </cell>
          <cell r="AW43">
            <v>0</v>
          </cell>
          <cell r="AY43">
            <v>0</v>
          </cell>
          <cell r="AZ43">
            <v>0</v>
          </cell>
          <cell r="BA43">
            <v>0</v>
          </cell>
          <cell r="BB43">
            <v>0</v>
          </cell>
          <cell r="BC43">
            <v>0</v>
          </cell>
          <cell r="BD43">
            <v>0</v>
          </cell>
          <cell r="BE43">
            <v>0</v>
          </cell>
          <cell r="BF43">
            <v>0</v>
          </cell>
          <cell r="BG43">
            <v>0</v>
          </cell>
          <cell r="BH43">
            <v>0</v>
          </cell>
          <cell r="BI43">
            <v>0</v>
          </cell>
          <cell r="BJ43">
            <v>0</v>
          </cell>
          <cell r="BK43">
            <v>0</v>
          </cell>
          <cell r="BL43">
            <v>0</v>
          </cell>
          <cell r="BM43">
            <v>0</v>
          </cell>
          <cell r="BN43">
            <v>0</v>
          </cell>
          <cell r="BO43">
            <v>0</v>
          </cell>
          <cell r="BP43">
            <v>0</v>
          </cell>
          <cell r="BQ43">
            <v>0</v>
          </cell>
          <cell r="BR43">
            <v>0</v>
          </cell>
          <cell r="BS43">
            <v>0</v>
          </cell>
          <cell r="BT43">
            <v>0</v>
          </cell>
          <cell r="BU43">
            <v>0</v>
          </cell>
          <cell r="BV43">
            <v>26000</v>
          </cell>
          <cell r="BW43">
            <v>2300</v>
          </cell>
          <cell r="BX43">
            <v>171476.8</v>
          </cell>
          <cell r="BY43">
            <v>0</v>
          </cell>
        </row>
        <row r="44">
          <cell r="A44">
            <v>100900</v>
          </cell>
          <cell r="B44">
            <v>100900</v>
          </cell>
          <cell r="C44" t="str">
            <v>S Sheogobind</v>
          </cell>
          <cell r="D44">
            <v>100900</v>
          </cell>
          <cell r="E44">
            <v>100</v>
          </cell>
          <cell r="F44">
            <v>20</v>
          </cell>
          <cell r="G44" t="str">
            <v>FE-Install 34.5 kv O/H Fault Indicators</v>
          </cell>
          <cell r="I44">
            <v>0</v>
          </cell>
          <cell r="K44">
            <v>0</v>
          </cell>
          <cell r="M44">
            <v>0</v>
          </cell>
          <cell r="O44">
            <v>0</v>
          </cell>
          <cell r="Q44">
            <v>0</v>
          </cell>
          <cell r="S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cell r="AS44">
            <v>0</v>
          </cell>
          <cell r="AT44">
            <v>0</v>
          </cell>
          <cell r="AU44">
            <v>0</v>
          </cell>
          <cell r="AV44">
            <v>0</v>
          </cell>
          <cell r="AW44">
            <v>0</v>
          </cell>
          <cell r="AY44">
            <v>0</v>
          </cell>
          <cell r="AZ44">
            <v>0</v>
          </cell>
          <cell r="BA44">
            <v>0</v>
          </cell>
          <cell r="BB44">
            <v>0</v>
          </cell>
          <cell r="BC44">
            <v>0</v>
          </cell>
          <cell r="BD44">
            <v>0</v>
          </cell>
          <cell r="BE44">
            <v>0</v>
          </cell>
          <cell r="BF44">
            <v>0</v>
          </cell>
          <cell r="BG44">
            <v>0</v>
          </cell>
          <cell r="BH44">
            <v>0</v>
          </cell>
          <cell r="BI44">
            <v>0</v>
          </cell>
          <cell r="BJ44">
            <v>0</v>
          </cell>
          <cell r="BK44">
            <v>0</v>
          </cell>
          <cell r="BL44">
            <v>0</v>
          </cell>
          <cell r="BM44">
            <v>0</v>
          </cell>
          <cell r="BN44">
            <v>0</v>
          </cell>
          <cell r="BO44">
            <v>0</v>
          </cell>
          <cell r="BP44">
            <v>0</v>
          </cell>
          <cell r="BQ44">
            <v>0</v>
          </cell>
          <cell r="BR44">
            <v>0</v>
          </cell>
          <cell r="BS44">
            <v>0</v>
          </cell>
          <cell r="BT44">
            <v>0</v>
          </cell>
          <cell r="BU44">
            <v>0</v>
          </cell>
          <cell r="BV44">
            <v>0</v>
          </cell>
          <cell r="BW44">
            <v>2300</v>
          </cell>
          <cell r="BX44">
            <v>0</v>
          </cell>
          <cell r="BY44">
            <v>0</v>
          </cell>
        </row>
        <row r="45">
          <cell r="A45">
            <v>100901</v>
          </cell>
          <cell r="B45">
            <v>100901</v>
          </cell>
          <cell r="C45" t="str">
            <v>S Sheogobind</v>
          </cell>
          <cell r="D45">
            <v>100901</v>
          </cell>
          <cell r="E45">
            <v>100</v>
          </cell>
          <cell r="F45">
            <v>20</v>
          </cell>
          <cell r="G45" t="str">
            <v>FE-Mapping Project</v>
          </cell>
          <cell r="I45">
            <v>0</v>
          </cell>
          <cell r="K45">
            <v>0</v>
          </cell>
          <cell r="M45">
            <v>0</v>
          </cell>
          <cell r="O45">
            <v>0</v>
          </cell>
          <cell r="Q45">
            <v>0</v>
          </cell>
          <cell r="S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S45">
            <v>0</v>
          </cell>
          <cell r="AT45">
            <v>0</v>
          </cell>
          <cell r="AU45">
            <v>0</v>
          </cell>
          <cell r="AV45">
            <v>0</v>
          </cell>
          <cell r="AW45">
            <v>0</v>
          </cell>
          <cell r="AY45">
            <v>0</v>
          </cell>
          <cell r="AZ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0</v>
          </cell>
          <cell r="BW45">
            <v>2300</v>
          </cell>
          <cell r="BX45">
            <v>0</v>
          </cell>
          <cell r="BY45">
            <v>0</v>
          </cell>
        </row>
        <row r="46">
          <cell r="A46">
            <v>101065</v>
          </cell>
          <cell r="B46">
            <v>101065</v>
          </cell>
          <cell r="C46" t="str">
            <v>S Sheogobind</v>
          </cell>
          <cell r="D46">
            <v>101065</v>
          </cell>
          <cell r="E46">
            <v>100</v>
          </cell>
          <cell r="F46">
            <v>20</v>
          </cell>
          <cell r="G46" t="str">
            <v>FE- CNPI Land Easements</v>
          </cell>
          <cell r="I46">
            <v>0</v>
          </cell>
          <cell r="K46">
            <v>0</v>
          </cell>
          <cell r="M46">
            <v>0</v>
          </cell>
          <cell r="O46">
            <v>0</v>
          </cell>
          <cell r="Q46">
            <v>0</v>
          </cell>
          <cell r="S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cell r="AS46">
            <v>0</v>
          </cell>
          <cell r="AT46">
            <v>0</v>
          </cell>
          <cell r="AU46">
            <v>0</v>
          </cell>
          <cell r="AV46">
            <v>0</v>
          </cell>
          <cell r="AW46">
            <v>0</v>
          </cell>
          <cell r="AY46">
            <v>0</v>
          </cell>
          <cell r="AZ46">
            <v>0</v>
          </cell>
          <cell r="BA46">
            <v>0</v>
          </cell>
          <cell r="BB46">
            <v>0</v>
          </cell>
          <cell r="BC46">
            <v>0</v>
          </cell>
          <cell r="BD46">
            <v>0</v>
          </cell>
          <cell r="BE46">
            <v>0</v>
          </cell>
          <cell r="BF46">
            <v>0</v>
          </cell>
          <cell r="BG46">
            <v>0</v>
          </cell>
          <cell r="BH46">
            <v>0</v>
          </cell>
          <cell r="BI46">
            <v>0</v>
          </cell>
          <cell r="BJ46">
            <v>0</v>
          </cell>
          <cell r="BK46">
            <v>0</v>
          </cell>
          <cell r="BL46">
            <v>0</v>
          </cell>
          <cell r="BM46">
            <v>0</v>
          </cell>
          <cell r="BN46">
            <v>0</v>
          </cell>
          <cell r="BO46">
            <v>0</v>
          </cell>
          <cell r="BP46">
            <v>0</v>
          </cell>
          <cell r="BQ46">
            <v>0</v>
          </cell>
          <cell r="BR46">
            <v>0</v>
          </cell>
          <cell r="BS46">
            <v>0</v>
          </cell>
          <cell r="BT46">
            <v>0</v>
          </cell>
          <cell r="BU46">
            <v>0</v>
          </cell>
          <cell r="BV46">
            <v>40000</v>
          </cell>
          <cell r="BW46">
            <v>2300</v>
          </cell>
          <cell r="BX46">
            <v>40000</v>
          </cell>
          <cell r="BY46">
            <v>0</v>
          </cell>
        </row>
        <row r="47">
          <cell r="A47">
            <v>101045</v>
          </cell>
          <cell r="B47">
            <v>101045</v>
          </cell>
          <cell r="C47" t="str">
            <v>S Sheogobind</v>
          </cell>
          <cell r="D47">
            <v>101045</v>
          </cell>
          <cell r="E47">
            <v>100</v>
          </cell>
          <cell r="F47">
            <v>20</v>
          </cell>
          <cell r="G47" t="str">
            <v>FE-Rebuild ST George Court</v>
          </cell>
          <cell r="I47">
            <v>0</v>
          </cell>
          <cell r="K47">
            <v>0</v>
          </cell>
          <cell r="M47">
            <v>0</v>
          </cell>
          <cell r="O47">
            <v>0</v>
          </cell>
          <cell r="Q47">
            <v>0</v>
          </cell>
          <cell r="S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S47">
            <v>0</v>
          </cell>
          <cell r="AT47">
            <v>0</v>
          </cell>
          <cell r="AU47">
            <v>0</v>
          </cell>
          <cell r="AV47">
            <v>0</v>
          </cell>
          <cell r="AW47">
            <v>0</v>
          </cell>
          <cell r="AY47">
            <v>0</v>
          </cell>
          <cell r="AZ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0</v>
          </cell>
          <cell r="BO47">
            <v>0</v>
          </cell>
          <cell r="BP47">
            <v>0</v>
          </cell>
          <cell r="BQ47">
            <v>0</v>
          </cell>
          <cell r="BR47">
            <v>0</v>
          </cell>
          <cell r="BS47">
            <v>0</v>
          </cell>
          <cell r="BT47">
            <v>0</v>
          </cell>
          <cell r="BU47">
            <v>0</v>
          </cell>
          <cell r="BV47">
            <v>0</v>
          </cell>
          <cell r="BW47">
            <v>2300</v>
          </cell>
          <cell r="BX47">
            <v>0</v>
          </cell>
          <cell r="BY47">
            <v>0</v>
          </cell>
        </row>
        <row r="48">
          <cell r="A48">
            <v>101046</v>
          </cell>
          <cell r="B48">
            <v>101046</v>
          </cell>
          <cell r="C48" t="str">
            <v>S Sheogobind</v>
          </cell>
          <cell r="D48">
            <v>101046</v>
          </cell>
          <cell r="E48">
            <v>100</v>
          </cell>
          <cell r="F48">
            <v>20</v>
          </cell>
          <cell r="G48" t="str">
            <v>FE-Crossroads Loop Feed</v>
          </cell>
          <cell r="I48">
            <v>0</v>
          </cell>
          <cell r="K48">
            <v>0</v>
          </cell>
          <cell r="M48">
            <v>0</v>
          </cell>
          <cell r="O48">
            <v>0</v>
          </cell>
          <cell r="Q48">
            <v>0</v>
          </cell>
          <cell r="S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cell r="AS48">
            <v>0</v>
          </cell>
          <cell r="AT48">
            <v>0</v>
          </cell>
          <cell r="AU48">
            <v>0</v>
          </cell>
          <cell r="AV48">
            <v>0</v>
          </cell>
          <cell r="AW48">
            <v>0</v>
          </cell>
          <cell r="AY48">
            <v>0</v>
          </cell>
          <cell r="AZ48">
            <v>0</v>
          </cell>
          <cell r="BA48">
            <v>0</v>
          </cell>
          <cell r="BB48">
            <v>0</v>
          </cell>
          <cell r="BC48">
            <v>0</v>
          </cell>
          <cell r="BD48">
            <v>0</v>
          </cell>
          <cell r="BE48">
            <v>0</v>
          </cell>
          <cell r="BF48">
            <v>0</v>
          </cell>
          <cell r="BG48">
            <v>0</v>
          </cell>
          <cell r="BH48">
            <v>0</v>
          </cell>
          <cell r="BI48">
            <v>0</v>
          </cell>
          <cell r="BJ48">
            <v>0</v>
          </cell>
          <cell r="BK48">
            <v>0</v>
          </cell>
          <cell r="BL48">
            <v>0</v>
          </cell>
          <cell r="BM48">
            <v>0</v>
          </cell>
          <cell r="BN48">
            <v>0</v>
          </cell>
          <cell r="BO48">
            <v>0</v>
          </cell>
          <cell r="BP48">
            <v>0</v>
          </cell>
          <cell r="BQ48">
            <v>0</v>
          </cell>
          <cell r="BR48">
            <v>0</v>
          </cell>
          <cell r="BS48">
            <v>0</v>
          </cell>
          <cell r="BT48">
            <v>0</v>
          </cell>
          <cell r="BU48">
            <v>0</v>
          </cell>
          <cell r="BV48">
            <v>0</v>
          </cell>
          <cell r="BW48">
            <v>2300</v>
          </cell>
          <cell r="BX48">
            <v>0</v>
          </cell>
          <cell r="BY48">
            <v>0</v>
          </cell>
        </row>
        <row r="49">
          <cell r="A49">
            <v>101047</v>
          </cell>
          <cell r="B49">
            <v>101047</v>
          </cell>
          <cell r="C49" t="str">
            <v>S Sheogobind</v>
          </cell>
          <cell r="D49">
            <v>101047</v>
          </cell>
          <cell r="E49">
            <v>100</v>
          </cell>
          <cell r="F49">
            <v>20</v>
          </cell>
          <cell r="G49" t="str">
            <v>FE-Rebuild 1364</v>
          </cell>
          <cell r="I49">
            <v>0</v>
          </cell>
          <cell r="K49">
            <v>0</v>
          </cell>
          <cell r="M49">
            <v>0</v>
          </cell>
          <cell r="O49">
            <v>0</v>
          </cell>
          <cell r="Q49">
            <v>0</v>
          </cell>
          <cell r="S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S49">
            <v>0</v>
          </cell>
          <cell r="AT49">
            <v>0</v>
          </cell>
          <cell r="AU49">
            <v>0</v>
          </cell>
          <cell r="AV49">
            <v>0</v>
          </cell>
          <cell r="AW49">
            <v>0</v>
          </cell>
          <cell r="AY49">
            <v>0</v>
          </cell>
          <cell r="AZ49">
            <v>0</v>
          </cell>
          <cell r="BA49">
            <v>0</v>
          </cell>
          <cell r="BB49">
            <v>0</v>
          </cell>
          <cell r="BC49">
            <v>0</v>
          </cell>
          <cell r="BD49">
            <v>0</v>
          </cell>
          <cell r="BE49">
            <v>0</v>
          </cell>
          <cell r="BF49">
            <v>0</v>
          </cell>
          <cell r="BG49">
            <v>0</v>
          </cell>
          <cell r="BH49">
            <v>0</v>
          </cell>
          <cell r="BI49">
            <v>0</v>
          </cell>
          <cell r="BJ49">
            <v>0</v>
          </cell>
          <cell r="BK49">
            <v>0</v>
          </cell>
          <cell r="BL49">
            <v>0</v>
          </cell>
          <cell r="BM49">
            <v>0</v>
          </cell>
          <cell r="BN49">
            <v>0</v>
          </cell>
          <cell r="BO49">
            <v>0</v>
          </cell>
          <cell r="BP49">
            <v>0</v>
          </cell>
          <cell r="BQ49">
            <v>0</v>
          </cell>
          <cell r="BR49">
            <v>0</v>
          </cell>
          <cell r="BS49">
            <v>0</v>
          </cell>
          <cell r="BT49">
            <v>0</v>
          </cell>
          <cell r="BU49">
            <v>0</v>
          </cell>
          <cell r="BV49">
            <v>0</v>
          </cell>
          <cell r="BW49">
            <v>2300</v>
          </cell>
          <cell r="BX49">
            <v>0</v>
          </cell>
          <cell r="BY49">
            <v>0</v>
          </cell>
        </row>
        <row r="50">
          <cell r="A50">
            <v>101048</v>
          </cell>
          <cell r="B50">
            <v>101048</v>
          </cell>
          <cell r="C50" t="str">
            <v>S Sheogobind</v>
          </cell>
          <cell r="D50">
            <v>101048</v>
          </cell>
          <cell r="E50">
            <v>100</v>
          </cell>
          <cell r="F50">
            <v>20</v>
          </cell>
          <cell r="G50" t="str">
            <v>FE-Pole Replacement 17L67</v>
          </cell>
          <cell r="I50">
            <v>0</v>
          </cell>
          <cell r="K50">
            <v>0</v>
          </cell>
          <cell r="M50">
            <v>0</v>
          </cell>
          <cell r="O50">
            <v>0</v>
          </cell>
          <cell r="Q50">
            <v>0</v>
          </cell>
          <cell r="S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cell r="AS50">
            <v>0</v>
          </cell>
          <cell r="AT50">
            <v>0</v>
          </cell>
          <cell r="AU50">
            <v>0</v>
          </cell>
          <cell r="AV50">
            <v>0</v>
          </cell>
          <cell r="AW50">
            <v>0</v>
          </cell>
          <cell r="AY50">
            <v>0</v>
          </cell>
          <cell r="AZ50">
            <v>0</v>
          </cell>
          <cell r="BA50">
            <v>0</v>
          </cell>
          <cell r="BB50">
            <v>0</v>
          </cell>
          <cell r="BC50">
            <v>0</v>
          </cell>
          <cell r="BD50">
            <v>0</v>
          </cell>
          <cell r="BE50">
            <v>0</v>
          </cell>
          <cell r="BF50">
            <v>0</v>
          </cell>
          <cell r="BG50">
            <v>0</v>
          </cell>
          <cell r="BH50">
            <v>0</v>
          </cell>
          <cell r="BI50">
            <v>0</v>
          </cell>
          <cell r="BJ50">
            <v>0</v>
          </cell>
          <cell r="BK50">
            <v>0</v>
          </cell>
          <cell r="BL50">
            <v>0</v>
          </cell>
          <cell r="BM50">
            <v>0</v>
          </cell>
          <cell r="BN50">
            <v>0</v>
          </cell>
          <cell r="BO50">
            <v>0</v>
          </cell>
          <cell r="BP50">
            <v>0</v>
          </cell>
          <cell r="BQ50">
            <v>0</v>
          </cell>
          <cell r="BR50">
            <v>0</v>
          </cell>
          <cell r="BS50">
            <v>0</v>
          </cell>
          <cell r="BT50">
            <v>0</v>
          </cell>
          <cell r="BU50">
            <v>0</v>
          </cell>
          <cell r="BV50">
            <v>0</v>
          </cell>
          <cell r="BW50">
            <v>2300</v>
          </cell>
          <cell r="BX50">
            <v>0</v>
          </cell>
          <cell r="BY50">
            <v>0</v>
          </cell>
        </row>
        <row r="51">
          <cell r="A51">
            <v>101049</v>
          </cell>
          <cell r="B51">
            <v>101049</v>
          </cell>
          <cell r="C51" t="str">
            <v>S Sheogobind</v>
          </cell>
          <cell r="D51">
            <v>101049</v>
          </cell>
          <cell r="E51">
            <v>100</v>
          </cell>
          <cell r="F51">
            <v>20</v>
          </cell>
          <cell r="G51" t="str">
            <v>FE-Pole Replacement 18L10</v>
          </cell>
          <cell r="I51">
            <v>0</v>
          </cell>
          <cell r="K51">
            <v>0</v>
          </cell>
          <cell r="M51">
            <v>0</v>
          </cell>
          <cell r="O51">
            <v>0</v>
          </cell>
          <cell r="Q51">
            <v>0</v>
          </cell>
          <cell r="S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cell r="AS51">
            <v>0</v>
          </cell>
          <cell r="AT51">
            <v>0</v>
          </cell>
          <cell r="AU51">
            <v>0</v>
          </cell>
          <cell r="AV51">
            <v>0</v>
          </cell>
          <cell r="AW51">
            <v>0</v>
          </cell>
          <cell r="AY51">
            <v>0</v>
          </cell>
          <cell r="AZ51">
            <v>0</v>
          </cell>
          <cell r="BA51">
            <v>0</v>
          </cell>
          <cell r="BB51">
            <v>0</v>
          </cell>
          <cell r="BC51">
            <v>0</v>
          </cell>
          <cell r="BD51">
            <v>0</v>
          </cell>
          <cell r="BE51">
            <v>0</v>
          </cell>
          <cell r="BF51">
            <v>0</v>
          </cell>
          <cell r="BG51">
            <v>0</v>
          </cell>
          <cell r="BH51">
            <v>0</v>
          </cell>
          <cell r="BI51">
            <v>0</v>
          </cell>
          <cell r="BJ51">
            <v>0</v>
          </cell>
          <cell r="BK51">
            <v>0</v>
          </cell>
          <cell r="BL51">
            <v>0</v>
          </cell>
          <cell r="BM51">
            <v>0</v>
          </cell>
          <cell r="BN51">
            <v>0</v>
          </cell>
          <cell r="BO51">
            <v>0</v>
          </cell>
          <cell r="BP51">
            <v>0</v>
          </cell>
          <cell r="BQ51">
            <v>0</v>
          </cell>
          <cell r="BR51">
            <v>0</v>
          </cell>
          <cell r="BS51">
            <v>0</v>
          </cell>
          <cell r="BT51">
            <v>0</v>
          </cell>
          <cell r="BU51">
            <v>0</v>
          </cell>
          <cell r="BV51">
            <v>0</v>
          </cell>
          <cell r="BW51">
            <v>2300</v>
          </cell>
          <cell r="BX51">
            <v>0</v>
          </cell>
          <cell r="BY51">
            <v>0</v>
          </cell>
        </row>
        <row r="52">
          <cell r="A52">
            <v>101050</v>
          </cell>
          <cell r="B52">
            <v>101050</v>
          </cell>
          <cell r="C52" t="str">
            <v>S Sheogobind</v>
          </cell>
          <cell r="D52">
            <v>101050</v>
          </cell>
          <cell r="E52">
            <v>100</v>
          </cell>
          <cell r="F52">
            <v>20</v>
          </cell>
          <cell r="G52" t="str">
            <v>FE-Split of Feeder 1661</v>
          </cell>
          <cell r="I52">
            <v>0</v>
          </cell>
          <cell r="K52">
            <v>0</v>
          </cell>
          <cell r="M52">
            <v>0</v>
          </cell>
          <cell r="O52">
            <v>0</v>
          </cell>
          <cell r="Q52">
            <v>0</v>
          </cell>
          <cell r="S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S52">
            <v>0</v>
          </cell>
          <cell r="AT52">
            <v>0</v>
          </cell>
          <cell r="AU52">
            <v>0</v>
          </cell>
          <cell r="AV52">
            <v>0</v>
          </cell>
          <cell r="AW52">
            <v>0</v>
          </cell>
          <cell r="AY52">
            <v>0</v>
          </cell>
          <cell r="AZ52">
            <v>0</v>
          </cell>
          <cell r="BA52">
            <v>0</v>
          </cell>
          <cell r="BB52">
            <v>0</v>
          </cell>
          <cell r="BC52">
            <v>0</v>
          </cell>
          <cell r="BD52">
            <v>0</v>
          </cell>
          <cell r="BE52">
            <v>0</v>
          </cell>
          <cell r="BF52">
            <v>0</v>
          </cell>
          <cell r="BG52">
            <v>0</v>
          </cell>
          <cell r="BH52">
            <v>0</v>
          </cell>
          <cell r="BI52">
            <v>0</v>
          </cell>
          <cell r="BJ52">
            <v>0</v>
          </cell>
          <cell r="BK52">
            <v>0</v>
          </cell>
          <cell r="BL52">
            <v>0</v>
          </cell>
          <cell r="BM52">
            <v>0</v>
          </cell>
          <cell r="BN52">
            <v>0</v>
          </cell>
          <cell r="BO52">
            <v>0</v>
          </cell>
          <cell r="BP52">
            <v>0</v>
          </cell>
          <cell r="BQ52">
            <v>0</v>
          </cell>
          <cell r="BR52">
            <v>0</v>
          </cell>
          <cell r="BS52">
            <v>0</v>
          </cell>
          <cell r="BT52">
            <v>0</v>
          </cell>
          <cell r="BU52">
            <v>0</v>
          </cell>
          <cell r="BV52">
            <v>0</v>
          </cell>
          <cell r="BW52">
            <v>2300</v>
          </cell>
          <cell r="BX52">
            <v>0</v>
          </cell>
          <cell r="BY52">
            <v>0</v>
          </cell>
        </row>
        <row r="53">
          <cell r="A53">
            <v>101111</v>
          </cell>
          <cell r="B53">
            <v>101111</v>
          </cell>
          <cell r="C53" t="str">
            <v>S Sheogobind</v>
          </cell>
          <cell r="D53">
            <v>101111</v>
          </cell>
          <cell r="E53">
            <v>100</v>
          </cell>
          <cell r="F53">
            <v>20</v>
          </cell>
          <cell r="G53" t="str">
            <v>FE - Cairns Court Rebuild &amp; Tie Eetension</v>
          </cell>
          <cell r="I53">
            <v>0</v>
          </cell>
          <cell r="K53">
            <v>0</v>
          </cell>
          <cell r="M53">
            <v>0</v>
          </cell>
          <cell r="O53">
            <v>0</v>
          </cell>
          <cell r="Q53">
            <v>0</v>
          </cell>
          <cell r="S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S53">
            <v>0</v>
          </cell>
          <cell r="AT53">
            <v>0</v>
          </cell>
          <cell r="AU53">
            <v>0</v>
          </cell>
          <cell r="AV53">
            <v>0</v>
          </cell>
          <cell r="AW53">
            <v>0</v>
          </cell>
          <cell r="AY53">
            <v>0</v>
          </cell>
          <cell r="AZ53">
            <v>0</v>
          </cell>
          <cell r="BA53">
            <v>0</v>
          </cell>
          <cell r="BB53">
            <v>0</v>
          </cell>
          <cell r="BC53">
            <v>0</v>
          </cell>
          <cell r="BD53">
            <v>0</v>
          </cell>
          <cell r="BE53">
            <v>0</v>
          </cell>
          <cell r="BF53">
            <v>0</v>
          </cell>
          <cell r="BG53">
            <v>0</v>
          </cell>
          <cell r="BH53">
            <v>0</v>
          </cell>
          <cell r="BI53">
            <v>0</v>
          </cell>
          <cell r="BJ53">
            <v>0</v>
          </cell>
          <cell r="BK53">
            <v>0</v>
          </cell>
          <cell r="BL53">
            <v>0</v>
          </cell>
          <cell r="BM53">
            <v>0</v>
          </cell>
          <cell r="BN53">
            <v>0</v>
          </cell>
          <cell r="BO53">
            <v>0</v>
          </cell>
          <cell r="BP53">
            <v>0</v>
          </cell>
          <cell r="BQ53">
            <v>0</v>
          </cell>
          <cell r="BR53">
            <v>0</v>
          </cell>
          <cell r="BS53">
            <v>0</v>
          </cell>
          <cell r="BT53">
            <v>0</v>
          </cell>
          <cell r="BU53">
            <v>0</v>
          </cell>
          <cell r="BV53">
            <v>0</v>
          </cell>
          <cell r="BW53">
            <v>2300</v>
          </cell>
          <cell r="BX53">
            <v>0</v>
          </cell>
          <cell r="BY53">
            <v>0</v>
          </cell>
        </row>
        <row r="54">
          <cell r="A54">
            <v>101098</v>
          </cell>
          <cell r="B54">
            <v>101098</v>
          </cell>
          <cell r="C54" t="str">
            <v>S Sheogobind</v>
          </cell>
          <cell r="D54">
            <v>101098</v>
          </cell>
          <cell r="E54">
            <v>100</v>
          </cell>
          <cell r="F54">
            <v>20</v>
          </cell>
          <cell r="G54" t="str">
            <v>FE-Stevensville - 34.5 Kv Line Extension</v>
          </cell>
          <cell r="I54">
            <v>0</v>
          </cell>
          <cell r="K54">
            <v>0</v>
          </cell>
          <cell r="M54">
            <v>0</v>
          </cell>
          <cell r="O54">
            <v>0</v>
          </cell>
          <cell r="P54">
            <v>300</v>
          </cell>
          <cell r="Q54">
            <v>18450</v>
          </cell>
          <cell r="S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S54">
            <v>0</v>
          </cell>
          <cell r="AT54">
            <v>0</v>
          </cell>
          <cell r="AU54">
            <v>0</v>
          </cell>
          <cell r="AV54">
            <v>0</v>
          </cell>
          <cell r="AW54">
            <v>0</v>
          </cell>
          <cell r="AY54">
            <v>0</v>
          </cell>
          <cell r="AZ54">
            <v>0</v>
          </cell>
          <cell r="BA54">
            <v>0</v>
          </cell>
          <cell r="BB54">
            <v>0</v>
          </cell>
          <cell r="BC54">
            <v>0</v>
          </cell>
          <cell r="BD54">
            <v>0</v>
          </cell>
          <cell r="BE54">
            <v>0</v>
          </cell>
          <cell r="BF54">
            <v>0</v>
          </cell>
          <cell r="BG54">
            <v>0</v>
          </cell>
          <cell r="BH54">
            <v>0</v>
          </cell>
          <cell r="BI54">
            <v>0</v>
          </cell>
          <cell r="BJ54">
            <v>0</v>
          </cell>
          <cell r="BK54">
            <v>0</v>
          </cell>
          <cell r="BL54">
            <v>0</v>
          </cell>
          <cell r="BM54">
            <v>0</v>
          </cell>
          <cell r="BN54">
            <v>0</v>
          </cell>
          <cell r="BO54">
            <v>0</v>
          </cell>
          <cell r="BP54">
            <v>0</v>
          </cell>
          <cell r="BQ54">
            <v>0</v>
          </cell>
          <cell r="BR54">
            <v>0</v>
          </cell>
          <cell r="BS54">
            <v>0</v>
          </cell>
          <cell r="BT54">
            <v>0</v>
          </cell>
          <cell r="BU54">
            <v>0</v>
          </cell>
          <cell r="BV54">
            <v>0</v>
          </cell>
          <cell r="BW54">
            <v>2300</v>
          </cell>
          <cell r="BX54">
            <v>18450</v>
          </cell>
          <cell r="BY54">
            <v>0</v>
          </cell>
        </row>
        <row r="55">
          <cell r="A55">
            <v>101099</v>
          </cell>
          <cell r="B55">
            <v>101099</v>
          </cell>
          <cell r="C55" t="str">
            <v>S Sheogobind</v>
          </cell>
          <cell r="D55">
            <v>101099</v>
          </cell>
          <cell r="E55">
            <v>100</v>
          </cell>
          <cell r="F55">
            <v>20</v>
          </cell>
          <cell r="G55" t="str">
            <v>FE- Install 2 - 3X 500KVA Ratio Banks - St #13 Sup</v>
          </cell>
          <cell r="I55">
            <v>0</v>
          </cell>
          <cell r="K55">
            <v>0</v>
          </cell>
          <cell r="M55">
            <v>0</v>
          </cell>
          <cell r="O55">
            <v>0</v>
          </cell>
          <cell r="Q55">
            <v>0</v>
          </cell>
          <cell r="S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cell r="AS55">
            <v>0</v>
          </cell>
          <cell r="AT55">
            <v>0</v>
          </cell>
          <cell r="AU55">
            <v>0</v>
          </cell>
          <cell r="AV55">
            <v>0</v>
          </cell>
          <cell r="AW55">
            <v>0</v>
          </cell>
          <cell r="AY55">
            <v>0</v>
          </cell>
          <cell r="AZ55">
            <v>0</v>
          </cell>
          <cell r="BA55">
            <v>0</v>
          </cell>
          <cell r="BB55">
            <v>0</v>
          </cell>
          <cell r="BC55">
            <v>0</v>
          </cell>
          <cell r="BD55">
            <v>0</v>
          </cell>
          <cell r="BE55">
            <v>0</v>
          </cell>
          <cell r="BF55">
            <v>0</v>
          </cell>
          <cell r="BG55">
            <v>0</v>
          </cell>
          <cell r="BH55">
            <v>0</v>
          </cell>
          <cell r="BI55">
            <v>0</v>
          </cell>
          <cell r="BJ55">
            <v>0</v>
          </cell>
          <cell r="BK55">
            <v>0</v>
          </cell>
          <cell r="BL55">
            <v>0</v>
          </cell>
          <cell r="BM55">
            <v>0</v>
          </cell>
          <cell r="BN55">
            <v>0</v>
          </cell>
          <cell r="BO55">
            <v>0</v>
          </cell>
          <cell r="BP55">
            <v>0</v>
          </cell>
          <cell r="BQ55">
            <v>0</v>
          </cell>
          <cell r="BR55">
            <v>0</v>
          </cell>
          <cell r="BS55">
            <v>0</v>
          </cell>
          <cell r="BT55">
            <v>0</v>
          </cell>
          <cell r="BU55">
            <v>0</v>
          </cell>
          <cell r="BV55">
            <v>0</v>
          </cell>
          <cell r="BW55">
            <v>2300</v>
          </cell>
          <cell r="BX55">
            <v>0</v>
          </cell>
          <cell r="BY55">
            <v>0</v>
          </cell>
        </row>
        <row r="56">
          <cell r="A56">
            <v>101100</v>
          </cell>
          <cell r="B56">
            <v>101100</v>
          </cell>
          <cell r="C56" t="str">
            <v>S Sheogobind</v>
          </cell>
          <cell r="D56">
            <v>101100</v>
          </cell>
          <cell r="E56">
            <v>100</v>
          </cell>
          <cell r="F56">
            <v>20</v>
          </cell>
          <cell r="G56" t="str">
            <v>FE- Lightning Protection - Ratio Banks</v>
          </cell>
          <cell r="I56">
            <v>0</v>
          </cell>
          <cell r="K56">
            <v>0</v>
          </cell>
          <cell r="M56">
            <v>0</v>
          </cell>
          <cell r="O56">
            <v>0</v>
          </cell>
          <cell r="Q56">
            <v>0</v>
          </cell>
          <cell r="S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S56">
            <v>0</v>
          </cell>
          <cell r="AT56">
            <v>0</v>
          </cell>
          <cell r="AU56">
            <v>0</v>
          </cell>
          <cell r="AV56">
            <v>0</v>
          </cell>
          <cell r="AW56">
            <v>0</v>
          </cell>
          <cell r="AY56">
            <v>0</v>
          </cell>
          <cell r="AZ56">
            <v>0</v>
          </cell>
          <cell r="BA56">
            <v>0</v>
          </cell>
          <cell r="BB56">
            <v>0</v>
          </cell>
          <cell r="BC56">
            <v>0</v>
          </cell>
          <cell r="BD56">
            <v>0</v>
          </cell>
          <cell r="BE56">
            <v>0</v>
          </cell>
          <cell r="BF56">
            <v>0</v>
          </cell>
          <cell r="BG56">
            <v>0</v>
          </cell>
          <cell r="BH56">
            <v>0</v>
          </cell>
          <cell r="BI56">
            <v>0</v>
          </cell>
          <cell r="BJ56">
            <v>0</v>
          </cell>
          <cell r="BK56">
            <v>0</v>
          </cell>
          <cell r="BL56">
            <v>0</v>
          </cell>
          <cell r="BM56">
            <v>0</v>
          </cell>
          <cell r="BN56">
            <v>0</v>
          </cell>
          <cell r="BO56">
            <v>0</v>
          </cell>
          <cell r="BP56">
            <v>0</v>
          </cell>
          <cell r="BQ56">
            <v>0</v>
          </cell>
          <cell r="BR56">
            <v>0</v>
          </cell>
          <cell r="BS56">
            <v>0</v>
          </cell>
          <cell r="BT56">
            <v>0</v>
          </cell>
          <cell r="BU56">
            <v>0</v>
          </cell>
          <cell r="BV56">
            <v>60000</v>
          </cell>
          <cell r="BW56">
            <v>2300</v>
          </cell>
          <cell r="BX56">
            <v>60000</v>
          </cell>
          <cell r="BY56">
            <v>0</v>
          </cell>
        </row>
        <row r="57">
          <cell r="A57">
            <v>101112</v>
          </cell>
          <cell r="B57">
            <v>101112</v>
          </cell>
          <cell r="C57" t="str">
            <v>S Sheogobind</v>
          </cell>
          <cell r="D57">
            <v>101112</v>
          </cell>
          <cell r="E57">
            <v>100</v>
          </cell>
          <cell r="F57">
            <v>20</v>
          </cell>
          <cell r="G57" t="str">
            <v>FE - Dominion Rd 18L10 Extension</v>
          </cell>
          <cell r="I57">
            <v>0</v>
          </cell>
          <cell r="K57">
            <v>0</v>
          </cell>
          <cell r="M57">
            <v>0</v>
          </cell>
          <cell r="O57">
            <v>0</v>
          </cell>
          <cell r="Q57">
            <v>0</v>
          </cell>
          <cell r="S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S57">
            <v>0</v>
          </cell>
          <cell r="AT57">
            <v>0</v>
          </cell>
          <cell r="AU57">
            <v>0</v>
          </cell>
          <cell r="AV57">
            <v>0</v>
          </cell>
          <cell r="AW57">
            <v>0</v>
          </cell>
          <cell r="AY57">
            <v>0</v>
          </cell>
          <cell r="AZ57">
            <v>0</v>
          </cell>
          <cell r="BA57">
            <v>0</v>
          </cell>
          <cell r="BB57">
            <v>0</v>
          </cell>
          <cell r="BC57">
            <v>0</v>
          </cell>
          <cell r="BD57">
            <v>0</v>
          </cell>
          <cell r="BE57">
            <v>0</v>
          </cell>
          <cell r="BF57">
            <v>0</v>
          </cell>
          <cell r="BG57">
            <v>0</v>
          </cell>
          <cell r="BH57">
            <v>0</v>
          </cell>
          <cell r="BI57">
            <v>0</v>
          </cell>
          <cell r="BJ57">
            <v>0</v>
          </cell>
          <cell r="BK57">
            <v>0</v>
          </cell>
          <cell r="BL57">
            <v>0</v>
          </cell>
          <cell r="BM57">
            <v>0</v>
          </cell>
          <cell r="BN57">
            <v>0</v>
          </cell>
          <cell r="BO57">
            <v>0</v>
          </cell>
          <cell r="BP57">
            <v>0</v>
          </cell>
          <cell r="BQ57">
            <v>0</v>
          </cell>
          <cell r="BR57">
            <v>0</v>
          </cell>
          <cell r="BS57">
            <v>0</v>
          </cell>
          <cell r="BT57">
            <v>0</v>
          </cell>
          <cell r="BU57">
            <v>0</v>
          </cell>
          <cell r="BV57">
            <v>0</v>
          </cell>
          <cell r="BW57">
            <v>2300</v>
          </cell>
          <cell r="BX57">
            <v>0</v>
          </cell>
          <cell r="BY57">
            <v>0</v>
          </cell>
        </row>
        <row r="58">
          <cell r="A58">
            <v>0</v>
          </cell>
          <cell r="K58">
            <v>0</v>
          </cell>
          <cell r="M58">
            <v>0</v>
          </cell>
          <cell r="O58">
            <v>0</v>
          </cell>
          <cell r="Q58">
            <v>0</v>
          </cell>
          <cell r="S58">
            <v>0</v>
          </cell>
          <cell r="U58">
            <v>0</v>
          </cell>
          <cell r="W58">
            <v>0</v>
          </cell>
          <cell r="BO58">
            <v>0</v>
          </cell>
          <cell r="BV58" t="str">
            <v>2300 Total FE Dist</v>
          </cell>
          <cell r="BX58">
            <v>3666512.4899999998</v>
          </cell>
        </row>
        <row r="59">
          <cell r="A59">
            <v>100300</v>
          </cell>
          <cell r="B59">
            <v>100300</v>
          </cell>
          <cell r="C59" t="str">
            <v>John Sander</v>
          </cell>
          <cell r="D59">
            <v>100300</v>
          </cell>
          <cell r="E59">
            <v>100</v>
          </cell>
          <cell r="F59">
            <v>20</v>
          </cell>
          <cell r="G59" t="str">
            <v>FE-SAP SYSTEM-Capital Improvements</v>
          </cell>
          <cell r="I59">
            <v>0</v>
          </cell>
          <cell r="K59">
            <v>0</v>
          </cell>
          <cell r="M59">
            <v>0</v>
          </cell>
          <cell r="O59">
            <v>0</v>
          </cell>
          <cell r="Q59">
            <v>0</v>
          </cell>
          <cell r="S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cell r="AP59">
            <v>0</v>
          </cell>
          <cell r="AQ59">
            <v>0</v>
          </cell>
          <cell r="AS59">
            <v>0</v>
          </cell>
          <cell r="AT59">
            <v>0</v>
          </cell>
          <cell r="AU59">
            <v>0</v>
          </cell>
          <cell r="AV59">
            <v>0</v>
          </cell>
          <cell r="AW59">
            <v>0</v>
          </cell>
          <cell r="AY59">
            <v>0</v>
          </cell>
          <cell r="AZ59">
            <v>0</v>
          </cell>
          <cell r="BA59">
            <v>0</v>
          </cell>
          <cell r="BB59">
            <v>0</v>
          </cell>
          <cell r="BC59">
            <v>0</v>
          </cell>
          <cell r="BD59">
            <v>0</v>
          </cell>
          <cell r="BE59">
            <v>0</v>
          </cell>
          <cell r="BF59">
            <v>0</v>
          </cell>
          <cell r="BG59">
            <v>0</v>
          </cell>
          <cell r="BH59">
            <v>0</v>
          </cell>
          <cell r="BI59">
            <v>0</v>
          </cell>
          <cell r="BJ59">
            <v>0</v>
          </cell>
          <cell r="BK59">
            <v>0</v>
          </cell>
          <cell r="BL59">
            <v>0</v>
          </cell>
          <cell r="BM59">
            <v>0</v>
          </cell>
          <cell r="BN59">
            <v>0</v>
          </cell>
          <cell r="BO59">
            <v>0</v>
          </cell>
          <cell r="BP59">
            <v>0</v>
          </cell>
          <cell r="BQ59">
            <v>0</v>
          </cell>
          <cell r="BR59">
            <v>0</v>
          </cell>
          <cell r="BS59">
            <v>0</v>
          </cell>
          <cell r="BT59">
            <v>0</v>
          </cell>
          <cell r="BU59">
            <v>0</v>
          </cell>
          <cell r="BV59">
            <v>0</v>
          </cell>
          <cell r="BW59">
            <v>2402</v>
          </cell>
          <cell r="BX59">
            <v>0</v>
          </cell>
          <cell r="BY59">
            <v>0</v>
          </cell>
        </row>
        <row r="60">
          <cell r="A60">
            <v>100320</v>
          </cell>
          <cell r="B60">
            <v>100320</v>
          </cell>
          <cell r="C60" t="str">
            <v>John Sander</v>
          </cell>
          <cell r="D60">
            <v>100320</v>
          </cell>
          <cell r="E60">
            <v>100</v>
          </cell>
          <cell r="F60">
            <v>20</v>
          </cell>
          <cell r="G60" t="str">
            <v>FE -Network Support Features in Co. 0020</v>
          </cell>
          <cell r="I60">
            <v>0</v>
          </cell>
          <cell r="K60">
            <v>0</v>
          </cell>
          <cell r="M60">
            <v>0</v>
          </cell>
          <cell r="O60">
            <v>0</v>
          </cell>
          <cell r="Q60">
            <v>0</v>
          </cell>
          <cell r="S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0</v>
          </cell>
          <cell r="AQ60">
            <v>0</v>
          </cell>
          <cell r="AS60">
            <v>0</v>
          </cell>
          <cell r="AT60">
            <v>0</v>
          </cell>
          <cell r="AU60">
            <v>0</v>
          </cell>
          <cell r="AV60">
            <v>0</v>
          </cell>
          <cell r="AW60">
            <v>0</v>
          </cell>
          <cell r="AY60">
            <v>0</v>
          </cell>
          <cell r="AZ60">
            <v>0</v>
          </cell>
          <cell r="BA60">
            <v>0</v>
          </cell>
          <cell r="BB60">
            <v>0</v>
          </cell>
          <cell r="BC60">
            <v>0</v>
          </cell>
          <cell r="BD60">
            <v>0</v>
          </cell>
          <cell r="BE60">
            <v>0</v>
          </cell>
          <cell r="BF60">
            <v>0</v>
          </cell>
          <cell r="BG60">
            <v>0</v>
          </cell>
          <cell r="BH60">
            <v>0</v>
          </cell>
          <cell r="BI60">
            <v>0</v>
          </cell>
          <cell r="BJ60">
            <v>0</v>
          </cell>
          <cell r="BK60">
            <v>0</v>
          </cell>
          <cell r="BL60">
            <v>0</v>
          </cell>
          <cell r="BM60">
            <v>0</v>
          </cell>
          <cell r="BN60">
            <v>0</v>
          </cell>
          <cell r="BO60">
            <v>0</v>
          </cell>
          <cell r="BP60">
            <v>0</v>
          </cell>
          <cell r="BQ60">
            <v>0</v>
          </cell>
          <cell r="BR60">
            <v>0</v>
          </cell>
          <cell r="BS60">
            <v>0</v>
          </cell>
          <cell r="BT60">
            <v>0</v>
          </cell>
          <cell r="BU60">
            <v>0</v>
          </cell>
          <cell r="BV60">
            <v>0</v>
          </cell>
          <cell r="BW60">
            <v>2402</v>
          </cell>
          <cell r="BX60">
            <v>0</v>
          </cell>
          <cell r="BY60">
            <v>0</v>
          </cell>
        </row>
        <row r="61">
          <cell r="A61">
            <v>100321</v>
          </cell>
          <cell r="B61">
            <v>100321</v>
          </cell>
          <cell r="C61" t="str">
            <v>John Sander</v>
          </cell>
          <cell r="D61">
            <v>100321</v>
          </cell>
          <cell r="E61">
            <v>100</v>
          </cell>
          <cell r="F61">
            <v>20</v>
          </cell>
          <cell r="G61" t="str">
            <v>FE-New PC's in 0020</v>
          </cell>
          <cell r="I61">
            <v>0</v>
          </cell>
          <cell r="K61">
            <v>0</v>
          </cell>
          <cell r="M61">
            <v>0</v>
          </cell>
          <cell r="O61">
            <v>0</v>
          </cell>
          <cell r="Q61">
            <v>0</v>
          </cell>
          <cell r="S61">
            <v>0</v>
          </cell>
          <cell r="U61">
            <v>0</v>
          </cell>
          <cell r="V61">
            <v>220</v>
          </cell>
          <cell r="W61">
            <v>10120</v>
          </cell>
          <cell r="X61">
            <v>0</v>
          </cell>
          <cell r="Y61">
            <v>0</v>
          </cell>
          <cell r="Z61">
            <v>0</v>
          </cell>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AP61">
            <v>0</v>
          </cell>
          <cell r="AQ61">
            <v>0</v>
          </cell>
          <cell r="AS61">
            <v>0</v>
          </cell>
          <cell r="AT61">
            <v>0</v>
          </cell>
          <cell r="AU61">
            <v>0</v>
          </cell>
          <cell r="AV61">
            <v>0</v>
          </cell>
          <cell r="AW61">
            <v>0</v>
          </cell>
          <cell r="AY61">
            <v>0</v>
          </cell>
          <cell r="AZ61">
            <v>0</v>
          </cell>
          <cell r="BA61">
            <v>0</v>
          </cell>
          <cell r="BB61">
            <v>0</v>
          </cell>
          <cell r="BC61">
            <v>0</v>
          </cell>
          <cell r="BD61">
            <v>0</v>
          </cell>
          <cell r="BE61">
            <v>0</v>
          </cell>
          <cell r="BF61">
            <v>0</v>
          </cell>
          <cell r="BG61">
            <v>0</v>
          </cell>
          <cell r="BH61">
            <v>0</v>
          </cell>
          <cell r="BI61">
            <v>0</v>
          </cell>
          <cell r="BJ61">
            <v>0</v>
          </cell>
          <cell r="BK61">
            <v>0</v>
          </cell>
          <cell r="BL61">
            <v>0</v>
          </cell>
          <cell r="BM61">
            <v>0</v>
          </cell>
          <cell r="BN61">
            <v>0</v>
          </cell>
          <cell r="BO61">
            <v>0</v>
          </cell>
          <cell r="BP61">
            <v>0</v>
          </cell>
          <cell r="BQ61">
            <v>0</v>
          </cell>
          <cell r="BR61">
            <v>0</v>
          </cell>
          <cell r="BS61">
            <v>0</v>
          </cell>
          <cell r="BT61">
            <v>0</v>
          </cell>
          <cell r="BU61">
            <v>0</v>
          </cell>
          <cell r="BV61">
            <v>60000</v>
          </cell>
          <cell r="BW61">
            <v>2402</v>
          </cell>
          <cell r="BX61">
            <v>70120</v>
          </cell>
          <cell r="BY61">
            <v>0</v>
          </cell>
        </row>
        <row r="62">
          <cell r="A62">
            <v>100322</v>
          </cell>
          <cell r="B62">
            <v>100322</v>
          </cell>
          <cell r="C62" t="str">
            <v>John Sander</v>
          </cell>
          <cell r="D62">
            <v>100322</v>
          </cell>
          <cell r="E62">
            <v>100</v>
          </cell>
          <cell r="F62">
            <v>20</v>
          </cell>
          <cell r="G62" t="str">
            <v>FE-New Servers in 0020</v>
          </cell>
          <cell r="I62">
            <v>0</v>
          </cell>
          <cell r="K62">
            <v>0</v>
          </cell>
          <cell r="M62">
            <v>0</v>
          </cell>
          <cell r="O62">
            <v>0</v>
          </cell>
          <cell r="Q62">
            <v>0</v>
          </cell>
          <cell r="S62">
            <v>0</v>
          </cell>
          <cell r="U62">
            <v>0</v>
          </cell>
          <cell r="V62">
            <v>318</v>
          </cell>
          <cell r="W62">
            <v>14628</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S62">
            <v>0</v>
          </cell>
          <cell r="AT62">
            <v>0</v>
          </cell>
          <cell r="AU62">
            <v>0</v>
          </cell>
          <cell r="AV62">
            <v>0</v>
          </cell>
          <cell r="AW62">
            <v>0</v>
          </cell>
          <cell r="AY62">
            <v>0</v>
          </cell>
          <cell r="AZ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0</v>
          </cell>
          <cell r="BO62">
            <v>0</v>
          </cell>
          <cell r="BP62">
            <v>0</v>
          </cell>
          <cell r="BQ62">
            <v>0</v>
          </cell>
          <cell r="BR62">
            <v>0</v>
          </cell>
          <cell r="BS62">
            <v>0</v>
          </cell>
          <cell r="BT62">
            <v>0</v>
          </cell>
          <cell r="BU62">
            <v>0</v>
          </cell>
          <cell r="BV62">
            <v>98000</v>
          </cell>
          <cell r="BW62">
            <v>2402</v>
          </cell>
          <cell r="BX62">
            <v>112628</v>
          </cell>
          <cell r="BY62">
            <v>0</v>
          </cell>
        </row>
        <row r="63">
          <cell r="A63">
            <v>100342</v>
          </cell>
          <cell r="B63">
            <v>100342</v>
          </cell>
          <cell r="C63" t="str">
            <v>John Sander</v>
          </cell>
          <cell r="D63">
            <v>100342</v>
          </cell>
          <cell r="E63">
            <v>100</v>
          </cell>
          <cell r="F63">
            <v>20</v>
          </cell>
          <cell r="G63" t="str">
            <v>FE-Other Software</v>
          </cell>
          <cell r="I63">
            <v>0</v>
          </cell>
          <cell r="K63">
            <v>0</v>
          </cell>
          <cell r="M63">
            <v>0</v>
          </cell>
          <cell r="O63">
            <v>0</v>
          </cell>
          <cell r="Q63">
            <v>0</v>
          </cell>
          <cell r="S63">
            <v>0</v>
          </cell>
          <cell r="U63">
            <v>0</v>
          </cell>
          <cell r="V63">
            <v>230</v>
          </cell>
          <cell r="W63">
            <v>10580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AP63">
            <v>0</v>
          </cell>
          <cell r="AQ63">
            <v>0</v>
          </cell>
          <cell r="AS63">
            <v>0</v>
          </cell>
          <cell r="AT63">
            <v>0</v>
          </cell>
          <cell r="AU63">
            <v>0</v>
          </cell>
          <cell r="AV63">
            <v>0</v>
          </cell>
          <cell r="AW63">
            <v>0</v>
          </cell>
          <cell r="AY63">
            <v>0</v>
          </cell>
          <cell r="AZ63">
            <v>0</v>
          </cell>
          <cell r="BA63">
            <v>0</v>
          </cell>
          <cell r="BB63">
            <v>0</v>
          </cell>
          <cell r="BC63">
            <v>0</v>
          </cell>
          <cell r="BD63">
            <v>0</v>
          </cell>
          <cell r="BE63">
            <v>0</v>
          </cell>
          <cell r="BF63">
            <v>0</v>
          </cell>
          <cell r="BG63">
            <v>0</v>
          </cell>
          <cell r="BH63">
            <v>140</v>
          </cell>
          <cell r="BI63">
            <v>4480</v>
          </cell>
          <cell r="BJ63">
            <v>0</v>
          </cell>
          <cell r="BK63">
            <v>0</v>
          </cell>
          <cell r="BL63">
            <v>0</v>
          </cell>
          <cell r="BM63">
            <v>0</v>
          </cell>
          <cell r="BN63">
            <v>0</v>
          </cell>
          <cell r="BO63">
            <v>0</v>
          </cell>
          <cell r="BP63">
            <v>0</v>
          </cell>
          <cell r="BQ63">
            <v>0</v>
          </cell>
          <cell r="BR63">
            <v>0</v>
          </cell>
          <cell r="BS63">
            <v>0</v>
          </cell>
          <cell r="BT63">
            <v>0</v>
          </cell>
          <cell r="BU63">
            <v>0</v>
          </cell>
          <cell r="BV63">
            <v>83000</v>
          </cell>
          <cell r="BW63">
            <v>2402</v>
          </cell>
          <cell r="BX63">
            <v>98060</v>
          </cell>
          <cell r="BY63">
            <v>0</v>
          </cell>
        </row>
        <row r="64">
          <cell r="A64">
            <v>100486</v>
          </cell>
          <cell r="B64">
            <v>100486</v>
          </cell>
          <cell r="C64" t="str">
            <v>John Sander</v>
          </cell>
          <cell r="D64">
            <v>100486</v>
          </cell>
          <cell r="E64">
            <v>100</v>
          </cell>
          <cell r="F64">
            <v>20</v>
          </cell>
          <cell r="G64" t="str">
            <v>FE-Disaster Recovery Project</v>
          </cell>
          <cell r="I64">
            <v>0</v>
          </cell>
          <cell r="K64">
            <v>0</v>
          </cell>
          <cell r="M64">
            <v>0</v>
          </cell>
          <cell r="O64">
            <v>0</v>
          </cell>
          <cell r="Q64">
            <v>0</v>
          </cell>
          <cell r="S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S64">
            <v>0</v>
          </cell>
          <cell r="AT64">
            <v>0</v>
          </cell>
          <cell r="AU64">
            <v>0</v>
          </cell>
          <cell r="AV64">
            <v>0</v>
          </cell>
          <cell r="AW64">
            <v>0</v>
          </cell>
          <cell r="AY64">
            <v>0</v>
          </cell>
          <cell r="AZ64">
            <v>0</v>
          </cell>
          <cell r="BA64">
            <v>0</v>
          </cell>
          <cell r="BB64">
            <v>0</v>
          </cell>
          <cell r="BC64">
            <v>0</v>
          </cell>
          <cell r="BD64">
            <v>0</v>
          </cell>
          <cell r="BE64">
            <v>0</v>
          </cell>
          <cell r="BF64">
            <v>0</v>
          </cell>
          <cell r="BG64">
            <v>0</v>
          </cell>
          <cell r="BH64">
            <v>0</v>
          </cell>
          <cell r="BI64">
            <v>0</v>
          </cell>
          <cell r="BJ64">
            <v>0</v>
          </cell>
          <cell r="BK64">
            <v>0</v>
          </cell>
          <cell r="BL64">
            <v>0</v>
          </cell>
          <cell r="BM64">
            <v>0</v>
          </cell>
          <cell r="BN64">
            <v>0</v>
          </cell>
          <cell r="BO64">
            <v>0</v>
          </cell>
          <cell r="BP64">
            <v>0</v>
          </cell>
          <cell r="BQ64">
            <v>0</v>
          </cell>
          <cell r="BR64">
            <v>0</v>
          </cell>
          <cell r="BS64">
            <v>0</v>
          </cell>
          <cell r="BT64">
            <v>0</v>
          </cell>
          <cell r="BU64">
            <v>0</v>
          </cell>
          <cell r="BV64">
            <v>0</v>
          </cell>
          <cell r="BW64">
            <v>2402</v>
          </cell>
          <cell r="BX64">
            <v>0</v>
          </cell>
          <cell r="BY64">
            <v>0</v>
          </cell>
        </row>
        <row r="65">
          <cell r="A65">
            <v>100487</v>
          </cell>
          <cell r="B65">
            <v>100487</v>
          </cell>
          <cell r="C65" t="str">
            <v>John Sander</v>
          </cell>
          <cell r="D65">
            <v>100487</v>
          </cell>
          <cell r="E65">
            <v>100</v>
          </cell>
          <cell r="F65">
            <v>20</v>
          </cell>
          <cell r="G65" t="str">
            <v>FE-Desktop OS Upgrade</v>
          </cell>
          <cell r="I65">
            <v>0</v>
          </cell>
          <cell r="K65">
            <v>0</v>
          </cell>
          <cell r="M65">
            <v>0</v>
          </cell>
          <cell r="O65">
            <v>0</v>
          </cell>
          <cell r="Q65">
            <v>0</v>
          </cell>
          <cell r="S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S65">
            <v>0</v>
          </cell>
          <cell r="AT65">
            <v>0</v>
          </cell>
          <cell r="AU65">
            <v>0</v>
          </cell>
          <cell r="AV65">
            <v>0</v>
          </cell>
          <cell r="AW65">
            <v>0</v>
          </cell>
          <cell r="AY65">
            <v>0</v>
          </cell>
          <cell r="AZ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2402</v>
          </cell>
          <cell r="BX65">
            <v>0</v>
          </cell>
          <cell r="BY65">
            <v>0</v>
          </cell>
        </row>
        <row r="66">
          <cell r="A66">
            <v>100540</v>
          </cell>
          <cell r="B66">
            <v>100540</v>
          </cell>
          <cell r="C66" t="str">
            <v>John Sander</v>
          </cell>
          <cell r="D66">
            <v>100540</v>
          </cell>
          <cell r="E66">
            <v>100</v>
          </cell>
          <cell r="F66">
            <v>20</v>
          </cell>
          <cell r="G66" t="str">
            <v>FE-Misc Equipment Purchases - IT</v>
          </cell>
          <cell r="I66">
            <v>0</v>
          </cell>
          <cell r="K66">
            <v>0</v>
          </cell>
          <cell r="M66">
            <v>0</v>
          </cell>
          <cell r="O66">
            <v>0</v>
          </cell>
          <cell r="Q66">
            <v>0</v>
          </cell>
          <cell r="S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S66">
            <v>0</v>
          </cell>
          <cell r="AT66">
            <v>0</v>
          </cell>
          <cell r="AU66">
            <v>0</v>
          </cell>
          <cell r="AV66">
            <v>0</v>
          </cell>
          <cell r="AW66">
            <v>0</v>
          </cell>
          <cell r="AY66">
            <v>0</v>
          </cell>
          <cell r="AZ66">
            <v>0</v>
          </cell>
          <cell r="BA66">
            <v>0</v>
          </cell>
          <cell r="BB66">
            <v>0</v>
          </cell>
          <cell r="BC66">
            <v>0</v>
          </cell>
          <cell r="BD66">
            <v>0</v>
          </cell>
          <cell r="BE66">
            <v>0</v>
          </cell>
          <cell r="BF66">
            <v>0</v>
          </cell>
          <cell r="BG66">
            <v>0</v>
          </cell>
          <cell r="BH66">
            <v>0</v>
          </cell>
          <cell r="BI66">
            <v>0</v>
          </cell>
          <cell r="BJ66">
            <v>0</v>
          </cell>
          <cell r="BK66">
            <v>0</v>
          </cell>
          <cell r="BL66">
            <v>0</v>
          </cell>
          <cell r="BM66">
            <v>0</v>
          </cell>
          <cell r="BN66">
            <v>0</v>
          </cell>
          <cell r="BO66">
            <v>0</v>
          </cell>
          <cell r="BP66">
            <v>0</v>
          </cell>
          <cell r="BQ66">
            <v>0</v>
          </cell>
          <cell r="BR66">
            <v>0</v>
          </cell>
          <cell r="BS66">
            <v>0</v>
          </cell>
          <cell r="BT66">
            <v>0</v>
          </cell>
          <cell r="BU66">
            <v>0</v>
          </cell>
          <cell r="BV66">
            <v>0</v>
          </cell>
          <cell r="BW66">
            <v>2402</v>
          </cell>
          <cell r="BX66">
            <v>0</v>
          </cell>
          <cell r="BY66">
            <v>0</v>
          </cell>
        </row>
        <row r="67">
          <cell r="A67">
            <v>100560</v>
          </cell>
          <cell r="B67">
            <v>100560</v>
          </cell>
          <cell r="C67" t="str">
            <v>John Sander</v>
          </cell>
          <cell r="D67">
            <v>100560</v>
          </cell>
          <cell r="E67">
            <v>100</v>
          </cell>
          <cell r="F67">
            <v>20</v>
          </cell>
          <cell r="G67" t="str">
            <v>FE-IT Capital Projects (Co. 20)</v>
          </cell>
          <cell r="I67">
            <v>0</v>
          </cell>
          <cell r="K67">
            <v>0</v>
          </cell>
          <cell r="M67">
            <v>0</v>
          </cell>
          <cell r="O67">
            <v>0</v>
          </cell>
          <cell r="Q67">
            <v>0</v>
          </cell>
          <cell r="S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S67">
            <v>0</v>
          </cell>
          <cell r="AT67">
            <v>0</v>
          </cell>
          <cell r="AU67">
            <v>0</v>
          </cell>
          <cell r="AV67">
            <v>0</v>
          </cell>
          <cell r="AW67">
            <v>0</v>
          </cell>
          <cell r="AY67">
            <v>0</v>
          </cell>
          <cell r="AZ67">
            <v>0</v>
          </cell>
          <cell r="BA67">
            <v>0</v>
          </cell>
          <cell r="BB67">
            <v>0</v>
          </cell>
          <cell r="BC67">
            <v>0</v>
          </cell>
          <cell r="BD67">
            <v>0</v>
          </cell>
          <cell r="BE67">
            <v>0</v>
          </cell>
          <cell r="BF67">
            <v>0</v>
          </cell>
          <cell r="BG67">
            <v>0</v>
          </cell>
          <cell r="BH67">
            <v>0</v>
          </cell>
          <cell r="BI67">
            <v>0</v>
          </cell>
          <cell r="BJ67">
            <v>0</v>
          </cell>
          <cell r="BK67">
            <v>0</v>
          </cell>
          <cell r="BL67">
            <v>0</v>
          </cell>
          <cell r="BM67">
            <v>0</v>
          </cell>
          <cell r="BN67">
            <v>0</v>
          </cell>
          <cell r="BO67">
            <v>0</v>
          </cell>
          <cell r="BP67">
            <v>0</v>
          </cell>
          <cell r="BQ67">
            <v>0</v>
          </cell>
          <cell r="BR67">
            <v>0</v>
          </cell>
          <cell r="BS67">
            <v>0</v>
          </cell>
          <cell r="BT67">
            <v>0</v>
          </cell>
          <cell r="BU67">
            <v>0</v>
          </cell>
          <cell r="BV67">
            <v>0</v>
          </cell>
          <cell r="BW67">
            <v>2402</v>
          </cell>
          <cell r="BX67">
            <v>0</v>
          </cell>
          <cell r="BY67">
            <v>0</v>
          </cell>
        </row>
        <row r="68">
          <cell r="A68">
            <v>100644</v>
          </cell>
          <cell r="B68">
            <v>100644</v>
          </cell>
          <cell r="C68" t="str">
            <v>John Sander</v>
          </cell>
          <cell r="D68">
            <v>100644</v>
          </cell>
          <cell r="E68">
            <v>100</v>
          </cell>
          <cell r="F68">
            <v>20</v>
          </cell>
          <cell r="G68" t="str">
            <v>FE-Hardware - Periperals &amp; Acc (INC</v>
          </cell>
          <cell r="I68">
            <v>0</v>
          </cell>
          <cell r="K68">
            <v>0</v>
          </cell>
          <cell r="M68">
            <v>0</v>
          </cell>
          <cell r="O68">
            <v>0</v>
          </cell>
          <cell r="Q68">
            <v>0</v>
          </cell>
          <cell r="S68">
            <v>0</v>
          </cell>
          <cell r="U68">
            <v>0</v>
          </cell>
          <cell r="V68">
            <v>128</v>
          </cell>
          <cell r="W68">
            <v>5888</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S68">
            <v>0</v>
          </cell>
          <cell r="AT68">
            <v>0</v>
          </cell>
          <cell r="AU68">
            <v>0</v>
          </cell>
          <cell r="AV68">
            <v>0</v>
          </cell>
          <cell r="AW68">
            <v>0</v>
          </cell>
          <cell r="AY68">
            <v>0</v>
          </cell>
          <cell r="AZ68">
            <v>0</v>
          </cell>
          <cell r="BA68">
            <v>0</v>
          </cell>
          <cell r="BB68">
            <v>0</v>
          </cell>
          <cell r="BC68">
            <v>0</v>
          </cell>
          <cell r="BD68">
            <v>0</v>
          </cell>
          <cell r="BE68">
            <v>0</v>
          </cell>
          <cell r="BF68">
            <v>0</v>
          </cell>
          <cell r="BG68">
            <v>0</v>
          </cell>
          <cell r="BH68">
            <v>0</v>
          </cell>
          <cell r="BI68">
            <v>0</v>
          </cell>
          <cell r="BJ68">
            <v>0</v>
          </cell>
          <cell r="BK68">
            <v>0</v>
          </cell>
          <cell r="BL68">
            <v>0</v>
          </cell>
          <cell r="BM68">
            <v>0</v>
          </cell>
          <cell r="BN68">
            <v>0</v>
          </cell>
          <cell r="BO68">
            <v>0</v>
          </cell>
          <cell r="BP68">
            <v>0</v>
          </cell>
          <cell r="BQ68">
            <v>0</v>
          </cell>
          <cell r="BR68">
            <v>0</v>
          </cell>
          <cell r="BS68">
            <v>0</v>
          </cell>
          <cell r="BT68">
            <v>0</v>
          </cell>
          <cell r="BU68">
            <v>0</v>
          </cell>
          <cell r="BV68">
            <v>41000</v>
          </cell>
          <cell r="BW68">
            <v>2402</v>
          </cell>
          <cell r="BX68">
            <v>46888</v>
          </cell>
          <cell r="BY68">
            <v>0</v>
          </cell>
        </row>
        <row r="69">
          <cell r="A69">
            <v>100744</v>
          </cell>
          <cell r="B69">
            <v>100744</v>
          </cell>
          <cell r="C69" t="str">
            <v>John Sander</v>
          </cell>
          <cell r="D69">
            <v>100744</v>
          </cell>
          <cell r="E69">
            <v>100</v>
          </cell>
          <cell r="F69">
            <v>20</v>
          </cell>
          <cell r="G69" t="str">
            <v>FE-SAP Archive Implementation</v>
          </cell>
          <cell r="I69">
            <v>0</v>
          </cell>
          <cell r="K69">
            <v>0</v>
          </cell>
          <cell r="M69">
            <v>0</v>
          </cell>
          <cell r="O69">
            <v>0</v>
          </cell>
          <cell r="Q69">
            <v>0</v>
          </cell>
          <cell r="S69">
            <v>0</v>
          </cell>
          <cell r="U69">
            <v>0</v>
          </cell>
          <cell r="V69">
            <v>80</v>
          </cell>
          <cell r="W69">
            <v>3680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v>0</v>
          </cell>
          <cell r="AN69">
            <v>0</v>
          </cell>
          <cell r="AO69">
            <v>0</v>
          </cell>
          <cell r="AP69">
            <v>0</v>
          </cell>
          <cell r="AQ69">
            <v>0</v>
          </cell>
          <cell r="AS69">
            <v>0</v>
          </cell>
          <cell r="AT69">
            <v>0</v>
          </cell>
          <cell r="AU69">
            <v>0</v>
          </cell>
          <cell r="AV69">
            <v>0</v>
          </cell>
          <cell r="AW69">
            <v>0</v>
          </cell>
          <cell r="AY69">
            <v>0</v>
          </cell>
          <cell r="AZ69">
            <v>0</v>
          </cell>
          <cell r="BA69">
            <v>0</v>
          </cell>
          <cell r="BB69">
            <v>0</v>
          </cell>
          <cell r="BC69">
            <v>0</v>
          </cell>
          <cell r="BD69">
            <v>0</v>
          </cell>
          <cell r="BE69">
            <v>0</v>
          </cell>
          <cell r="BF69">
            <v>0</v>
          </cell>
          <cell r="BG69">
            <v>0</v>
          </cell>
          <cell r="BH69">
            <v>0</v>
          </cell>
          <cell r="BI69">
            <v>0</v>
          </cell>
          <cell r="BJ69">
            <v>0</v>
          </cell>
          <cell r="BK69">
            <v>0</v>
          </cell>
          <cell r="BL69">
            <v>0</v>
          </cell>
          <cell r="BM69">
            <v>0</v>
          </cell>
          <cell r="BN69">
            <v>0</v>
          </cell>
          <cell r="BO69">
            <v>0</v>
          </cell>
          <cell r="BP69">
            <v>0</v>
          </cell>
          <cell r="BQ69">
            <v>0</v>
          </cell>
          <cell r="BR69">
            <v>0</v>
          </cell>
          <cell r="BS69">
            <v>0</v>
          </cell>
          <cell r="BT69">
            <v>0</v>
          </cell>
          <cell r="BU69">
            <v>0</v>
          </cell>
          <cell r="BV69">
            <v>30000</v>
          </cell>
          <cell r="BW69">
            <v>2402</v>
          </cell>
          <cell r="BX69">
            <v>33680</v>
          </cell>
          <cell r="BY69">
            <v>0</v>
          </cell>
        </row>
        <row r="70">
          <cell r="A70">
            <v>100993</v>
          </cell>
          <cell r="B70">
            <v>100993</v>
          </cell>
          <cell r="C70" t="str">
            <v>John Sander</v>
          </cell>
          <cell r="D70">
            <v>100993</v>
          </cell>
          <cell r="E70">
            <v>100</v>
          </cell>
          <cell r="F70">
            <v>20</v>
          </cell>
          <cell r="G70" t="str">
            <v>FE-Global Issue 686 EBT</v>
          </cell>
          <cell r="I70">
            <v>0</v>
          </cell>
          <cell r="K70">
            <v>0</v>
          </cell>
          <cell r="M70">
            <v>0</v>
          </cell>
          <cell r="O70">
            <v>0</v>
          </cell>
          <cell r="Q70">
            <v>0</v>
          </cell>
          <cell r="S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S70">
            <v>0</v>
          </cell>
          <cell r="AT70">
            <v>0</v>
          </cell>
          <cell r="AU70">
            <v>0</v>
          </cell>
          <cell r="AV70">
            <v>0</v>
          </cell>
          <cell r="AW70">
            <v>0</v>
          </cell>
          <cell r="AY70">
            <v>0</v>
          </cell>
          <cell r="AZ70">
            <v>0</v>
          </cell>
          <cell r="BA70">
            <v>0</v>
          </cell>
          <cell r="BB70">
            <v>0</v>
          </cell>
          <cell r="BC70">
            <v>0</v>
          </cell>
          <cell r="BD70">
            <v>0</v>
          </cell>
          <cell r="BE70">
            <v>0</v>
          </cell>
          <cell r="BF70">
            <v>0</v>
          </cell>
          <cell r="BG70">
            <v>0</v>
          </cell>
          <cell r="BH70">
            <v>0</v>
          </cell>
          <cell r="BI70">
            <v>0</v>
          </cell>
          <cell r="BJ70">
            <v>0</v>
          </cell>
          <cell r="BK70">
            <v>0</v>
          </cell>
          <cell r="BL70">
            <v>0</v>
          </cell>
          <cell r="BM70">
            <v>0</v>
          </cell>
          <cell r="BN70">
            <v>0</v>
          </cell>
          <cell r="BO70">
            <v>0</v>
          </cell>
          <cell r="BP70">
            <v>0</v>
          </cell>
          <cell r="BQ70">
            <v>0</v>
          </cell>
          <cell r="BR70">
            <v>0</v>
          </cell>
          <cell r="BS70">
            <v>0</v>
          </cell>
          <cell r="BT70">
            <v>0</v>
          </cell>
          <cell r="BU70">
            <v>0</v>
          </cell>
          <cell r="BV70">
            <v>0</v>
          </cell>
          <cell r="BW70">
            <v>2402</v>
          </cell>
          <cell r="BX70">
            <v>0</v>
          </cell>
          <cell r="BY70">
            <v>0</v>
          </cell>
        </row>
        <row r="71">
          <cell r="A71">
            <v>101017</v>
          </cell>
          <cell r="B71">
            <v>101017</v>
          </cell>
          <cell r="C71" t="str">
            <v>John Sander</v>
          </cell>
          <cell r="D71">
            <v>101017</v>
          </cell>
          <cell r="E71">
            <v>100</v>
          </cell>
          <cell r="F71">
            <v>20</v>
          </cell>
          <cell r="G71" t="str">
            <v>FE-IT Control Room</v>
          </cell>
          <cell r="I71">
            <v>0</v>
          </cell>
          <cell r="K71">
            <v>0</v>
          </cell>
          <cell r="M71">
            <v>0</v>
          </cell>
          <cell r="O71">
            <v>0</v>
          </cell>
          <cell r="Q71">
            <v>0</v>
          </cell>
          <cell r="S71">
            <v>0</v>
          </cell>
          <cell r="U71">
            <v>0</v>
          </cell>
          <cell r="V71">
            <v>80</v>
          </cell>
          <cell r="W71">
            <v>3680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0</v>
          </cell>
          <cell r="AM71">
            <v>0</v>
          </cell>
          <cell r="AN71">
            <v>0</v>
          </cell>
          <cell r="AO71">
            <v>0</v>
          </cell>
          <cell r="AP71">
            <v>0</v>
          </cell>
          <cell r="AQ71">
            <v>0</v>
          </cell>
          <cell r="AS71">
            <v>0</v>
          </cell>
          <cell r="AT71">
            <v>0</v>
          </cell>
          <cell r="AU71">
            <v>0</v>
          </cell>
          <cell r="AV71">
            <v>0</v>
          </cell>
          <cell r="AW71">
            <v>0</v>
          </cell>
          <cell r="AY71">
            <v>0</v>
          </cell>
          <cell r="AZ71">
            <v>0</v>
          </cell>
          <cell r="BA71">
            <v>0</v>
          </cell>
          <cell r="BB71">
            <v>0</v>
          </cell>
          <cell r="BC71">
            <v>0</v>
          </cell>
          <cell r="BD71">
            <v>0</v>
          </cell>
          <cell r="BE71">
            <v>0</v>
          </cell>
          <cell r="BF71">
            <v>0</v>
          </cell>
          <cell r="BG71">
            <v>0</v>
          </cell>
          <cell r="BH71">
            <v>0</v>
          </cell>
          <cell r="BI71">
            <v>0</v>
          </cell>
          <cell r="BJ71">
            <v>0</v>
          </cell>
          <cell r="BK71">
            <v>0</v>
          </cell>
          <cell r="BL71">
            <v>0</v>
          </cell>
          <cell r="BM71">
            <v>0</v>
          </cell>
          <cell r="BN71">
            <v>0</v>
          </cell>
          <cell r="BO71">
            <v>0</v>
          </cell>
          <cell r="BP71">
            <v>0</v>
          </cell>
          <cell r="BQ71">
            <v>0</v>
          </cell>
          <cell r="BR71">
            <v>0</v>
          </cell>
          <cell r="BS71">
            <v>0</v>
          </cell>
          <cell r="BT71">
            <v>0</v>
          </cell>
          <cell r="BU71">
            <v>0</v>
          </cell>
          <cell r="BV71">
            <v>5000</v>
          </cell>
          <cell r="BW71">
            <v>2402</v>
          </cell>
          <cell r="BX71">
            <v>8680</v>
          </cell>
          <cell r="BY71">
            <v>0</v>
          </cell>
        </row>
        <row r="72">
          <cell r="A72">
            <v>101092</v>
          </cell>
          <cell r="B72">
            <v>101092</v>
          </cell>
          <cell r="C72" t="str">
            <v>John Sander</v>
          </cell>
          <cell r="D72">
            <v>101092</v>
          </cell>
          <cell r="E72">
            <v>100</v>
          </cell>
          <cell r="F72">
            <v>20</v>
          </cell>
          <cell r="G72" t="str">
            <v>FE - Scada IT Capital Improvements</v>
          </cell>
          <cell r="I72">
            <v>0</v>
          </cell>
          <cell r="K72">
            <v>0</v>
          </cell>
          <cell r="M72">
            <v>0</v>
          </cell>
          <cell r="O72">
            <v>0</v>
          </cell>
          <cell r="Q72">
            <v>0</v>
          </cell>
          <cell r="S72">
            <v>0</v>
          </cell>
          <cell r="U72">
            <v>0</v>
          </cell>
          <cell r="V72">
            <v>240</v>
          </cell>
          <cell r="W72">
            <v>11040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0</v>
          </cell>
          <cell r="AM72">
            <v>0</v>
          </cell>
          <cell r="AN72">
            <v>0</v>
          </cell>
          <cell r="AO72">
            <v>0</v>
          </cell>
          <cell r="AP72">
            <v>0</v>
          </cell>
          <cell r="AQ72">
            <v>0</v>
          </cell>
          <cell r="AS72">
            <v>0</v>
          </cell>
          <cell r="AT72">
            <v>0</v>
          </cell>
          <cell r="AU72">
            <v>0</v>
          </cell>
          <cell r="AV72">
            <v>0</v>
          </cell>
          <cell r="AW72">
            <v>0</v>
          </cell>
          <cell r="AY72">
            <v>0</v>
          </cell>
          <cell r="AZ72">
            <v>0</v>
          </cell>
          <cell r="BA72">
            <v>0</v>
          </cell>
          <cell r="BB72">
            <v>0</v>
          </cell>
          <cell r="BC72">
            <v>0</v>
          </cell>
          <cell r="BD72">
            <v>0</v>
          </cell>
          <cell r="BE72">
            <v>0</v>
          </cell>
          <cell r="BF72">
            <v>0</v>
          </cell>
          <cell r="BG72">
            <v>0</v>
          </cell>
          <cell r="BH72">
            <v>0</v>
          </cell>
          <cell r="BI72">
            <v>0</v>
          </cell>
          <cell r="BJ72">
            <v>0</v>
          </cell>
          <cell r="BK72">
            <v>0</v>
          </cell>
          <cell r="BL72">
            <v>0</v>
          </cell>
          <cell r="BM72">
            <v>0</v>
          </cell>
          <cell r="BN72">
            <v>0</v>
          </cell>
          <cell r="BO72">
            <v>0</v>
          </cell>
          <cell r="BP72">
            <v>0</v>
          </cell>
          <cell r="BQ72">
            <v>0</v>
          </cell>
          <cell r="BR72">
            <v>0</v>
          </cell>
          <cell r="BS72">
            <v>0</v>
          </cell>
          <cell r="BT72">
            <v>0</v>
          </cell>
          <cell r="BU72">
            <v>0</v>
          </cell>
          <cell r="BV72">
            <v>10000</v>
          </cell>
          <cell r="BW72">
            <v>2402</v>
          </cell>
          <cell r="BX72">
            <v>21040</v>
          </cell>
          <cell r="BY72">
            <v>0</v>
          </cell>
        </row>
        <row r="73">
          <cell r="A73">
            <v>101095</v>
          </cell>
          <cell r="B73">
            <v>101095</v>
          </cell>
          <cell r="C73" t="str">
            <v>John Sander</v>
          </cell>
          <cell r="D73">
            <v>101095</v>
          </cell>
          <cell r="E73">
            <v>100</v>
          </cell>
          <cell r="F73">
            <v>20</v>
          </cell>
          <cell r="G73" t="str">
            <v>FE - Interval Meter Project</v>
          </cell>
          <cell r="I73">
            <v>0</v>
          </cell>
          <cell r="K73">
            <v>0</v>
          </cell>
          <cell r="M73">
            <v>0</v>
          </cell>
          <cell r="O73">
            <v>0</v>
          </cell>
          <cell r="Q73">
            <v>0</v>
          </cell>
          <cell r="S73">
            <v>0</v>
          </cell>
          <cell r="U73">
            <v>0</v>
          </cell>
          <cell r="V73">
            <v>320</v>
          </cell>
          <cell r="W73">
            <v>14720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v>
          </cell>
          <cell r="AM73">
            <v>0</v>
          </cell>
          <cell r="AN73">
            <v>0</v>
          </cell>
          <cell r="AO73">
            <v>0</v>
          </cell>
          <cell r="AP73">
            <v>0</v>
          </cell>
          <cell r="AQ73">
            <v>0</v>
          </cell>
          <cell r="AS73">
            <v>0</v>
          </cell>
          <cell r="AT73">
            <v>0</v>
          </cell>
          <cell r="AU73">
            <v>0</v>
          </cell>
          <cell r="AV73">
            <v>0</v>
          </cell>
          <cell r="AW73">
            <v>0</v>
          </cell>
          <cell r="AY73">
            <v>0</v>
          </cell>
          <cell r="AZ73">
            <v>0</v>
          </cell>
          <cell r="BA73">
            <v>0</v>
          </cell>
          <cell r="BB73">
            <v>0</v>
          </cell>
          <cell r="BC73">
            <v>0</v>
          </cell>
          <cell r="BD73">
            <v>0</v>
          </cell>
          <cell r="BE73">
            <v>0</v>
          </cell>
          <cell r="BF73">
            <v>0</v>
          </cell>
          <cell r="BG73">
            <v>0</v>
          </cell>
          <cell r="BH73">
            <v>0</v>
          </cell>
          <cell r="BI73">
            <v>0</v>
          </cell>
          <cell r="BJ73">
            <v>0</v>
          </cell>
          <cell r="BK73">
            <v>0</v>
          </cell>
          <cell r="BL73">
            <v>0</v>
          </cell>
          <cell r="BM73">
            <v>0</v>
          </cell>
          <cell r="BN73">
            <v>0</v>
          </cell>
          <cell r="BO73">
            <v>0</v>
          </cell>
          <cell r="BP73">
            <v>0</v>
          </cell>
          <cell r="BQ73">
            <v>0</v>
          </cell>
          <cell r="BR73">
            <v>0</v>
          </cell>
          <cell r="BS73">
            <v>0</v>
          </cell>
          <cell r="BT73">
            <v>0</v>
          </cell>
          <cell r="BU73">
            <v>0</v>
          </cell>
          <cell r="BV73">
            <v>0</v>
          </cell>
          <cell r="BW73">
            <v>2402</v>
          </cell>
          <cell r="BX73">
            <v>14720</v>
          </cell>
          <cell r="BY73">
            <v>0</v>
          </cell>
        </row>
        <row r="74">
          <cell r="A74">
            <v>101069</v>
          </cell>
          <cell r="B74">
            <v>101069</v>
          </cell>
          <cell r="C74" t="str">
            <v>John Sander</v>
          </cell>
          <cell r="D74">
            <v>101069</v>
          </cell>
          <cell r="E74">
            <v>100</v>
          </cell>
          <cell r="F74">
            <v>20</v>
          </cell>
          <cell r="G74" t="str">
            <v>FE-Disaster Recovery Site</v>
          </cell>
          <cell r="I74">
            <v>0</v>
          </cell>
          <cell r="K74">
            <v>0</v>
          </cell>
          <cell r="M74">
            <v>0</v>
          </cell>
          <cell r="O74">
            <v>0</v>
          </cell>
          <cell r="Q74">
            <v>0</v>
          </cell>
          <cell r="S74">
            <v>0</v>
          </cell>
          <cell r="U74">
            <v>0</v>
          </cell>
          <cell r="V74">
            <v>0</v>
          </cell>
          <cell r="W74">
            <v>0</v>
          </cell>
          <cell r="X74">
            <v>0</v>
          </cell>
          <cell r="Y74">
            <v>0</v>
          </cell>
          <cell r="Z74">
            <v>0</v>
          </cell>
          <cell r="AA74">
            <v>0</v>
          </cell>
          <cell r="AB74">
            <v>0</v>
          </cell>
          <cell r="AC74">
            <v>0</v>
          </cell>
          <cell r="AD74">
            <v>40</v>
          </cell>
          <cell r="AE74">
            <v>2240</v>
          </cell>
          <cell r="AF74">
            <v>0</v>
          </cell>
          <cell r="AG74">
            <v>0</v>
          </cell>
          <cell r="AH74">
            <v>0</v>
          </cell>
          <cell r="AI74">
            <v>0</v>
          </cell>
          <cell r="AJ74">
            <v>0</v>
          </cell>
          <cell r="AK74">
            <v>0</v>
          </cell>
          <cell r="AL74">
            <v>0</v>
          </cell>
          <cell r="AM74">
            <v>0</v>
          </cell>
          <cell r="AN74">
            <v>0</v>
          </cell>
          <cell r="AO74">
            <v>0</v>
          </cell>
          <cell r="AP74">
            <v>0</v>
          </cell>
          <cell r="AQ74">
            <v>0</v>
          </cell>
          <cell r="AS74">
            <v>0</v>
          </cell>
          <cell r="AT74">
            <v>0</v>
          </cell>
          <cell r="AU74">
            <v>0</v>
          </cell>
          <cell r="AV74">
            <v>0</v>
          </cell>
          <cell r="AW74">
            <v>0</v>
          </cell>
          <cell r="AY74">
            <v>0</v>
          </cell>
          <cell r="AZ74">
            <v>0</v>
          </cell>
          <cell r="BA74">
            <v>0</v>
          </cell>
          <cell r="BB74">
            <v>0</v>
          </cell>
          <cell r="BC74">
            <v>0</v>
          </cell>
          <cell r="BD74">
            <v>0</v>
          </cell>
          <cell r="BE74">
            <v>0</v>
          </cell>
          <cell r="BF74">
            <v>0</v>
          </cell>
          <cell r="BG74">
            <v>0</v>
          </cell>
          <cell r="BH74">
            <v>0</v>
          </cell>
          <cell r="BI74">
            <v>0</v>
          </cell>
          <cell r="BJ74">
            <v>0</v>
          </cell>
          <cell r="BK74">
            <v>0</v>
          </cell>
          <cell r="BL74">
            <v>0</v>
          </cell>
          <cell r="BM74">
            <v>0</v>
          </cell>
          <cell r="BN74">
            <v>0</v>
          </cell>
          <cell r="BO74">
            <v>0</v>
          </cell>
          <cell r="BP74">
            <v>0</v>
          </cell>
          <cell r="BQ74">
            <v>0</v>
          </cell>
          <cell r="BR74">
            <v>0</v>
          </cell>
          <cell r="BS74">
            <v>0</v>
          </cell>
          <cell r="BT74">
            <v>0</v>
          </cell>
          <cell r="BU74">
            <v>0</v>
          </cell>
          <cell r="BV74">
            <v>0</v>
          </cell>
          <cell r="BW74">
            <v>2402</v>
          </cell>
          <cell r="BX74">
            <v>2240</v>
          </cell>
          <cell r="BY74">
            <v>0</v>
          </cell>
        </row>
        <row r="75">
          <cell r="A75">
            <v>0</v>
          </cell>
          <cell r="K75">
            <v>0</v>
          </cell>
          <cell r="M75">
            <v>0</v>
          </cell>
          <cell r="O75">
            <v>0</v>
          </cell>
          <cell r="Q75">
            <v>0</v>
          </cell>
          <cell r="S75">
            <v>0</v>
          </cell>
          <cell r="U75">
            <v>0</v>
          </cell>
          <cell r="W75">
            <v>0</v>
          </cell>
          <cell r="BO75">
            <v>0</v>
          </cell>
          <cell r="BV75" t="str">
            <v>2402 Total FE IT</v>
          </cell>
          <cell r="BX75">
            <v>408056</v>
          </cell>
        </row>
        <row r="76">
          <cell r="A76">
            <v>100720</v>
          </cell>
          <cell r="B76">
            <v>100720</v>
          </cell>
          <cell r="C76" t="str">
            <v>Blaine Desrosiers</v>
          </cell>
          <cell r="D76">
            <v>100720</v>
          </cell>
          <cell r="E76">
            <v>100</v>
          </cell>
          <cell r="F76">
            <v>20</v>
          </cell>
          <cell r="G76" t="str">
            <v>FE-Office Equipment &amp; other equip  Inc</v>
          </cell>
          <cell r="I76">
            <v>0</v>
          </cell>
          <cell r="K76">
            <v>0</v>
          </cell>
          <cell r="M76">
            <v>0</v>
          </cell>
          <cell r="O76">
            <v>0</v>
          </cell>
          <cell r="Q76">
            <v>0</v>
          </cell>
          <cell r="S76">
            <v>0</v>
          </cell>
          <cell r="U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S76">
            <v>0</v>
          </cell>
          <cell r="AT76">
            <v>0</v>
          </cell>
          <cell r="AU76">
            <v>0</v>
          </cell>
          <cell r="AV76">
            <v>0</v>
          </cell>
          <cell r="AW76">
            <v>0</v>
          </cell>
          <cell r="AY76">
            <v>0</v>
          </cell>
          <cell r="AZ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0</v>
          </cell>
          <cell r="BO76">
            <v>0</v>
          </cell>
          <cell r="BP76">
            <v>0</v>
          </cell>
          <cell r="BQ76">
            <v>0</v>
          </cell>
          <cell r="BR76">
            <v>0</v>
          </cell>
          <cell r="BS76">
            <v>0</v>
          </cell>
          <cell r="BT76">
            <v>0</v>
          </cell>
          <cell r="BU76">
            <v>0</v>
          </cell>
          <cell r="BV76">
            <v>0</v>
          </cell>
          <cell r="BW76">
            <v>2410</v>
          </cell>
          <cell r="BX76">
            <v>0</v>
          </cell>
          <cell r="BY76">
            <v>0</v>
          </cell>
        </row>
        <row r="77">
          <cell r="A77">
            <v>101001</v>
          </cell>
          <cell r="B77">
            <v>101001</v>
          </cell>
          <cell r="D77">
            <v>101001</v>
          </cell>
          <cell r="E77">
            <v>100</v>
          </cell>
          <cell r="F77">
            <v>20</v>
          </cell>
          <cell r="G77" t="str">
            <v>FE-Telephone System</v>
          </cell>
          <cell r="I77">
            <v>0</v>
          </cell>
          <cell r="K77">
            <v>0</v>
          </cell>
          <cell r="M77">
            <v>0</v>
          </cell>
          <cell r="O77">
            <v>0</v>
          </cell>
          <cell r="Q77">
            <v>0</v>
          </cell>
          <cell r="S77">
            <v>0</v>
          </cell>
          <cell r="U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S77">
            <v>0</v>
          </cell>
          <cell r="AT77">
            <v>0</v>
          </cell>
          <cell r="AU77">
            <v>0</v>
          </cell>
          <cell r="AV77">
            <v>0</v>
          </cell>
          <cell r="AW77">
            <v>0</v>
          </cell>
          <cell r="AY77">
            <v>0</v>
          </cell>
          <cell r="AZ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P77">
            <v>0</v>
          </cell>
          <cell r="BQ77">
            <v>0</v>
          </cell>
          <cell r="BR77">
            <v>0</v>
          </cell>
          <cell r="BS77">
            <v>0</v>
          </cell>
          <cell r="BT77">
            <v>0</v>
          </cell>
          <cell r="BU77">
            <v>0</v>
          </cell>
          <cell r="BV77">
            <v>0</v>
          </cell>
          <cell r="BW77">
            <v>2410</v>
          </cell>
          <cell r="BX77">
            <v>0</v>
          </cell>
          <cell r="BY77">
            <v>0</v>
          </cell>
        </row>
        <row r="78">
          <cell r="A78">
            <v>101066</v>
          </cell>
          <cell r="B78">
            <v>101066</v>
          </cell>
          <cell r="C78" t="str">
            <v>Harry Clutterbuck</v>
          </cell>
          <cell r="D78">
            <v>101066</v>
          </cell>
          <cell r="E78">
            <v>100</v>
          </cell>
          <cell r="F78">
            <v>20</v>
          </cell>
          <cell r="G78" t="str">
            <v>FE- Consolidated OEB Project</v>
          </cell>
          <cell r="I78">
            <v>0</v>
          </cell>
          <cell r="K78">
            <v>0</v>
          </cell>
          <cell r="M78">
            <v>0</v>
          </cell>
          <cell r="O78">
            <v>0</v>
          </cell>
          <cell r="Q78">
            <v>0</v>
          </cell>
          <cell r="S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S78">
            <v>0</v>
          </cell>
          <cell r="AT78">
            <v>0</v>
          </cell>
          <cell r="AU78">
            <v>0</v>
          </cell>
          <cell r="AV78">
            <v>0</v>
          </cell>
          <cell r="AW78">
            <v>0</v>
          </cell>
          <cell r="AY78">
            <v>0</v>
          </cell>
          <cell r="AZ78">
            <v>0</v>
          </cell>
          <cell r="BA78">
            <v>0</v>
          </cell>
          <cell r="BB78">
            <v>0</v>
          </cell>
          <cell r="BC78">
            <v>0</v>
          </cell>
          <cell r="BD78">
            <v>0</v>
          </cell>
          <cell r="BE78">
            <v>0</v>
          </cell>
          <cell r="BF78">
            <v>0</v>
          </cell>
          <cell r="BG78">
            <v>0</v>
          </cell>
          <cell r="BH78">
            <v>0</v>
          </cell>
          <cell r="BI78">
            <v>0</v>
          </cell>
          <cell r="BJ78">
            <v>0</v>
          </cell>
          <cell r="BK78">
            <v>0</v>
          </cell>
          <cell r="BL78">
            <v>0</v>
          </cell>
          <cell r="BM78">
            <v>0</v>
          </cell>
          <cell r="BN78">
            <v>0</v>
          </cell>
          <cell r="BO78">
            <v>0</v>
          </cell>
          <cell r="BP78">
            <v>0</v>
          </cell>
          <cell r="BQ78">
            <v>0</v>
          </cell>
          <cell r="BR78">
            <v>0</v>
          </cell>
          <cell r="BS78">
            <v>0</v>
          </cell>
          <cell r="BT78">
            <v>0</v>
          </cell>
          <cell r="BU78">
            <v>0</v>
          </cell>
          <cell r="BV78">
            <v>0</v>
          </cell>
          <cell r="BW78">
            <v>2410</v>
          </cell>
          <cell r="BX78">
            <v>0</v>
          </cell>
          <cell r="BY78">
            <v>0</v>
          </cell>
        </row>
        <row r="79">
          <cell r="A79">
            <v>0</v>
          </cell>
          <cell r="K79">
            <v>0</v>
          </cell>
          <cell r="M79">
            <v>0</v>
          </cell>
          <cell r="O79">
            <v>0</v>
          </cell>
          <cell r="Q79">
            <v>0</v>
          </cell>
          <cell r="S79">
            <v>0</v>
          </cell>
          <cell r="U79">
            <v>0</v>
          </cell>
          <cell r="V79">
            <v>0</v>
          </cell>
          <cell r="W79">
            <v>0</v>
          </cell>
          <cell r="X79">
            <v>0</v>
          </cell>
          <cell r="Y79">
            <v>0</v>
          </cell>
          <cell r="BO79">
            <v>0</v>
          </cell>
          <cell r="BV79" t="str">
            <v>2410 Total FE General</v>
          </cell>
          <cell r="BX79">
            <v>0</v>
          </cell>
        </row>
        <row r="80">
          <cell r="A80">
            <v>100929</v>
          </cell>
          <cell r="B80">
            <v>100929</v>
          </cell>
          <cell r="C80" t="str">
            <v>John Sander</v>
          </cell>
          <cell r="D80">
            <v>100929</v>
          </cell>
          <cell r="E80">
            <v>100</v>
          </cell>
          <cell r="F80">
            <v>20</v>
          </cell>
          <cell r="G80" t="str">
            <v>FE-SAP Fixed Price &amp; Retailer Settlement</v>
          </cell>
          <cell r="I80">
            <v>0</v>
          </cell>
          <cell r="K80">
            <v>0</v>
          </cell>
          <cell r="M80">
            <v>0</v>
          </cell>
          <cell r="O80">
            <v>0</v>
          </cell>
          <cell r="Q80">
            <v>0</v>
          </cell>
          <cell r="S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S80">
            <v>0</v>
          </cell>
          <cell r="AT80">
            <v>0</v>
          </cell>
          <cell r="AU80">
            <v>0</v>
          </cell>
          <cell r="AV80">
            <v>0</v>
          </cell>
          <cell r="AW80">
            <v>0</v>
          </cell>
          <cell r="AY80">
            <v>0</v>
          </cell>
          <cell r="AZ80">
            <v>0</v>
          </cell>
          <cell r="BA80">
            <v>0</v>
          </cell>
          <cell r="BB80">
            <v>0</v>
          </cell>
          <cell r="BC80">
            <v>0</v>
          </cell>
          <cell r="BD80">
            <v>0</v>
          </cell>
          <cell r="BE80">
            <v>0</v>
          </cell>
          <cell r="BF80">
            <v>0</v>
          </cell>
          <cell r="BG80">
            <v>0</v>
          </cell>
          <cell r="BH80">
            <v>0</v>
          </cell>
          <cell r="BI80">
            <v>0</v>
          </cell>
          <cell r="BJ80">
            <v>0</v>
          </cell>
          <cell r="BK80">
            <v>0</v>
          </cell>
          <cell r="BL80">
            <v>0</v>
          </cell>
          <cell r="BM80">
            <v>0</v>
          </cell>
          <cell r="BN80">
            <v>0</v>
          </cell>
          <cell r="BO80">
            <v>0</v>
          </cell>
          <cell r="BP80">
            <v>0</v>
          </cell>
          <cell r="BQ80">
            <v>0</v>
          </cell>
          <cell r="BR80">
            <v>0</v>
          </cell>
          <cell r="BS80">
            <v>0</v>
          </cell>
          <cell r="BT80">
            <v>0</v>
          </cell>
          <cell r="BU80">
            <v>0</v>
          </cell>
          <cell r="BV80">
            <v>0</v>
          </cell>
          <cell r="BW80">
            <v>2501</v>
          </cell>
          <cell r="BX80">
            <v>0</v>
          </cell>
          <cell r="BY80">
            <v>0</v>
          </cell>
        </row>
        <row r="81">
          <cell r="A81">
            <v>0</v>
          </cell>
          <cell r="K81">
            <v>0</v>
          </cell>
          <cell r="M81">
            <v>0</v>
          </cell>
          <cell r="O81">
            <v>0</v>
          </cell>
          <cell r="Q81">
            <v>0</v>
          </cell>
          <cell r="S81">
            <v>0</v>
          </cell>
          <cell r="U81">
            <v>0</v>
          </cell>
          <cell r="V81">
            <v>0</v>
          </cell>
          <cell r="W81">
            <v>0</v>
          </cell>
          <cell r="X81">
            <v>0</v>
          </cell>
          <cell r="Y81">
            <v>0</v>
          </cell>
          <cell r="BO81">
            <v>0</v>
          </cell>
          <cell r="BV81" t="str">
            <v>2501 Total FE Cust Service</v>
          </cell>
          <cell r="BX81">
            <v>0</v>
          </cell>
        </row>
        <row r="82">
          <cell r="A82">
            <v>101114</v>
          </cell>
          <cell r="B82">
            <v>101114</v>
          </cell>
          <cell r="C82" t="str">
            <v>S Sheogobind</v>
          </cell>
          <cell r="D82">
            <v>101114</v>
          </cell>
          <cell r="E82">
            <v>100</v>
          </cell>
          <cell r="F82">
            <v>20</v>
          </cell>
          <cell r="G82" t="str">
            <v>PC- Communications Project</v>
          </cell>
          <cell r="I82">
            <v>0</v>
          </cell>
          <cell r="J82">
            <v>25</v>
          </cell>
          <cell r="K82">
            <v>1432.75</v>
          </cell>
          <cell r="M82">
            <v>0</v>
          </cell>
          <cell r="N82">
            <v>40</v>
          </cell>
          <cell r="O82">
            <v>2434.7999999999997</v>
          </cell>
          <cell r="Q82">
            <v>0</v>
          </cell>
          <cell r="S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S82">
            <v>0</v>
          </cell>
          <cell r="AT82">
            <v>0</v>
          </cell>
          <cell r="AU82">
            <v>0</v>
          </cell>
          <cell r="AV82">
            <v>0</v>
          </cell>
          <cell r="AW82">
            <v>0</v>
          </cell>
          <cell r="AY82">
            <v>0</v>
          </cell>
          <cell r="AZ82">
            <v>0</v>
          </cell>
          <cell r="BA82">
            <v>0</v>
          </cell>
          <cell r="BB82">
            <v>0</v>
          </cell>
          <cell r="BC82">
            <v>0</v>
          </cell>
          <cell r="BD82">
            <v>0</v>
          </cell>
          <cell r="BE82">
            <v>0</v>
          </cell>
          <cell r="BF82">
            <v>0</v>
          </cell>
          <cell r="BG82">
            <v>0</v>
          </cell>
          <cell r="BH82">
            <v>0</v>
          </cell>
          <cell r="BI82">
            <v>0</v>
          </cell>
          <cell r="BJ82">
            <v>0</v>
          </cell>
          <cell r="BK82">
            <v>0</v>
          </cell>
          <cell r="BL82">
            <v>0</v>
          </cell>
          <cell r="BM82">
            <v>0</v>
          </cell>
          <cell r="BN82">
            <v>0</v>
          </cell>
          <cell r="BO82">
            <v>0</v>
          </cell>
          <cell r="BP82">
            <v>0</v>
          </cell>
          <cell r="BQ82">
            <v>0</v>
          </cell>
          <cell r="BR82">
            <v>0</v>
          </cell>
          <cell r="BS82">
            <v>0</v>
          </cell>
          <cell r="BT82">
            <v>0</v>
          </cell>
          <cell r="BU82">
            <v>0</v>
          </cell>
          <cell r="BV82">
            <v>0</v>
          </cell>
          <cell r="BW82">
            <v>2600</v>
          </cell>
          <cell r="BX82">
            <v>3867.5499999999997</v>
          </cell>
          <cell r="BY82">
            <v>0</v>
          </cell>
        </row>
        <row r="83">
          <cell r="A83">
            <v>100723</v>
          </cell>
          <cell r="B83">
            <v>100723</v>
          </cell>
          <cell r="C83" t="str">
            <v>S Sheogobind</v>
          </cell>
          <cell r="D83">
            <v>100723</v>
          </cell>
          <cell r="E83">
            <v>100</v>
          </cell>
          <cell r="F83">
            <v>20</v>
          </cell>
          <cell r="G83" t="str">
            <v>PC-Elm Street Station Projects</v>
          </cell>
          <cell r="I83">
            <v>0</v>
          </cell>
          <cell r="K83">
            <v>0</v>
          </cell>
          <cell r="M83">
            <v>0</v>
          </cell>
          <cell r="O83">
            <v>0</v>
          </cell>
          <cell r="Q83">
            <v>0</v>
          </cell>
          <cell r="S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S83">
            <v>0</v>
          </cell>
          <cell r="AT83">
            <v>0</v>
          </cell>
          <cell r="AU83">
            <v>0</v>
          </cell>
          <cell r="AV83">
            <v>0</v>
          </cell>
          <cell r="AW83">
            <v>0</v>
          </cell>
          <cell r="AY83">
            <v>0</v>
          </cell>
          <cell r="AZ83">
            <v>0</v>
          </cell>
          <cell r="BA83">
            <v>0</v>
          </cell>
          <cell r="BB83">
            <v>0</v>
          </cell>
          <cell r="BC83">
            <v>0</v>
          </cell>
          <cell r="BD83">
            <v>0</v>
          </cell>
          <cell r="BE83">
            <v>0</v>
          </cell>
          <cell r="BF83">
            <v>0</v>
          </cell>
          <cell r="BG83">
            <v>0</v>
          </cell>
          <cell r="BH83">
            <v>0</v>
          </cell>
          <cell r="BI83">
            <v>0</v>
          </cell>
          <cell r="BJ83">
            <v>0</v>
          </cell>
          <cell r="BK83">
            <v>0</v>
          </cell>
          <cell r="BL83">
            <v>0</v>
          </cell>
          <cell r="BM83">
            <v>0</v>
          </cell>
          <cell r="BN83">
            <v>0</v>
          </cell>
          <cell r="BO83">
            <v>0</v>
          </cell>
          <cell r="BP83">
            <v>0</v>
          </cell>
          <cell r="BQ83">
            <v>0</v>
          </cell>
          <cell r="BR83">
            <v>0</v>
          </cell>
          <cell r="BS83">
            <v>0</v>
          </cell>
          <cell r="BT83">
            <v>0</v>
          </cell>
          <cell r="BU83">
            <v>0</v>
          </cell>
          <cell r="BV83">
            <v>0</v>
          </cell>
          <cell r="BW83">
            <v>2600</v>
          </cell>
          <cell r="BX83">
            <v>0</v>
          </cell>
          <cell r="BY83">
            <v>0</v>
          </cell>
        </row>
        <row r="84">
          <cell r="A84">
            <v>100724</v>
          </cell>
          <cell r="B84">
            <v>100724</v>
          </cell>
          <cell r="C84" t="str">
            <v>S Sheogobind</v>
          </cell>
          <cell r="D84">
            <v>100724</v>
          </cell>
          <cell r="E84">
            <v>100</v>
          </cell>
          <cell r="F84">
            <v>20</v>
          </cell>
          <cell r="G84" t="str">
            <v>PC-Catharine Street Station Projects</v>
          </cell>
          <cell r="H84">
            <v>15</v>
          </cell>
          <cell r="I84">
            <v>1296.8999999999999</v>
          </cell>
          <cell r="K84">
            <v>0</v>
          </cell>
          <cell r="M84">
            <v>0</v>
          </cell>
          <cell r="N84">
            <v>560</v>
          </cell>
          <cell r="O84">
            <v>34087.199999999997</v>
          </cell>
          <cell r="P84">
            <v>36</v>
          </cell>
          <cell r="Q84">
            <v>2214</v>
          </cell>
          <cell r="S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S84">
            <v>0</v>
          </cell>
          <cell r="AT84">
            <v>0</v>
          </cell>
          <cell r="AU84">
            <v>0</v>
          </cell>
          <cell r="AV84">
            <v>0</v>
          </cell>
          <cell r="AW84">
            <v>0</v>
          </cell>
          <cell r="AY84">
            <v>0</v>
          </cell>
          <cell r="AZ84">
            <v>0</v>
          </cell>
          <cell r="BA84">
            <v>0</v>
          </cell>
          <cell r="BB84">
            <v>0</v>
          </cell>
          <cell r="BC84">
            <v>0</v>
          </cell>
          <cell r="BD84">
            <v>0</v>
          </cell>
          <cell r="BE84">
            <v>0</v>
          </cell>
          <cell r="BF84">
            <v>0</v>
          </cell>
          <cell r="BG84">
            <v>0</v>
          </cell>
          <cell r="BH84">
            <v>0</v>
          </cell>
          <cell r="BI84">
            <v>0</v>
          </cell>
          <cell r="BJ84">
            <v>0</v>
          </cell>
          <cell r="BK84">
            <v>0</v>
          </cell>
          <cell r="BL84">
            <v>0</v>
          </cell>
          <cell r="BM84">
            <v>0</v>
          </cell>
          <cell r="BN84">
            <v>0</v>
          </cell>
          <cell r="BO84">
            <v>0</v>
          </cell>
          <cell r="BP84">
            <v>0</v>
          </cell>
          <cell r="BQ84">
            <v>0</v>
          </cell>
          <cell r="BR84">
            <v>0</v>
          </cell>
          <cell r="BS84">
            <v>0</v>
          </cell>
          <cell r="BT84">
            <v>0</v>
          </cell>
          <cell r="BU84">
            <v>0</v>
          </cell>
          <cell r="BV84">
            <v>12500</v>
          </cell>
          <cell r="BW84">
            <v>2600</v>
          </cell>
          <cell r="BX84">
            <v>50098.1</v>
          </cell>
          <cell r="BY84">
            <v>0</v>
          </cell>
        </row>
        <row r="85">
          <cell r="A85">
            <v>100725</v>
          </cell>
          <cell r="B85">
            <v>100725</v>
          </cell>
          <cell r="C85" t="str">
            <v>S Sheogobind</v>
          </cell>
          <cell r="D85">
            <v>100725</v>
          </cell>
          <cell r="E85">
            <v>100</v>
          </cell>
          <cell r="F85">
            <v>20</v>
          </cell>
          <cell r="G85" t="str">
            <v>PC Killaly Street Station Projects</v>
          </cell>
          <cell r="H85">
            <v>20</v>
          </cell>
          <cell r="I85">
            <v>1729.1999999999998</v>
          </cell>
          <cell r="K85">
            <v>0</v>
          </cell>
          <cell r="M85">
            <v>0</v>
          </cell>
          <cell r="N85">
            <v>457</v>
          </cell>
          <cell r="O85">
            <v>27817.59</v>
          </cell>
          <cell r="P85">
            <v>48</v>
          </cell>
          <cell r="Q85">
            <v>2952</v>
          </cell>
          <cell r="S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S85">
            <v>0</v>
          </cell>
          <cell r="AT85">
            <v>0</v>
          </cell>
          <cell r="AU85">
            <v>0</v>
          </cell>
          <cell r="AV85">
            <v>0</v>
          </cell>
          <cell r="AW85">
            <v>0</v>
          </cell>
          <cell r="AY85">
            <v>0</v>
          </cell>
          <cell r="AZ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110000</v>
          </cell>
          <cell r="BW85">
            <v>2600</v>
          </cell>
          <cell r="BX85">
            <v>142498.79</v>
          </cell>
          <cell r="BY85">
            <v>0</v>
          </cell>
        </row>
        <row r="86">
          <cell r="A86">
            <v>101115</v>
          </cell>
          <cell r="B86">
            <v>101115</v>
          </cell>
          <cell r="C86" t="str">
            <v>S Sheogobind</v>
          </cell>
          <cell r="D86">
            <v>101115</v>
          </cell>
          <cell r="E86">
            <v>100</v>
          </cell>
          <cell r="F86">
            <v>20</v>
          </cell>
          <cell r="G86" t="str">
            <v>PC - Poletran Replace Project</v>
          </cell>
          <cell r="I86">
            <v>0</v>
          </cell>
          <cell r="K86">
            <v>0</v>
          </cell>
          <cell r="L86">
            <v>247</v>
          </cell>
          <cell r="M86">
            <v>12957.62</v>
          </cell>
          <cell r="O86">
            <v>0</v>
          </cell>
          <cell r="P86">
            <v>100</v>
          </cell>
          <cell r="Q86">
            <v>6150</v>
          </cell>
          <cell r="S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S86">
            <v>0</v>
          </cell>
          <cell r="AT86">
            <v>0</v>
          </cell>
          <cell r="AU86">
            <v>0</v>
          </cell>
          <cell r="AV86">
            <v>0</v>
          </cell>
          <cell r="AW86">
            <v>0</v>
          </cell>
          <cell r="AY86">
            <v>0</v>
          </cell>
          <cell r="AZ86">
            <v>0</v>
          </cell>
          <cell r="BA86">
            <v>0</v>
          </cell>
          <cell r="BB86">
            <v>0</v>
          </cell>
          <cell r="BC86">
            <v>0</v>
          </cell>
          <cell r="BD86">
            <v>0</v>
          </cell>
          <cell r="BE86">
            <v>0</v>
          </cell>
          <cell r="BF86">
            <v>0</v>
          </cell>
          <cell r="BG86">
            <v>0</v>
          </cell>
          <cell r="BH86">
            <v>0</v>
          </cell>
          <cell r="BI86">
            <v>0</v>
          </cell>
          <cell r="BJ86">
            <v>0</v>
          </cell>
          <cell r="BK86">
            <v>0</v>
          </cell>
          <cell r="BL86">
            <v>0</v>
          </cell>
          <cell r="BM86">
            <v>0</v>
          </cell>
          <cell r="BN86">
            <v>0</v>
          </cell>
          <cell r="BO86">
            <v>0</v>
          </cell>
          <cell r="BP86">
            <v>0</v>
          </cell>
          <cell r="BQ86">
            <v>0</v>
          </cell>
          <cell r="BR86">
            <v>0</v>
          </cell>
          <cell r="BS86">
            <v>0</v>
          </cell>
          <cell r="BT86">
            <v>0</v>
          </cell>
          <cell r="BU86">
            <v>0</v>
          </cell>
          <cell r="BV86">
            <v>26000</v>
          </cell>
          <cell r="BW86">
            <v>2600</v>
          </cell>
          <cell r="BX86">
            <v>45107.62</v>
          </cell>
          <cell r="BY86">
            <v>0</v>
          </cell>
        </row>
        <row r="87">
          <cell r="A87">
            <v>100727</v>
          </cell>
          <cell r="B87">
            <v>100727</v>
          </cell>
          <cell r="C87" t="str">
            <v>S Sheogobind</v>
          </cell>
          <cell r="D87">
            <v>100727</v>
          </cell>
          <cell r="E87">
            <v>100</v>
          </cell>
          <cell r="F87">
            <v>20</v>
          </cell>
          <cell r="G87" t="str">
            <v>PC-Sherkston Street Station Projects</v>
          </cell>
          <cell r="I87">
            <v>0</v>
          </cell>
          <cell r="K87">
            <v>0</v>
          </cell>
          <cell r="M87">
            <v>0</v>
          </cell>
          <cell r="O87">
            <v>0</v>
          </cell>
          <cell r="Q87">
            <v>0</v>
          </cell>
          <cell r="S87">
            <v>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S87">
            <v>0</v>
          </cell>
          <cell r="AT87">
            <v>0</v>
          </cell>
          <cell r="AU87">
            <v>0</v>
          </cell>
          <cell r="AV87">
            <v>0</v>
          </cell>
          <cell r="AW87">
            <v>0</v>
          </cell>
          <cell r="AY87">
            <v>0</v>
          </cell>
          <cell r="AZ87">
            <v>0</v>
          </cell>
          <cell r="BA87">
            <v>0</v>
          </cell>
          <cell r="BB87">
            <v>0</v>
          </cell>
          <cell r="BC87">
            <v>0</v>
          </cell>
          <cell r="BD87">
            <v>0</v>
          </cell>
          <cell r="BE87">
            <v>0</v>
          </cell>
          <cell r="BF87">
            <v>0</v>
          </cell>
          <cell r="BG87">
            <v>0</v>
          </cell>
          <cell r="BH87">
            <v>0</v>
          </cell>
          <cell r="BI87">
            <v>0</v>
          </cell>
          <cell r="BJ87">
            <v>0</v>
          </cell>
          <cell r="BK87">
            <v>0</v>
          </cell>
          <cell r="BL87">
            <v>0</v>
          </cell>
          <cell r="BM87">
            <v>0</v>
          </cell>
          <cell r="BN87">
            <v>0</v>
          </cell>
          <cell r="BO87">
            <v>0</v>
          </cell>
          <cell r="BP87">
            <v>0</v>
          </cell>
          <cell r="BQ87">
            <v>0</v>
          </cell>
          <cell r="BR87">
            <v>0</v>
          </cell>
          <cell r="BS87">
            <v>0</v>
          </cell>
          <cell r="BT87">
            <v>0</v>
          </cell>
          <cell r="BU87">
            <v>0</v>
          </cell>
          <cell r="BV87">
            <v>0</v>
          </cell>
          <cell r="BW87">
            <v>2600</v>
          </cell>
          <cell r="BX87">
            <v>0</v>
          </cell>
          <cell r="BY87">
            <v>0</v>
          </cell>
        </row>
        <row r="88">
          <cell r="A88">
            <v>100728</v>
          </cell>
          <cell r="B88">
            <v>100728</v>
          </cell>
          <cell r="C88" t="str">
            <v>S Sheogobind</v>
          </cell>
          <cell r="D88">
            <v>100728</v>
          </cell>
          <cell r="E88">
            <v>100</v>
          </cell>
          <cell r="F88">
            <v>20</v>
          </cell>
          <cell r="G88" t="str">
            <v>PC-Upgrade for Melanby St. Bridge Feed</v>
          </cell>
          <cell r="I88">
            <v>0</v>
          </cell>
          <cell r="K88">
            <v>0</v>
          </cell>
          <cell r="M88">
            <v>0</v>
          </cell>
          <cell r="O88">
            <v>0</v>
          </cell>
          <cell r="Q88">
            <v>0</v>
          </cell>
          <cell r="S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S88">
            <v>0</v>
          </cell>
          <cell r="AT88">
            <v>0</v>
          </cell>
          <cell r="AU88">
            <v>0</v>
          </cell>
          <cell r="AV88">
            <v>0</v>
          </cell>
          <cell r="AW88">
            <v>0</v>
          </cell>
          <cell r="AY88">
            <v>0</v>
          </cell>
          <cell r="AZ88">
            <v>0</v>
          </cell>
          <cell r="BA88">
            <v>0</v>
          </cell>
          <cell r="BB88">
            <v>0</v>
          </cell>
          <cell r="BC88">
            <v>0</v>
          </cell>
          <cell r="BD88">
            <v>0</v>
          </cell>
          <cell r="BE88">
            <v>0</v>
          </cell>
          <cell r="BF88">
            <v>0</v>
          </cell>
          <cell r="BG88">
            <v>0</v>
          </cell>
          <cell r="BH88">
            <v>0</v>
          </cell>
          <cell r="BI88">
            <v>0</v>
          </cell>
          <cell r="BJ88">
            <v>0</v>
          </cell>
          <cell r="BK88">
            <v>0</v>
          </cell>
          <cell r="BL88">
            <v>0</v>
          </cell>
          <cell r="BM88">
            <v>0</v>
          </cell>
          <cell r="BN88">
            <v>0</v>
          </cell>
          <cell r="BO88">
            <v>0</v>
          </cell>
          <cell r="BP88">
            <v>0</v>
          </cell>
          <cell r="BQ88">
            <v>0</v>
          </cell>
          <cell r="BR88">
            <v>0</v>
          </cell>
          <cell r="BS88">
            <v>0</v>
          </cell>
          <cell r="BT88">
            <v>0</v>
          </cell>
          <cell r="BU88">
            <v>0</v>
          </cell>
          <cell r="BV88">
            <v>0</v>
          </cell>
          <cell r="BW88">
            <v>2600</v>
          </cell>
          <cell r="BX88">
            <v>0</v>
          </cell>
          <cell r="BY88">
            <v>0</v>
          </cell>
        </row>
        <row r="89">
          <cell r="A89">
            <v>100729</v>
          </cell>
          <cell r="B89">
            <v>100729</v>
          </cell>
          <cell r="C89" t="str">
            <v>S Sheogobind</v>
          </cell>
          <cell r="D89">
            <v>100729</v>
          </cell>
          <cell r="E89">
            <v>100</v>
          </cell>
          <cell r="F89">
            <v>20</v>
          </cell>
          <cell r="G89" t="str">
            <v>PC-Install new Canal Crossing</v>
          </cell>
          <cell r="I89">
            <v>0</v>
          </cell>
          <cell r="K89">
            <v>0</v>
          </cell>
          <cell r="M89">
            <v>0</v>
          </cell>
          <cell r="O89">
            <v>0</v>
          </cell>
          <cell r="Q89">
            <v>0</v>
          </cell>
          <cell r="S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S89">
            <v>0</v>
          </cell>
          <cell r="AT89">
            <v>0</v>
          </cell>
          <cell r="AU89">
            <v>0</v>
          </cell>
          <cell r="AV89">
            <v>0</v>
          </cell>
          <cell r="AW89">
            <v>0</v>
          </cell>
          <cell r="AY89">
            <v>0</v>
          </cell>
          <cell r="AZ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v>
          </cell>
          <cell r="BP89">
            <v>0</v>
          </cell>
          <cell r="BQ89">
            <v>0</v>
          </cell>
          <cell r="BR89">
            <v>0</v>
          </cell>
          <cell r="BS89">
            <v>0</v>
          </cell>
          <cell r="BT89">
            <v>0</v>
          </cell>
          <cell r="BU89">
            <v>0</v>
          </cell>
          <cell r="BV89">
            <v>0</v>
          </cell>
          <cell r="BW89">
            <v>2600</v>
          </cell>
          <cell r="BX89">
            <v>0</v>
          </cell>
          <cell r="BY89">
            <v>0</v>
          </cell>
        </row>
        <row r="90">
          <cell r="A90">
            <v>100730</v>
          </cell>
          <cell r="B90">
            <v>100730</v>
          </cell>
          <cell r="C90" t="str">
            <v>S Sheogobind</v>
          </cell>
          <cell r="D90">
            <v>100730</v>
          </cell>
          <cell r="E90">
            <v>100</v>
          </cell>
          <cell r="F90">
            <v>20</v>
          </cell>
          <cell r="G90" t="str">
            <v>PC-Distribution Upgrades &amp; Expansions</v>
          </cell>
          <cell r="I90">
            <v>0</v>
          </cell>
          <cell r="K90">
            <v>0</v>
          </cell>
          <cell r="L90">
            <v>1400</v>
          </cell>
          <cell r="M90">
            <v>73444</v>
          </cell>
          <cell r="O90">
            <v>0</v>
          </cell>
          <cell r="P90">
            <v>1600</v>
          </cell>
          <cell r="Q90">
            <v>98400</v>
          </cell>
          <cell r="S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S90">
            <v>0</v>
          </cell>
          <cell r="AT90">
            <v>0</v>
          </cell>
          <cell r="AU90">
            <v>0</v>
          </cell>
          <cell r="AV90">
            <v>0</v>
          </cell>
          <cell r="AW90">
            <v>0</v>
          </cell>
          <cell r="AY90">
            <v>0</v>
          </cell>
          <cell r="AZ90">
            <v>0</v>
          </cell>
          <cell r="BA90">
            <v>0</v>
          </cell>
          <cell r="BB90">
            <v>0</v>
          </cell>
          <cell r="BC90">
            <v>0</v>
          </cell>
          <cell r="BD90">
            <v>0</v>
          </cell>
          <cell r="BE90">
            <v>0</v>
          </cell>
          <cell r="BF90">
            <v>0</v>
          </cell>
          <cell r="BG90">
            <v>0</v>
          </cell>
          <cell r="BH90">
            <v>0</v>
          </cell>
          <cell r="BI90">
            <v>0</v>
          </cell>
          <cell r="BJ90">
            <v>0</v>
          </cell>
          <cell r="BK90">
            <v>0</v>
          </cell>
          <cell r="BL90">
            <v>0</v>
          </cell>
          <cell r="BM90">
            <v>0</v>
          </cell>
          <cell r="BN90">
            <v>0</v>
          </cell>
          <cell r="BO90">
            <v>0</v>
          </cell>
          <cell r="BP90">
            <v>0</v>
          </cell>
          <cell r="BQ90">
            <v>0</v>
          </cell>
          <cell r="BR90">
            <v>0</v>
          </cell>
          <cell r="BS90">
            <v>0</v>
          </cell>
          <cell r="BT90">
            <v>0</v>
          </cell>
          <cell r="BU90">
            <v>0</v>
          </cell>
          <cell r="BV90">
            <v>28245</v>
          </cell>
          <cell r="BW90">
            <v>2600</v>
          </cell>
          <cell r="BX90">
            <v>200089</v>
          </cell>
          <cell r="BY90">
            <v>0</v>
          </cell>
        </row>
        <row r="91">
          <cell r="A91">
            <v>100731</v>
          </cell>
          <cell r="B91">
            <v>100731</v>
          </cell>
          <cell r="C91" t="str">
            <v>S Sheogobind</v>
          </cell>
          <cell r="D91">
            <v>100731</v>
          </cell>
          <cell r="E91">
            <v>100</v>
          </cell>
          <cell r="F91">
            <v>20</v>
          </cell>
          <cell r="G91" t="str">
            <v>PC-Distribution Rebuilds-Storm Related</v>
          </cell>
          <cell r="I91">
            <v>0</v>
          </cell>
          <cell r="K91">
            <v>0</v>
          </cell>
          <cell r="L91">
            <v>134</v>
          </cell>
          <cell r="M91">
            <v>7029.64</v>
          </cell>
          <cell r="O91">
            <v>0</v>
          </cell>
          <cell r="P91">
            <v>340</v>
          </cell>
          <cell r="Q91">
            <v>20910</v>
          </cell>
          <cell r="S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S91">
            <v>0</v>
          </cell>
          <cell r="AT91">
            <v>0</v>
          </cell>
          <cell r="AU91">
            <v>0</v>
          </cell>
          <cell r="AV91">
            <v>0</v>
          </cell>
          <cell r="AW91">
            <v>0</v>
          </cell>
          <cell r="AY91">
            <v>0</v>
          </cell>
          <cell r="AZ91">
            <v>0</v>
          </cell>
          <cell r="BA91">
            <v>0</v>
          </cell>
          <cell r="BB91">
            <v>0</v>
          </cell>
          <cell r="BC91">
            <v>0</v>
          </cell>
          <cell r="BD91">
            <v>0</v>
          </cell>
          <cell r="BE91">
            <v>0</v>
          </cell>
          <cell r="BF91">
            <v>0</v>
          </cell>
          <cell r="BG91">
            <v>0</v>
          </cell>
          <cell r="BH91">
            <v>0</v>
          </cell>
          <cell r="BI91">
            <v>0</v>
          </cell>
          <cell r="BJ91">
            <v>0</v>
          </cell>
          <cell r="BK91">
            <v>0</v>
          </cell>
          <cell r="BL91">
            <v>0</v>
          </cell>
          <cell r="BM91">
            <v>0</v>
          </cell>
          <cell r="BN91">
            <v>0</v>
          </cell>
          <cell r="BO91">
            <v>0</v>
          </cell>
          <cell r="BP91">
            <v>0</v>
          </cell>
          <cell r="BQ91">
            <v>0</v>
          </cell>
          <cell r="BR91">
            <v>0</v>
          </cell>
          <cell r="BS91">
            <v>0</v>
          </cell>
          <cell r="BT91">
            <v>0</v>
          </cell>
          <cell r="BU91">
            <v>0</v>
          </cell>
          <cell r="BV91">
            <v>16000</v>
          </cell>
          <cell r="BW91">
            <v>2600</v>
          </cell>
          <cell r="BX91">
            <v>43939.64</v>
          </cell>
          <cell r="BY91">
            <v>0</v>
          </cell>
        </row>
        <row r="92">
          <cell r="A92">
            <v>100732</v>
          </cell>
          <cell r="B92">
            <v>100732</v>
          </cell>
          <cell r="C92" t="str">
            <v>S Sheogobind</v>
          </cell>
          <cell r="D92">
            <v>100732</v>
          </cell>
          <cell r="E92">
            <v>100</v>
          </cell>
          <cell r="F92">
            <v>20</v>
          </cell>
          <cell r="G92" t="str">
            <v>PC-New Service Lines</v>
          </cell>
          <cell r="I92">
            <v>0</v>
          </cell>
          <cell r="K92">
            <v>0</v>
          </cell>
          <cell r="L92">
            <v>300</v>
          </cell>
          <cell r="M92">
            <v>15738</v>
          </cell>
          <cell r="O92">
            <v>0</v>
          </cell>
          <cell r="P92">
            <v>1000</v>
          </cell>
          <cell r="Q92">
            <v>61500</v>
          </cell>
          <cell r="S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S92">
            <v>0</v>
          </cell>
          <cell r="AT92">
            <v>0</v>
          </cell>
          <cell r="AU92">
            <v>0</v>
          </cell>
          <cell r="AV92">
            <v>0</v>
          </cell>
          <cell r="AW92">
            <v>0</v>
          </cell>
          <cell r="AY92">
            <v>0</v>
          </cell>
          <cell r="AZ92">
            <v>0</v>
          </cell>
          <cell r="BA92">
            <v>0</v>
          </cell>
          <cell r="BB92">
            <v>0</v>
          </cell>
          <cell r="BC92">
            <v>0</v>
          </cell>
          <cell r="BD92">
            <v>0</v>
          </cell>
          <cell r="BE92">
            <v>0</v>
          </cell>
          <cell r="BF92">
            <v>0</v>
          </cell>
          <cell r="BG92">
            <v>0</v>
          </cell>
          <cell r="BH92">
            <v>0</v>
          </cell>
          <cell r="BI92">
            <v>0</v>
          </cell>
          <cell r="BJ92">
            <v>0</v>
          </cell>
          <cell r="BK92">
            <v>0</v>
          </cell>
          <cell r="BL92">
            <v>0</v>
          </cell>
          <cell r="BM92">
            <v>0</v>
          </cell>
          <cell r="BN92">
            <v>0</v>
          </cell>
          <cell r="BO92">
            <v>0</v>
          </cell>
          <cell r="BP92">
            <v>0</v>
          </cell>
          <cell r="BQ92">
            <v>0</v>
          </cell>
          <cell r="BR92">
            <v>0</v>
          </cell>
          <cell r="BS92">
            <v>0</v>
          </cell>
          <cell r="BT92">
            <v>0</v>
          </cell>
          <cell r="BU92">
            <v>0</v>
          </cell>
          <cell r="BV92">
            <v>64061</v>
          </cell>
          <cell r="BW92">
            <v>2600</v>
          </cell>
          <cell r="BX92">
            <v>141299</v>
          </cell>
          <cell r="BY92">
            <v>0</v>
          </cell>
        </row>
        <row r="93">
          <cell r="A93">
            <v>100733</v>
          </cell>
          <cell r="B93">
            <v>100733</v>
          </cell>
          <cell r="C93" t="str">
            <v>S Sheogobind</v>
          </cell>
          <cell r="D93">
            <v>100733</v>
          </cell>
          <cell r="E93">
            <v>100</v>
          </cell>
          <cell r="F93">
            <v>20</v>
          </cell>
          <cell r="G93" t="str">
            <v>PC-New Dusk to Dawn Lighting</v>
          </cell>
          <cell r="I93">
            <v>0</v>
          </cell>
          <cell r="K93">
            <v>0</v>
          </cell>
          <cell r="M93">
            <v>0</v>
          </cell>
          <cell r="O93">
            <v>0</v>
          </cell>
          <cell r="Q93">
            <v>0</v>
          </cell>
          <cell r="S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S93">
            <v>0</v>
          </cell>
          <cell r="AT93">
            <v>0</v>
          </cell>
          <cell r="AU93">
            <v>0</v>
          </cell>
          <cell r="AV93">
            <v>0</v>
          </cell>
          <cell r="AW93">
            <v>0</v>
          </cell>
          <cell r="AY93">
            <v>0</v>
          </cell>
          <cell r="AZ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0</v>
          </cell>
          <cell r="BR93">
            <v>0</v>
          </cell>
          <cell r="BS93">
            <v>0</v>
          </cell>
          <cell r="BT93">
            <v>0</v>
          </cell>
          <cell r="BU93">
            <v>0</v>
          </cell>
          <cell r="BV93">
            <v>2500</v>
          </cell>
          <cell r="BW93">
            <v>2600</v>
          </cell>
          <cell r="BX93">
            <v>2500</v>
          </cell>
          <cell r="BY93">
            <v>0</v>
          </cell>
        </row>
        <row r="94">
          <cell r="A94">
            <v>100734</v>
          </cell>
          <cell r="B94">
            <v>100734</v>
          </cell>
          <cell r="C94" t="str">
            <v>S Sheogobind</v>
          </cell>
          <cell r="D94">
            <v>100734</v>
          </cell>
          <cell r="E94">
            <v>100</v>
          </cell>
          <cell r="F94">
            <v>20</v>
          </cell>
          <cell r="G94" t="str">
            <v>PC-New StreetLighting</v>
          </cell>
          <cell r="I94">
            <v>0</v>
          </cell>
          <cell r="K94">
            <v>0</v>
          </cell>
          <cell r="M94">
            <v>0</v>
          </cell>
          <cell r="O94">
            <v>0</v>
          </cell>
          <cell r="Q94">
            <v>0</v>
          </cell>
          <cell r="S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S94">
            <v>0</v>
          </cell>
          <cell r="AT94">
            <v>0</v>
          </cell>
          <cell r="AU94">
            <v>0</v>
          </cell>
          <cell r="AV94">
            <v>0</v>
          </cell>
          <cell r="AW94">
            <v>0</v>
          </cell>
          <cell r="AY94">
            <v>0</v>
          </cell>
          <cell r="AZ94">
            <v>0</v>
          </cell>
          <cell r="BA94">
            <v>0</v>
          </cell>
          <cell r="BB94">
            <v>0</v>
          </cell>
          <cell r="BC94">
            <v>0</v>
          </cell>
          <cell r="BD94">
            <v>0</v>
          </cell>
          <cell r="BE94">
            <v>0</v>
          </cell>
          <cell r="BF94">
            <v>0</v>
          </cell>
          <cell r="BG94">
            <v>0</v>
          </cell>
          <cell r="BH94">
            <v>0</v>
          </cell>
          <cell r="BI94">
            <v>0</v>
          </cell>
          <cell r="BJ94">
            <v>0</v>
          </cell>
          <cell r="BK94">
            <v>0</v>
          </cell>
          <cell r="BL94">
            <v>0</v>
          </cell>
          <cell r="BM94">
            <v>0</v>
          </cell>
          <cell r="BN94">
            <v>0</v>
          </cell>
          <cell r="BO94">
            <v>0</v>
          </cell>
          <cell r="BP94">
            <v>0</v>
          </cell>
          <cell r="BQ94">
            <v>0</v>
          </cell>
          <cell r="BR94">
            <v>0</v>
          </cell>
          <cell r="BS94">
            <v>0</v>
          </cell>
          <cell r="BT94">
            <v>0</v>
          </cell>
          <cell r="BU94">
            <v>0</v>
          </cell>
          <cell r="BV94">
            <v>0</v>
          </cell>
          <cell r="BW94">
            <v>2600</v>
          </cell>
          <cell r="BX94">
            <v>0</v>
          </cell>
          <cell r="BY94">
            <v>0</v>
          </cell>
        </row>
        <row r="95">
          <cell r="A95">
            <v>100735</v>
          </cell>
          <cell r="B95">
            <v>100735</v>
          </cell>
          <cell r="C95" t="str">
            <v>S Sheogobind</v>
          </cell>
          <cell r="D95">
            <v>100735</v>
          </cell>
          <cell r="E95">
            <v>100</v>
          </cell>
          <cell r="F95">
            <v>20</v>
          </cell>
          <cell r="G95" t="str">
            <v>PC-Purchase New Dist Transf &amp; Regulators</v>
          </cell>
          <cell r="I95">
            <v>0</v>
          </cell>
          <cell r="K95">
            <v>0</v>
          </cell>
          <cell r="M95">
            <v>0</v>
          </cell>
          <cell r="O95">
            <v>0</v>
          </cell>
          <cell r="Q95">
            <v>0</v>
          </cell>
          <cell r="S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S95">
            <v>0</v>
          </cell>
          <cell r="AT95">
            <v>0</v>
          </cell>
          <cell r="AU95">
            <v>0</v>
          </cell>
          <cell r="AV95">
            <v>0</v>
          </cell>
          <cell r="AW95">
            <v>0</v>
          </cell>
          <cell r="AY95">
            <v>0</v>
          </cell>
          <cell r="AZ95">
            <v>0</v>
          </cell>
          <cell r="BA95">
            <v>0</v>
          </cell>
          <cell r="BB95">
            <v>0</v>
          </cell>
          <cell r="BC95">
            <v>0</v>
          </cell>
          <cell r="BD95">
            <v>0</v>
          </cell>
          <cell r="BE95">
            <v>0</v>
          </cell>
          <cell r="BF95">
            <v>0</v>
          </cell>
          <cell r="BG95">
            <v>0</v>
          </cell>
          <cell r="BH95">
            <v>0</v>
          </cell>
          <cell r="BI95">
            <v>0</v>
          </cell>
          <cell r="BJ95">
            <v>0</v>
          </cell>
          <cell r="BK95">
            <v>0</v>
          </cell>
          <cell r="BL95">
            <v>0</v>
          </cell>
          <cell r="BM95">
            <v>0</v>
          </cell>
          <cell r="BN95">
            <v>0</v>
          </cell>
          <cell r="BO95">
            <v>0</v>
          </cell>
          <cell r="BP95">
            <v>0</v>
          </cell>
          <cell r="BQ95">
            <v>0</v>
          </cell>
          <cell r="BR95">
            <v>0</v>
          </cell>
          <cell r="BS95">
            <v>0</v>
          </cell>
          <cell r="BT95">
            <v>0</v>
          </cell>
          <cell r="BU95">
            <v>0</v>
          </cell>
          <cell r="BV95">
            <v>111000</v>
          </cell>
          <cell r="BW95">
            <v>2600</v>
          </cell>
          <cell r="BX95">
            <v>111000</v>
          </cell>
          <cell r="BY95">
            <v>0</v>
          </cell>
        </row>
        <row r="96">
          <cell r="A96">
            <v>101116</v>
          </cell>
          <cell r="B96">
            <v>101116</v>
          </cell>
          <cell r="C96" t="str">
            <v>S Sheogobind</v>
          </cell>
          <cell r="D96">
            <v>101116</v>
          </cell>
          <cell r="E96">
            <v>100</v>
          </cell>
          <cell r="F96">
            <v>20</v>
          </cell>
          <cell r="G96" t="str">
            <v>PC FF4 to BF1 Fedder Tie Upgrade</v>
          </cell>
          <cell r="I96">
            <v>0</v>
          </cell>
          <cell r="K96">
            <v>0</v>
          </cell>
          <cell r="M96">
            <v>0</v>
          </cell>
          <cell r="O96">
            <v>0</v>
          </cell>
          <cell r="Q96">
            <v>0</v>
          </cell>
          <cell r="S96">
            <v>0</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S96">
            <v>0</v>
          </cell>
          <cell r="AT96">
            <v>0</v>
          </cell>
          <cell r="AU96">
            <v>0</v>
          </cell>
          <cell r="AV96">
            <v>0</v>
          </cell>
          <cell r="AW96">
            <v>0</v>
          </cell>
          <cell r="AY96">
            <v>0</v>
          </cell>
          <cell r="AZ96">
            <v>0</v>
          </cell>
          <cell r="BA96">
            <v>0</v>
          </cell>
          <cell r="BB96">
            <v>0</v>
          </cell>
          <cell r="BC96">
            <v>0</v>
          </cell>
          <cell r="BD96">
            <v>0</v>
          </cell>
          <cell r="BE96">
            <v>0</v>
          </cell>
          <cell r="BF96">
            <v>0</v>
          </cell>
          <cell r="BG96">
            <v>0</v>
          </cell>
          <cell r="BH96">
            <v>0</v>
          </cell>
          <cell r="BI96">
            <v>0</v>
          </cell>
          <cell r="BJ96">
            <v>0</v>
          </cell>
          <cell r="BK96">
            <v>0</v>
          </cell>
          <cell r="BL96">
            <v>0</v>
          </cell>
          <cell r="BM96">
            <v>0</v>
          </cell>
          <cell r="BN96">
            <v>0</v>
          </cell>
          <cell r="BO96">
            <v>0</v>
          </cell>
          <cell r="BP96">
            <v>0</v>
          </cell>
          <cell r="BQ96">
            <v>0</v>
          </cell>
          <cell r="BR96">
            <v>0</v>
          </cell>
          <cell r="BS96">
            <v>0</v>
          </cell>
          <cell r="BT96">
            <v>0</v>
          </cell>
          <cell r="BU96">
            <v>0</v>
          </cell>
          <cell r="BV96">
            <v>0</v>
          </cell>
          <cell r="BW96">
            <v>2600</v>
          </cell>
          <cell r="BX96">
            <v>0</v>
          </cell>
          <cell r="BY96">
            <v>0</v>
          </cell>
        </row>
        <row r="97">
          <cell r="A97">
            <v>100741</v>
          </cell>
          <cell r="B97">
            <v>100741</v>
          </cell>
          <cell r="C97" t="str">
            <v>Blaine Desrosiers</v>
          </cell>
          <cell r="D97">
            <v>100741</v>
          </cell>
          <cell r="E97">
            <v>100</v>
          </cell>
          <cell r="F97">
            <v>20</v>
          </cell>
          <cell r="G97" t="str">
            <v>PC-Facilities Capital Improvements</v>
          </cell>
          <cell r="I97">
            <v>0</v>
          </cell>
          <cell r="K97">
            <v>0</v>
          </cell>
          <cell r="M97">
            <v>0</v>
          </cell>
          <cell r="O97">
            <v>0</v>
          </cell>
          <cell r="Q97">
            <v>0</v>
          </cell>
          <cell r="S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S97">
            <v>0</v>
          </cell>
          <cell r="AT97">
            <v>0</v>
          </cell>
          <cell r="AU97">
            <v>0</v>
          </cell>
          <cell r="AV97">
            <v>0</v>
          </cell>
          <cell r="AW97">
            <v>0</v>
          </cell>
          <cell r="AY97">
            <v>0</v>
          </cell>
          <cell r="AZ97">
            <v>0</v>
          </cell>
          <cell r="BA97">
            <v>0</v>
          </cell>
          <cell r="BB97">
            <v>0</v>
          </cell>
          <cell r="BC97">
            <v>0</v>
          </cell>
          <cell r="BD97">
            <v>0</v>
          </cell>
          <cell r="BE97">
            <v>0</v>
          </cell>
          <cell r="BF97">
            <v>0</v>
          </cell>
          <cell r="BG97">
            <v>0</v>
          </cell>
          <cell r="BH97">
            <v>0</v>
          </cell>
          <cell r="BI97">
            <v>0</v>
          </cell>
          <cell r="BJ97">
            <v>0</v>
          </cell>
          <cell r="BK97">
            <v>0</v>
          </cell>
          <cell r="BL97">
            <v>0</v>
          </cell>
          <cell r="BM97">
            <v>0</v>
          </cell>
          <cell r="BN97">
            <v>0</v>
          </cell>
          <cell r="BO97">
            <v>0</v>
          </cell>
          <cell r="BP97">
            <v>0</v>
          </cell>
          <cell r="BQ97">
            <v>0</v>
          </cell>
          <cell r="BR97">
            <v>0</v>
          </cell>
          <cell r="BS97">
            <v>0</v>
          </cell>
          <cell r="BT97">
            <v>0</v>
          </cell>
          <cell r="BU97">
            <v>0</v>
          </cell>
          <cell r="BV97">
            <v>0</v>
          </cell>
          <cell r="BW97">
            <v>2600</v>
          </cell>
          <cell r="BX97">
            <v>0</v>
          </cell>
          <cell r="BY97">
            <v>0</v>
          </cell>
        </row>
        <row r="98">
          <cell r="A98">
            <v>100742</v>
          </cell>
          <cell r="B98">
            <v>100742</v>
          </cell>
          <cell r="C98" t="str">
            <v>Blaine Desrosiers</v>
          </cell>
          <cell r="D98">
            <v>100742</v>
          </cell>
          <cell r="E98">
            <v>100</v>
          </cell>
          <cell r="F98">
            <v>20</v>
          </cell>
          <cell r="G98" t="str">
            <v>PC-Misc Equipment</v>
          </cell>
          <cell r="I98">
            <v>0</v>
          </cell>
          <cell r="K98">
            <v>0</v>
          </cell>
          <cell r="M98">
            <v>0</v>
          </cell>
          <cell r="O98">
            <v>0</v>
          </cell>
          <cell r="Q98">
            <v>0</v>
          </cell>
          <cell r="S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S98">
            <v>0</v>
          </cell>
          <cell r="AT98">
            <v>0</v>
          </cell>
          <cell r="AU98">
            <v>0</v>
          </cell>
          <cell r="AV98">
            <v>0</v>
          </cell>
          <cell r="AW98">
            <v>0</v>
          </cell>
          <cell r="AY98">
            <v>0</v>
          </cell>
          <cell r="AZ98">
            <v>0</v>
          </cell>
          <cell r="BA98">
            <v>0</v>
          </cell>
          <cell r="BB98">
            <v>0</v>
          </cell>
          <cell r="BC98">
            <v>0</v>
          </cell>
          <cell r="BD98">
            <v>0</v>
          </cell>
          <cell r="BE98">
            <v>0</v>
          </cell>
          <cell r="BF98">
            <v>0</v>
          </cell>
          <cell r="BG98">
            <v>0</v>
          </cell>
          <cell r="BH98">
            <v>0</v>
          </cell>
          <cell r="BI98">
            <v>0</v>
          </cell>
          <cell r="BJ98">
            <v>0</v>
          </cell>
          <cell r="BK98">
            <v>0</v>
          </cell>
          <cell r="BL98">
            <v>0</v>
          </cell>
          <cell r="BM98">
            <v>0</v>
          </cell>
          <cell r="BN98">
            <v>0</v>
          </cell>
          <cell r="BO98">
            <v>0</v>
          </cell>
          <cell r="BP98">
            <v>0</v>
          </cell>
          <cell r="BQ98">
            <v>0</v>
          </cell>
          <cell r="BR98">
            <v>0</v>
          </cell>
          <cell r="BS98">
            <v>0</v>
          </cell>
          <cell r="BT98">
            <v>0</v>
          </cell>
          <cell r="BU98">
            <v>0</v>
          </cell>
          <cell r="BV98">
            <v>0</v>
          </cell>
          <cell r="BW98">
            <v>2600</v>
          </cell>
          <cell r="BX98">
            <v>0</v>
          </cell>
          <cell r="BY98">
            <v>0</v>
          </cell>
        </row>
        <row r="99">
          <cell r="A99">
            <v>100743</v>
          </cell>
          <cell r="B99">
            <v>100743</v>
          </cell>
          <cell r="C99" t="str">
            <v>S Sheogobind</v>
          </cell>
          <cell r="D99">
            <v>100743</v>
          </cell>
          <cell r="E99">
            <v>100</v>
          </cell>
          <cell r="F99">
            <v>20</v>
          </cell>
          <cell r="G99" t="str">
            <v>PC-New Telephone &amp; Data System</v>
          </cell>
          <cell r="I99">
            <v>0</v>
          </cell>
          <cell r="K99">
            <v>0</v>
          </cell>
          <cell r="M99">
            <v>0</v>
          </cell>
          <cell r="O99">
            <v>0</v>
          </cell>
          <cell r="Q99">
            <v>0</v>
          </cell>
          <cell r="S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S99">
            <v>0</v>
          </cell>
          <cell r="AT99">
            <v>0</v>
          </cell>
          <cell r="AU99">
            <v>0</v>
          </cell>
          <cell r="AV99">
            <v>0</v>
          </cell>
          <cell r="AW99">
            <v>0</v>
          </cell>
          <cell r="AY99">
            <v>0</v>
          </cell>
          <cell r="AZ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2600</v>
          </cell>
          <cell r="BX99">
            <v>0</v>
          </cell>
          <cell r="BY99">
            <v>0</v>
          </cell>
        </row>
        <row r="100">
          <cell r="A100">
            <v>100745</v>
          </cell>
          <cell r="B100">
            <v>100745</v>
          </cell>
          <cell r="C100" t="str">
            <v>John Sander</v>
          </cell>
          <cell r="D100">
            <v>100745</v>
          </cell>
          <cell r="E100">
            <v>100</v>
          </cell>
          <cell r="F100">
            <v>20</v>
          </cell>
          <cell r="G100" t="str">
            <v>PC-Capital Hardware/Workstations</v>
          </cell>
          <cell r="I100">
            <v>0</v>
          </cell>
          <cell r="K100">
            <v>0</v>
          </cell>
          <cell r="M100">
            <v>0</v>
          </cell>
          <cell r="O100">
            <v>0</v>
          </cell>
          <cell r="Q100">
            <v>0</v>
          </cell>
          <cell r="S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S100">
            <v>0</v>
          </cell>
          <cell r="AT100">
            <v>0</v>
          </cell>
          <cell r="AU100">
            <v>0</v>
          </cell>
          <cell r="AV100">
            <v>0</v>
          </cell>
          <cell r="AW100">
            <v>0</v>
          </cell>
          <cell r="AY100">
            <v>0</v>
          </cell>
          <cell r="AZ100">
            <v>0</v>
          </cell>
          <cell r="BA100">
            <v>0</v>
          </cell>
          <cell r="BB100">
            <v>0</v>
          </cell>
          <cell r="BC100">
            <v>0</v>
          </cell>
          <cell r="BD100">
            <v>0</v>
          </cell>
          <cell r="BE100">
            <v>0</v>
          </cell>
          <cell r="BF100">
            <v>0</v>
          </cell>
          <cell r="BG100">
            <v>0</v>
          </cell>
          <cell r="BH100">
            <v>0</v>
          </cell>
          <cell r="BI100">
            <v>0</v>
          </cell>
          <cell r="BJ100">
            <v>0</v>
          </cell>
          <cell r="BK100">
            <v>0</v>
          </cell>
          <cell r="BL100">
            <v>0</v>
          </cell>
          <cell r="BM100">
            <v>0</v>
          </cell>
          <cell r="BN100">
            <v>0</v>
          </cell>
          <cell r="BO100">
            <v>0</v>
          </cell>
          <cell r="BP100">
            <v>0</v>
          </cell>
          <cell r="BQ100">
            <v>0</v>
          </cell>
          <cell r="BR100">
            <v>0</v>
          </cell>
          <cell r="BS100">
            <v>0</v>
          </cell>
          <cell r="BT100">
            <v>0</v>
          </cell>
          <cell r="BU100">
            <v>0</v>
          </cell>
          <cell r="BV100">
            <v>0</v>
          </cell>
          <cell r="BW100">
            <v>2600</v>
          </cell>
          <cell r="BX100">
            <v>0</v>
          </cell>
          <cell r="BY100">
            <v>0</v>
          </cell>
        </row>
        <row r="101">
          <cell r="A101">
            <v>100761</v>
          </cell>
          <cell r="B101">
            <v>100761</v>
          </cell>
          <cell r="C101" t="str">
            <v>S Sheogobind</v>
          </cell>
          <cell r="D101">
            <v>100761</v>
          </cell>
          <cell r="E101">
            <v>100</v>
          </cell>
          <cell r="F101">
            <v>20</v>
          </cell>
          <cell r="G101" t="str">
            <v>PC Distribution System Additions</v>
          </cell>
          <cell r="I101">
            <v>0</v>
          </cell>
          <cell r="K101">
            <v>0</v>
          </cell>
          <cell r="L101">
            <v>100</v>
          </cell>
          <cell r="M101">
            <v>5246</v>
          </cell>
          <cell r="O101">
            <v>0</v>
          </cell>
          <cell r="P101">
            <v>600</v>
          </cell>
          <cell r="Q101">
            <v>36900</v>
          </cell>
          <cell r="S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S101">
            <v>0</v>
          </cell>
          <cell r="AT101">
            <v>0</v>
          </cell>
          <cell r="AU101">
            <v>0</v>
          </cell>
          <cell r="AV101">
            <v>0</v>
          </cell>
          <cell r="AW101">
            <v>0</v>
          </cell>
          <cell r="AY101">
            <v>0</v>
          </cell>
          <cell r="AZ101">
            <v>0</v>
          </cell>
          <cell r="BA101">
            <v>0</v>
          </cell>
          <cell r="BB101">
            <v>0</v>
          </cell>
          <cell r="BC101">
            <v>0</v>
          </cell>
          <cell r="BD101">
            <v>0</v>
          </cell>
          <cell r="BE101">
            <v>0</v>
          </cell>
          <cell r="BF101">
            <v>0</v>
          </cell>
          <cell r="BG101">
            <v>0</v>
          </cell>
          <cell r="BH101">
            <v>0</v>
          </cell>
          <cell r="BI101">
            <v>0</v>
          </cell>
          <cell r="BJ101">
            <v>0</v>
          </cell>
          <cell r="BK101">
            <v>0</v>
          </cell>
          <cell r="BL101">
            <v>0</v>
          </cell>
          <cell r="BM101">
            <v>0</v>
          </cell>
          <cell r="BN101">
            <v>0</v>
          </cell>
          <cell r="BO101">
            <v>0</v>
          </cell>
          <cell r="BP101">
            <v>0</v>
          </cell>
          <cell r="BQ101">
            <v>0</v>
          </cell>
          <cell r="BR101">
            <v>0</v>
          </cell>
          <cell r="BS101">
            <v>0</v>
          </cell>
          <cell r="BT101">
            <v>0</v>
          </cell>
          <cell r="BU101">
            <v>0</v>
          </cell>
          <cell r="BV101">
            <v>10000</v>
          </cell>
          <cell r="BW101">
            <v>2600</v>
          </cell>
          <cell r="BX101">
            <v>52146</v>
          </cell>
          <cell r="BY101">
            <v>0</v>
          </cell>
        </row>
        <row r="102">
          <cell r="A102">
            <v>100821</v>
          </cell>
          <cell r="B102">
            <v>100821</v>
          </cell>
          <cell r="C102" t="str">
            <v>Kazi Marouf</v>
          </cell>
          <cell r="D102">
            <v>100821</v>
          </cell>
          <cell r="E102">
            <v>100</v>
          </cell>
          <cell r="F102">
            <v>20</v>
          </cell>
          <cell r="G102" t="str">
            <v>PC-Killaly Street Substation</v>
          </cell>
          <cell r="I102">
            <v>0</v>
          </cell>
          <cell r="K102">
            <v>0</v>
          </cell>
          <cell r="M102">
            <v>0</v>
          </cell>
          <cell r="O102">
            <v>0</v>
          </cell>
          <cell r="Q102">
            <v>0</v>
          </cell>
          <cell r="S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S102">
            <v>0</v>
          </cell>
          <cell r="AT102">
            <v>0</v>
          </cell>
          <cell r="AU102">
            <v>0</v>
          </cell>
          <cell r="AV102">
            <v>0</v>
          </cell>
          <cell r="AW102">
            <v>0</v>
          </cell>
          <cell r="AY102">
            <v>0</v>
          </cell>
          <cell r="AZ102">
            <v>0</v>
          </cell>
          <cell r="BA102">
            <v>0</v>
          </cell>
          <cell r="BB102">
            <v>0</v>
          </cell>
          <cell r="BC102">
            <v>0</v>
          </cell>
          <cell r="BD102">
            <v>0</v>
          </cell>
          <cell r="BE102">
            <v>0</v>
          </cell>
          <cell r="BF102">
            <v>0</v>
          </cell>
          <cell r="BG102">
            <v>0</v>
          </cell>
          <cell r="BH102">
            <v>0</v>
          </cell>
          <cell r="BI102">
            <v>0</v>
          </cell>
          <cell r="BJ102">
            <v>0</v>
          </cell>
          <cell r="BK102">
            <v>0</v>
          </cell>
          <cell r="BL102">
            <v>0</v>
          </cell>
          <cell r="BM102">
            <v>0</v>
          </cell>
          <cell r="BN102">
            <v>0</v>
          </cell>
          <cell r="BO102">
            <v>0</v>
          </cell>
          <cell r="BP102">
            <v>0</v>
          </cell>
          <cell r="BQ102">
            <v>0</v>
          </cell>
          <cell r="BR102">
            <v>0</v>
          </cell>
          <cell r="BS102">
            <v>0</v>
          </cell>
          <cell r="BT102">
            <v>0</v>
          </cell>
          <cell r="BU102">
            <v>0</v>
          </cell>
          <cell r="BV102">
            <v>0</v>
          </cell>
          <cell r="BW102">
            <v>2600</v>
          </cell>
          <cell r="BX102">
            <v>0</v>
          </cell>
          <cell r="BY102">
            <v>0</v>
          </cell>
        </row>
        <row r="103">
          <cell r="A103">
            <v>100840</v>
          </cell>
          <cell r="B103">
            <v>100840</v>
          </cell>
          <cell r="C103" t="str">
            <v>Kazi Marouf</v>
          </cell>
          <cell r="D103">
            <v>100840</v>
          </cell>
          <cell r="E103">
            <v>100</v>
          </cell>
          <cell r="F103">
            <v>20</v>
          </cell>
          <cell r="G103" t="str">
            <v>PC-New Meters</v>
          </cell>
          <cell r="I103">
            <v>0</v>
          </cell>
          <cell r="J103">
            <v>404</v>
          </cell>
          <cell r="K103">
            <v>23153.24</v>
          </cell>
          <cell r="M103">
            <v>0</v>
          </cell>
          <cell r="O103">
            <v>0</v>
          </cell>
          <cell r="Q103">
            <v>0</v>
          </cell>
          <cell r="S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S103">
            <v>0</v>
          </cell>
          <cell r="AT103">
            <v>0</v>
          </cell>
          <cell r="AU103">
            <v>0</v>
          </cell>
          <cell r="AV103">
            <v>0</v>
          </cell>
          <cell r="AW103">
            <v>0</v>
          </cell>
          <cell r="AY103">
            <v>0</v>
          </cell>
          <cell r="AZ103">
            <v>0</v>
          </cell>
          <cell r="BA103">
            <v>0</v>
          </cell>
          <cell r="BB103">
            <v>0</v>
          </cell>
          <cell r="BC103">
            <v>0</v>
          </cell>
          <cell r="BD103">
            <v>0</v>
          </cell>
          <cell r="BE103">
            <v>0</v>
          </cell>
          <cell r="BF103">
            <v>0</v>
          </cell>
          <cell r="BG103">
            <v>0</v>
          </cell>
          <cell r="BH103">
            <v>0</v>
          </cell>
          <cell r="BI103">
            <v>0</v>
          </cell>
          <cell r="BJ103">
            <v>0</v>
          </cell>
          <cell r="BK103">
            <v>0</v>
          </cell>
          <cell r="BL103">
            <v>0</v>
          </cell>
          <cell r="BM103">
            <v>0</v>
          </cell>
          <cell r="BN103">
            <v>0</v>
          </cell>
          <cell r="BO103">
            <v>0</v>
          </cell>
          <cell r="BP103">
            <v>0</v>
          </cell>
          <cell r="BQ103">
            <v>0</v>
          </cell>
          <cell r="BR103">
            <v>0</v>
          </cell>
          <cell r="BS103">
            <v>0</v>
          </cell>
          <cell r="BT103">
            <v>0</v>
          </cell>
          <cell r="BU103">
            <v>0</v>
          </cell>
          <cell r="BV103">
            <v>42000</v>
          </cell>
          <cell r="BW103">
            <v>2600</v>
          </cell>
          <cell r="BX103">
            <v>65153.240000000005</v>
          </cell>
          <cell r="BY103">
            <v>0</v>
          </cell>
        </row>
        <row r="104">
          <cell r="A104">
            <v>100841</v>
          </cell>
          <cell r="B104">
            <v>100841</v>
          </cell>
          <cell r="C104" t="str">
            <v>Kazi Marouf</v>
          </cell>
          <cell r="D104">
            <v>100841</v>
          </cell>
          <cell r="E104">
            <v>100</v>
          </cell>
          <cell r="F104">
            <v>20</v>
          </cell>
          <cell r="G104" t="str">
            <v>PC-Catherine St Substation</v>
          </cell>
          <cell r="I104">
            <v>0</v>
          </cell>
          <cell r="K104">
            <v>0</v>
          </cell>
          <cell r="M104">
            <v>0</v>
          </cell>
          <cell r="O104">
            <v>0</v>
          </cell>
          <cell r="Q104">
            <v>0</v>
          </cell>
          <cell r="S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S104">
            <v>0</v>
          </cell>
          <cell r="AT104">
            <v>0</v>
          </cell>
          <cell r="AU104">
            <v>0</v>
          </cell>
          <cell r="AV104">
            <v>0</v>
          </cell>
          <cell r="AW104">
            <v>0</v>
          </cell>
          <cell r="AY104">
            <v>0</v>
          </cell>
          <cell r="AZ104">
            <v>0</v>
          </cell>
          <cell r="BA104">
            <v>0</v>
          </cell>
          <cell r="BB104">
            <v>0</v>
          </cell>
          <cell r="BC104">
            <v>0</v>
          </cell>
          <cell r="BD104">
            <v>0</v>
          </cell>
          <cell r="BE104">
            <v>0</v>
          </cell>
          <cell r="BF104">
            <v>0</v>
          </cell>
          <cell r="BG104">
            <v>0</v>
          </cell>
          <cell r="BH104">
            <v>0</v>
          </cell>
          <cell r="BI104">
            <v>0</v>
          </cell>
          <cell r="BJ104">
            <v>0</v>
          </cell>
          <cell r="BK104">
            <v>0</v>
          </cell>
          <cell r="BL104">
            <v>0</v>
          </cell>
          <cell r="BM104">
            <v>0</v>
          </cell>
          <cell r="BN104">
            <v>0</v>
          </cell>
          <cell r="BO104">
            <v>0</v>
          </cell>
          <cell r="BP104">
            <v>0</v>
          </cell>
          <cell r="BQ104">
            <v>0</v>
          </cell>
          <cell r="BR104">
            <v>0</v>
          </cell>
          <cell r="BS104">
            <v>0</v>
          </cell>
          <cell r="BT104">
            <v>0</v>
          </cell>
          <cell r="BU104">
            <v>0</v>
          </cell>
          <cell r="BV104">
            <v>0</v>
          </cell>
          <cell r="BW104">
            <v>2600</v>
          </cell>
          <cell r="BX104">
            <v>0</v>
          </cell>
          <cell r="BY104">
            <v>0</v>
          </cell>
        </row>
        <row r="105">
          <cell r="A105">
            <v>100903</v>
          </cell>
          <cell r="B105">
            <v>100903</v>
          </cell>
          <cell r="C105" t="str">
            <v>Kazi Marouf</v>
          </cell>
          <cell r="D105">
            <v>100903</v>
          </cell>
          <cell r="E105">
            <v>100</v>
          </cell>
          <cell r="F105">
            <v>20</v>
          </cell>
          <cell r="G105" t="str">
            <v>PC-Install Scada Concentrator</v>
          </cell>
          <cell r="I105">
            <v>0</v>
          </cell>
          <cell r="K105">
            <v>0</v>
          </cell>
          <cell r="M105">
            <v>0</v>
          </cell>
          <cell r="N105">
            <v>92</v>
          </cell>
          <cell r="O105">
            <v>5600.04</v>
          </cell>
          <cell r="Q105">
            <v>0</v>
          </cell>
          <cell r="S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S105">
            <v>0</v>
          </cell>
          <cell r="AT105">
            <v>0</v>
          </cell>
          <cell r="AU105">
            <v>0</v>
          </cell>
          <cell r="AV105">
            <v>0</v>
          </cell>
          <cell r="AW105">
            <v>0</v>
          </cell>
          <cell r="AY105">
            <v>0</v>
          </cell>
          <cell r="AZ105">
            <v>0</v>
          </cell>
          <cell r="BA105">
            <v>0</v>
          </cell>
          <cell r="BB105">
            <v>0</v>
          </cell>
          <cell r="BC105">
            <v>0</v>
          </cell>
          <cell r="BD105">
            <v>0</v>
          </cell>
          <cell r="BE105">
            <v>0</v>
          </cell>
          <cell r="BF105">
            <v>0</v>
          </cell>
          <cell r="BG105">
            <v>0</v>
          </cell>
          <cell r="BH105">
            <v>0</v>
          </cell>
          <cell r="BI105">
            <v>0</v>
          </cell>
          <cell r="BJ105">
            <v>0</v>
          </cell>
          <cell r="BK105">
            <v>0</v>
          </cell>
          <cell r="BL105">
            <v>0</v>
          </cell>
          <cell r="BM105">
            <v>0</v>
          </cell>
          <cell r="BN105">
            <v>0</v>
          </cell>
          <cell r="BO105">
            <v>0</v>
          </cell>
          <cell r="BP105">
            <v>0</v>
          </cell>
          <cell r="BQ105">
            <v>0</v>
          </cell>
          <cell r="BR105">
            <v>0</v>
          </cell>
          <cell r="BS105">
            <v>0</v>
          </cell>
          <cell r="BT105">
            <v>0</v>
          </cell>
          <cell r="BU105">
            <v>0</v>
          </cell>
          <cell r="BV105">
            <v>10000</v>
          </cell>
          <cell r="BW105">
            <v>2600</v>
          </cell>
          <cell r="BX105">
            <v>15600.04</v>
          </cell>
          <cell r="BY105">
            <v>0</v>
          </cell>
        </row>
        <row r="106">
          <cell r="A106">
            <v>100904</v>
          </cell>
          <cell r="B106">
            <v>100904</v>
          </cell>
          <cell r="C106" t="str">
            <v>Kazi Marouf</v>
          </cell>
          <cell r="D106">
            <v>100904</v>
          </cell>
          <cell r="E106">
            <v>100</v>
          </cell>
          <cell r="F106">
            <v>20</v>
          </cell>
          <cell r="G106" t="str">
            <v>PC-Install 27.6 kV O/H Fault Indicators</v>
          </cell>
          <cell r="I106">
            <v>0</v>
          </cell>
          <cell r="K106">
            <v>0</v>
          </cell>
          <cell r="M106">
            <v>0</v>
          </cell>
          <cell r="O106">
            <v>0</v>
          </cell>
          <cell r="Q106">
            <v>0</v>
          </cell>
          <cell r="S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S106">
            <v>0</v>
          </cell>
          <cell r="AT106">
            <v>0</v>
          </cell>
          <cell r="AU106">
            <v>0</v>
          </cell>
          <cell r="AV106">
            <v>0</v>
          </cell>
          <cell r="AW106">
            <v>0</v>
          </cell>
          <cell r="AY106">
            <v>0</v>
          </cell>
          <cell r="AZ106">
            <v>0</v>
          </cell>
          <cell r="BA106">
            <v>0</v>
          </cell>
          <cell r="BB106">
            <v>0</v>
          </cell>
          <cell r="BC106">
            <v>0</v>
          </cell>
          <cell r="BD106">
            <v>0</v>
          </cell>
          <cell r="BE106">
            <v>0</v>
          </cell>
          <cell r="BF106">
            <v>0</v>
          </cell>
          <cell r="BG106">
            <v>0</v>
          </cell>
          <cell r="BH106">
            <v>0</v>
          </cell>
          <cell r="BI106">
            <v>0</v>
          </cell>
          <cell r="BJ106">
            <v>0</v>
          </cell>
          <cell r="BK106">
            <v>0</v>
          </cell>
          <cell r="BL106">
            <v>0</v>
          </cell>
          <cell r="BM106">
            <v>0</v>
          </cell>
          <cell r="BN106">
            <v>0</v>
          </cell>
          <cell r="BO106">
            <v>0</v>
          </cell>
          <cell r="BP106">
            <v>0</v>
          </cell>
          <cell r="BQ106">
            <v>0</v>
          </cell>
          <cell r="BR106">
            <v>0</v>
          </cell>
          <cell r="BS106">
            <v>0</v>
          </cell>
          <cell r="BT106">
            <v>0</v>
          </cell>
          <cell r="BU106">
            <v>0</v>
          </cell>
          <cell r="BV106">
            <v>0</v>
          </cell>
          <cell r="BW106">
            <v>2600</v>
          </cell>
          <cell r="BX106">
            <v>0</v>
          </cell>
          <cell r="BY106">
            <v>0</v>
          </cell>
        </row>
        <row r="107">
          <cell r="A107">
            <v>100905</v>
          </cell>
          <cell r="B107">
            <v>100905</v>
          </cell>
          <cell r="C107" t="str">
            <v>Kazi Marouf</v>
          </cell>
          <cell r="D107">
            <v>100905</v>
          </cell>
          <cell r="E107">
            <v>100</v>
          </cell>
          <cell r="F107">
            <v>20</v>
          </cell>
          <cell r="G107" t="str">
            <v>PC-Catharine Feeder 1 - CF1 Extension</v>
          </cell>
          <cell r="I107">
            <v>0</v>
          </cell>
          <cell r="K107">
            <v>0</v>
          </cell>
          <cell r="M107">
            <v>0</v>
          </cell>
          <cell r="O107">
            <v>0</v>
          </cell>
          <cell r="Q107">
            <v>0</v>
          </cell>
          <cell r="S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S107">
            <v>0</v>
          </cell>
          <cell r="AT107">
            <v>0</v>
          </cell>
          <cell r="AU107">
            <v>0</v>
          </cell>
          <cell r="AV107">
            <v>0</v>
          </cell>
          <cell r="AW107">
            <v>0</v>
          </cell>
          <cell r="AY107">
            <v>0</v>
          </cell>
          <cell r="AZ107">
            <v>0</v>
          </cell>
          <cell r="BA107">
            <v>0</v>
          </cell>
          <cell r="BB107">
            <v>0</v>
          </cell>
          <cell r="BC107">
            <v>0</v>
          </cell>
          <cell r="BD107">
            <v>0</v>
          </cell>
          <cell r="BE107">
            <v>0</v>
          </cell>
          <cell r="BF107">
            <v>0</v>
          </cell>
          <cell r="BG107">
            <v>0</v>
          </cell>
          <cell r="BH107">
            <v>0</v>
          </cell>
          <cell r="BI107">
            <v>0</v>
          </cell>
          <cell r="BJ107">
            <v>0</v>
          </cell>
          <cell r="BK107">
            <v>0</v>
          </cell>
          <cell r="BL107">
            <v>0</v>
          </cell>
          <cell r="BM107">
            <v>0</v>
          </cell>
          <cell r="BN107">
            <v>0</v>
          </cell>
          <cell r="BO107">
            <v>0</v>
          </cell>
          <cell r="BP107">
            <v>0</v>
          </cell>
          <cell r="BQ107">
            <v>0</v>
          </cell>
          <cell r="BR107">
            <v>0</v>
          </cell>
          <cell r="BS107">
            <v>0</v>
          </cell>
          <cell r="BT107">
            <v>0</v>
          </cell>
          <cell r="BU107">
            <v>0</v>
          </cell>
          <cell r="BV107">
            <v>0</v>
          </cell>
          <cell r="BW107">
            <v>2600</v>
          </cell>
          <cell r="BX107">
            <v>0</v>
          </cell>
          <cell r="BY107">
            <v>0</v>
          </cell>
        </row>
        <row r="108">
          <cell r="A108">
            <v>100906</v>
          </cell>
          <cell r="B108">
            <v>100906</v>
          </cell>
          <cell r="C108" t="str">
            <v>Kazi Marouf</v>
          </cell>
          <cell r="D108">
            <v>100906</v>
          </cell>
          <cell r="E108">
            <v>100</v>
          </cell>
          <cell r="F108">
            <v>20</v>
          </cell>
          <cell r="G108" t="str">
            <v>PC-Jefferson Feeder 2 &amp; 3 New Tie</v>
          </cell>
          <cell r="I108">
            <v>0</v>
          </cell>
          <cell r="K108">
            <v>0</v>
          </cell>
          <cell r="M108">
            <v>0</v>
          </cell>
          <cell r="O108">
            <v>0</v>
          </cell>
          <cell r="Q108">
            <v>0</v>
          </cell>
          <cell r="S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S108">
            <v>0</v>
          </cell>
          <cell r="AT108">
            <v>0</v>
          </cell>
          <cell r="AU108">
            <v>0</v>
          </cell>
          <cell r="AV108">
            <v>0</v>
          </cell>
          <cell r="AW108">
            <v>0</v>
          </cell>
          <cell r="AY108">
            <v>0</v>
          </cell>
          <cell r="AZ108">
            <v>0</v>
          </cell>
          <cell r="BA108">
            <v>0</v>
          </cell>
          <cell r="BB108">
            <v>0</v>
          </cell>
          <cell r="BC108">
            <v>0</v>
          </cell>
          <cell r="BD108">
            <v>0</v>
          </cell>
          <cell r="BE108">
            <v>0</v>
          </cell>
          <cell r="BF108">
            <v>0</v>
          </cell>
          <cell r="BG108">
            <v>0</v>
          </cell>
          <cell r="BH108">
            <v>0</v>
          </cell>
          <cell r="BI108">
            <v>0</v>
          </cell>
          <cell r="BJ108">
            <v>0</v>
          </cell>
          <cell r="BK108">
            <v>0</v>
          </cell>
          <cell r="BL108">
            <v>0</v>
          </cell>
          <cell r="BM108">
            <v>0</v>
          </cell>
          <cell r="BN108">
            <v>0</v>
          </cell>
          <cell r="BO108">
            <v>0</v>
          </cell>
          <cell r="BP108">
            <v>0</v>
          </cell>
          <cell r="BQ108">
            <v>0</v>
          </cell>
          <cell r="BR108">
            <v>0</v>
          </cell>
          <cell r="BS108">
            <v>0</v>
          </cell>
          <cell r="BT108">
            <v>0</v>
          </cell>
          <cell r="BU108">
            <v>0</v>
          </cell>
          <cell r="BV108">
            <v>0</v>
          </cell>
          <cell r="BW108">
            <v>2600</v>
          </cell>
          <cell r="BX108">
            <v>0</v>
          </cell>
          <cell r="BY108">
            <v>0</v>
          </cell>
        </row>
        <row r="109">
          <cell r="A109">
            <v>100907</v>
          </cell>
          <cell r="B109">
            <v>100907</v>
          </cell>
          <cell r="C109" t="str">
            <v>Kazi Marouf</v>
          </cell>
          <cell r="D109">
            <v>100907</v>
          </cell>
          <cell r="E109">
            <v>100</v>
          </cell>
          <cell r="F109">
            <v>20</v>
          </cell>
          <cell r="G109" t="str">
            <v>PC Barrick &amp; Elm Stations Feeder Tie</v>
          </cell>
          <cell r="I109">
            <v>0</v>
          </cell>
          <cell r="K109">
            <v>0</v>
          </cell>
          <cell r="M109">
            <v>0</v>
          </cell>
          <cell r="O109">
            <v>0</v>
          </cell>
          <cell r="Q109">
            <v>0</v>
          </cell>
          <cell r="S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S109">
            <v>0</v>
          </cell>
          <cell r="AT109">
            <v>0</v>
          </cell>
          <cell r="AU109">
            <v>0</v>
          </cell>
          <cell r="AV109">
            <v>0</v>
          </cell>
          <cell r="AW109">
            <v>0</v>
          </cell>
          <cell r="AY109">
            <v>0</v>
          </cell>
          <cell r="AZ109">
            <v>0</v>
          </cell>
          <cell r="BA109">
            <v>0</v>
          </cell>
          <cell r="BB109">
            <v>0</v>
          </cell>
          <cell r="BC109">
            <v>0</v>
          </cell>
          <cell r="BD109">
            <v>0</v>
          </cell>
          <cell r="BE109">
            <v>0</v>
          </cell>
          <cell r="BF109">
            <v>0</v>
          </cell>
          <cell r="BG109">
            <v>0</v>
          </cell>
          <cell r="BH109">
            <v>0</v>
          </cell>
          <cell r="BI109">
            <v>0</v>
          </cell>
          <cell r="BJ109">
            <v>0</v>
          </cell>
          <cell r="BK109">
            <v>0</v>
          </cell>
          <cell r="BL109">
            <v>0</v>
          </cell>
          <cell r="BM109">
            <v>0</v>
          </cell>
          <cell r="BN109">
            <v>0</v>
          </cell>
          <cell r="BO109">
            <v>0</v>
          </cell>
          <cell r="BP109">
            <v>0</v>
          </cell>
          <cell r="BQ109">
            <v>0</v>
          </cell>
          <cell r="BR109">
            <v>0</v>
          </cell>
          <cell r="BS109">
            <v>0</v>
          </cell>
          <cell r="BT109">
            <v>0</v>
          </cell>
          <cell r="BU109">
            <v>0</v>
          </cell>
          <cell r="BV109">
            <v>0</v>
          </cell>
          <cell r="BW109">
            <v>2600</v>
          </cell>
          <cell r="BX109">
            <v>0</v>
          </cell>
          <cell r="BY109">
            <v>0</v>
          </cell>
        </row>
        <row r="110">
          <cell r="A110">
            <v>100908</v>
          </cell>
          <cell r="B110">
            <v>100908</v>
          </cell>
          <cell r="C110" t="str">
            <v>Kazi Marouf</v>
          </cell>
          <cell r="D110">
            <v>100908</v>
          </cell>
          <cell r="E110">
            <v>100</v>
          </cell>
          <cell r="F110">
            <v>20</v>
          </cell>
          <cell r="G110" t="str">
            <v>PC- Upgrade Tie Line JF2, EF1 and CF3</v>
          </cell>
          <cell r="I110">
            <v>0</v>
          </cell>
          <cell r="K110">
            <v>0</v>
          </cell>
          <cell r="M110">
            <v>0</v>
          </cell>
          <cell r="O110">
            <v>0</v>
          </cell>
          <cell r="Q110">
            <v>0</v>
          </cell>
          <cell r="S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S110">
            <v>0</v>
          </cell>
          <cell r="AT110">
            <v>0</v>
          </cell>
          <cell r="AU110">
            <v>0</v>
          </cell>
          <cell r="AV110">
            <v>0</v>
          </cell>
          <cell r="AW110">
            <v>0</v>
          </cell>
          <cell r="AY110">
            <v>0</v>
          </cell>
          <cell r="AZ110">
            <v>0</v>
          </cell>
          <cell r="BA110">
            <v>0</v>
          </cell>
          <cell r="BB110">
            <v>0</v>
          </cell>
          <cell r="BC110">
            <v>0</v>
          </cell>
          <cell r="BD110">
            <v>0</v>
          </cell>
          <cell r="BE110">
            <v>0</v>
          </cell>
          <cell r="BF110">
            <v>0</v>
          </cell>
          <cell r="BG110">
            <v>0</v>
          </cell>
          <cell r="BH110">
            <v>0</v>
          </cell>
          <cell r="BI110">
            <v>0</v>
          </cell>
          <cell r="BJ110">
            <v>0</v>
          </cell>
          <cell r="BK110">
            <v>0</v>
          </cell>
          <cell r="BL110">
            <v>0</v>
          </cell>
          <cell r="BM110">
            <v>0</v>
          </cell>
          <cell r="BN110">
            <v>0</v>
          </cell>
          <cell r="BO110">
            <v>0</v>
          </cell>
          <cell r="BP110">
            <v>0</v>
          </cell>
          <cell r="BQ110">
            <v>0</v>
          </cell>
          <cell r="BR110">
            <v>0</v>
          </cell>
          <cell r="BS110">
            <v>0</v>
          </cell>
          <cell r="BT110">
            <v>0</v>
          </cell>
          <cell r="BU110">
            <v>0</v>
          </cell>
          <cell r="BV110">
            <v>0</v>
          </cell>
          <cell r="BW110">
            <v>2600</v>
          </cell>
          <cell r="BX110">
            <v>0</v>
          </cell>
          <cell r="BY110">
            <v>0</v>
          </cell>
        </row>
        <row r="111">
          <cell r="A111">
            <v>100909</v>
          </cell>
          <cell r="B111">
            <v>100909</v>
          </cell>
          <cell r="C111" t="str">
            <v>Kazi Marouf</v>
          </cell>
          <cell r="D111">
            <v>100909</v>
          </cell>
          <cell r="E111">
            <v>100</v>
          </cell>
          <cell r="F111">
            <v>20</v>
          </cell>
          <cell r="G111" t="str">
            <v>PC- Upgrade Tie-EF2 &amp; CF4</v>
          </cell>
          <cell r="I111">
            <v>0</v>
          </cell>
          <cell r="K111">
            <v>0</v>
          </cell>
          <cell r="M111">
            <v>0</v>
          </cell>
          <cell r="O111">
            <v>0</v>
          </cell>
          <cell r="Q111">
            <v>0</v>
          </cell>
          <cell r="S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S111">
            <v>0</v>
          </cell>
          <cell r="AT111">
            <v>0</v>
          </cell>
          <cell r="AU111">
            <v>0</v>
          </cell>
          <cell r="AV111">
            <v>0</v>
          </cell>
          <cell r="AW111">
            <v>0</v>
          </cell>
          <cell r="AY111">
            <v>0</v>
          </cell>
          <cell r="AZ111">
            <v>0</v>
          </cell>
          <cell r="BA111">
            <v>0</v>
          </cell>
          <cell r="BB111">
            <v>0</v>
          </cell>
          <cell r="BC111">
            <v>0</v>
          </cell>
          <cell r="BD111">
            <v>0</v>
          </cell>
          <cell r="BE111">
            <v>0</v>
          </cell>
          <cell r="BF111">
            <v>0</v>
          </cell>
          <cell r="BG111">
            <v>0</v>
          </cell>
          <cell r="BH111">
            <v>0</v>
          </cell>
          <cell r="BI111">
            <v>0</v>
          </cell>
          <cell r="BJ111">
            <v>0</v>
          </cell>
          <cell r="BK111">
            <v>0</v>
          </cell>
          <cell r="BL111">
            <v>0</v>
          </cell>
          <cell r="BM111">
            <v>0</v>
          </cell>
          <cell r="BN111">
            <v>0</v>
          </cell>
          <cell r="BO111">
            <v>0</v>
          </cell>
          <cell r="BP111">
            <v>0</v>
          </cell>
          <cell r="BQ111">
            <v>0</v>
          </cell>
          <cell r="BR111">
            <v>0</v>
          </cell>
          <cell r="BS111">
            <v>0</v>
          </cell>
          <cell r="BT111">
            <v>0</v>
          </cell>
          <cell r="BU111">
            <v>0</v>
          </cell>
          <cell r="BV111">
            <v>0</v>
          </cell>
          <cell r="BW111">
            <v>2600</v>
          </cell>
          <cell r="BX111">
            <v>0</v>
          </cell>
          <cell r="BY111">
            <v>0</v>
          </cell>
        </row>
        <row r="112">
          <cell r="A112">
            <v>100910</v>
          </cell>
          <cell r="B112">
            <v>100910</v>
          </cell>
          <cell r="C112" t="str">
            <v>Kazi Marouf</v>
          </cell>
          <cell r="D112">
            <v>100910</v>
          </cell>
          <cell r="E112">
            <v>100</v>
          </cell>
          <cell r="F112">
            <v>20</v>
          </cell>
          <cell r="G112" t="str">
            <v>PC Sherkston Shores-M12 Line Extension</v>
          </cell>
          <cell r="I112">
            <v>0</v>
          </cell>
          <cell r="K112">
            <v>0</v>
          </cell>
          <cell r="M112">
            <v>0</v>
          </cell>
          <cell r="O112">
            <v>0</v>
          </cell>
          <cell r="Q112">
            <v>0</v>
          </cell>
          <cell r="S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S112">
            <v>0</v>
          </cell>
          <cell r="AT112">
            <v>0</v>
          </cell>
          <cell r="AU112">
            <v>0</v>
          </cell>
          <cell r="AV112">
            <v>0</v>
          </cell>
          <cell r="AW112">
            <v>0</v>
          </cell>
          <cell r="AY112">
            <v>0</v>
          </cell>
          <cell r="AZ112">
            <v>0</v>
          </cell>
          <cell r="BA112">
            <v>0</v>
          </cell>
          <cell r="BB112">
            <v>0</v>
          </cell>
          <cell r="BC112">
            <v>0</v>
          </cell>
          <cell r="BD112">
            <v>0</v>
          </cell>
          <cell r="BE112">
            <v>0</v>
          </cell>
          <cell r="BF112">
            <v>0</v>
          </cell>
          <cell r="BG112">
            <v>0</v>
          </cell>
          <cell r="BH112">
            <v>0</v>
          </cell>
          <cell r="BI112">
            <v>0</v>
          </cell>
          <cell r="BJ112">
            <v>0</v>
          </cell>
          <cell r="BK112">
            <v>0</v>
          </cell>
          <cell r="BL112">
            <v>0</v>
          </cell>
          <cell r="BM112">
            <v>0</v>
          </cell>
          <cell r="BN112">
            <v>0</v>
          </cell>
          <cell r="BO112">
            <v>0</v>
          </cell>
          <cell r="BP112">
            <v>0</v>
          </cell>
          <cell r="BQ112">
            <v>0</v>
          </cell>
          <cell r="BR112">
            <v>0</v>
          </cell>
          <cell r="BS112">
            <v>0</v>
          </cell>
          <cell r="BT112">
            <v>0</v>
          </cell>
          <cell r="BU112">
            <v>0</v>
          </cell>
          <cell r="BV112">
            <v>0</v>
          </cell>
          <cell r="BW112">
            <v>2600</v>
          </cell>
          <cell r="BX112">
            <v>0</v>
          </cell>
          <cell r="BY112">
            <v>0</v>
          </cell>
        </row>
        <row r="113">
          <cell r="A113">
            <v>100911</v>
          </cell>
          <cell r="B113">
            <v>100911</v>
          </cell>
          <cell r="C113" t="str">
            <v>Kazi Marouf</v>
          </cell>
          <cell r="D113">
            <v>100911</v>
          </cell>
          <cell r="E113">
            <v>100</v>
          </cell>
          <cell r="F113">
            <v>20</v>
          </cell>
          <cell r="G113" t="str">
            <v>PC JF1 &amp; JF2 Tie for Load Transfer</v>
          </cell>
          <cell r="I113">
            <v>0</v>
          </cell>
          <cell r="K113">
            <v>0</v>
          </cell>
          <cell r="M113">
            <v>0</v>
          </cell>
          <cell r="O113">
            <v>0</v>
          </cell>
          <cell r="Q113">
            <v>0</v>
          </cell>
          <cell r="S113">
            <v>0</v>
          </cell>
          <cell r="U113">
            <v>0</v>
          </cell>
          <cell r="V113">
            <v>0</v>
          </cell>
          <cell r="W113">
            <v>0</v>
          </cell>
          <cell r="X113">
            <v>0</v>
          </cell>
          <cell r="Y113">
            <v>0</v>
          </cell>
          <cell r="Z113">
            <v>0</v>
          </cell>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S113">
            <v>0</v>
          </cell>
          <cell r="AT113">
            <v>0</v>
          </cell>
          <cell r="AU113">
            <v>0</v>
          </cell>
          <cell r="AV113">
            <v>0</v>
          </cell>
          <cell r="AW113">
            <v>0</v>
          </cell>
          <cell r="AY113">
            <v>0</v>
          </cell>
          <cell r="AZ113">
            <v>0</v>
          </cell>
          <cell r="BA113">
            <v>0</v>
          </cell>
          <cell r="BB113">
            <v>0</v>
          </cell>
          <cell r="BC113">
            <v>0</v>
          </cell>
          <cell r="BD113">
            <v>0</v>
          </cell>
          <cell r="BE113">
            <v>0</v>
          </cell>
          <cell r="BF113">
            <v>0</v>
          </cell>
          <cell r="BG113">
            <v>0</v>
          </cell>
          <cell r="BH113">
            <v>0</v>
          </cell>
          <cell r="BI113">
            <v>0</v>
          </cell>
          <cell r="BJ113">
            <v>0</v>
          </cell>
          <cell r="BK113">
            <v>0</v>
          </cell>
          <cell r="BL113">
            <v>0</v>
          </cell>
          <cell r="BM113">
            <v>0</v>
          </cell>
          <cell r="BN113">
            <v>0</v>
          </cell>
          <cell r="BO113">
            <v>0</v>
          </cell>
          <cell r="BP113">
            <v>0</v>
          </cell>
          <cell r="BQ113">
            <v>0</v>
          </cell>
          <cell r="BR113">
            <v>0</v>
          </cell>
          <cell r="BS113">
            <v>0</v>
          </cell>
          <cell r="BT113">
            <v>0</v>
          </cell>
          <cell r="BU113">
            <v>0</v>
          </cell>
          <cell r="BV113">
            <v>0</v>
          </cell>
          <cell r="BW113">
            <v>2600</v>
          </cell>
          <cell r="BX113">
            <v>0</v>
          </cell>
          <cell r="BY113">
            <v>0</v>
          </cell>
        </row>
        <row r="114">
          <cell r="A114">
            <v>100912</v>
          </cell>
          <cell r="B114">
            <v>100912</v>
          </cell>
          <cell r="C114" t="str">
            <v>Blaine Desrosiers</v>
          </cell>
          <cell r="D114">
            <v>100912</v>
          </cell>
          <cell r="E114">
            <v>100</v>
          </cell>
          <cell r="F114">
            <v>20</v>
          </cell>
          <cell r="G114" t="str">
            <v>PC Dist Station Capital Improvements</v>
          </cell>
          <cell r="I114">
            <v>0</v>
          </cell>
          <cell r="K114">
            <v>0</v>
          </cell>
          <cell r="M114">
            <v>0</v>
          </cell>
          <cell r="O114">
            <v>0</v>
          </cell>
          <cell r="Q114">
            <v>0</v>
          </cell>
          <cell r="S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S114">
            <v>0</v>
          </cell>
          <cell r="AT114">
            <v>0</v>
          </cell>
          <cell r="AU114">
            <v>0</v>
          </cell>
          <cell r="AV114">
            <v>0</v>
          </cell>
          <cell r="AW114">
            <v>0</v>
          </cell>
          <cell r="AY114">
            <v>0</v>
          </cell>
          <cell r="AZ114">
            <v>0</v>
          </cell>
          <cell r="BA114">
            <v>0</v>
          </cell>
          <cell r="BB114">
            <v>0</v>
          </cell>
          <cell r="BC114">
            <v>0</v>
          </cell>
          <cell r="BD114">
            <v>0</v>
          </cell>
          <cell r="BE114">
            <v>0</v>
          </cell>
          <cell r="BF114">
            <v>0</v>
          </cell>
          <cell r="BG114">
            <v>0</v>
          </cell>
          <cell r="BH114">
            <v>0</v>
          </cell>
          <cell r="BI114">
            <v>0</v>
          </cell>
          <cell r="BJ114">
            <v>0</v>
          </cell>
          <cell r="BK114">
            <v>0</v>
          </cell>
          <cell r="BL114">
            <v>0</v>
          </cell>
          <cell r="BM114">
            <v>0</v>
          </cell>
          <cell r="BN114">
            <v>0</v>
          </cell>
          <cell r="BO114">
            <v>0</v>
          </cell>
          <cell r="BP114">
            <v>0</v>
          </cell>
          <cell r="BQ114">
            <v>0</v>
          </cell>
          <cell r="BR114">
            <v>0</v>
          </cell>
          <cell r="BS114">
            <v>0</v>
          </cell>
          <cell r="BT114">
            <v>0</v>
          </cell>
          <cell r="BU114">
            <v>0</v>
          </cell>
          <cell r="BV114">
            <v>0</v>
          </cell>
          <cell r="BW114">
            <v>2600</v>
          </cell>
          <cell r="BX114">
            <v>0</v>
          </cell>
          <cell r="BY114">
            <v>0</v>
          </cell>
        </row>
        <row r="115">
          <cell r="A115">
            <v>101041</v>
          </cell>
          <cell r="B115">
            <v>101041</v>
          </cell>
          <cell r="C115" t="str">
            <v>S Sheogobind</v>
          </cell>
          <cell r="D115">
            <v>101041</v>
          </cell>
          <cell r="E115">
            <v>100</v>
          </cell>
          <cell r="F115">
            <v>20</v>
          </cell>
          <cell r="G115" t="str">
            <v>PC-BArrick St Station Projects</v>
          </cell>
          <cell r="I115">
            <v>0</v>
          </cell>
          <cell r="K115">
            <v>0</v>
          </cell>
          <cell r="M115">
            <v>0</v>
          </cell>
          <cell r="N115">
            <v>660</v>
          </cell>
          <cell r="O115">
            <v>40174.199999999997</v>
          </cell>
          <cell r="Q115">
            <v>0</v>
          </cell>
          <cell r="R115">
            <v>40</v>
          </cell>
          <cell r="S115">
            <v>2374.4</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v>0</v>
          </cell>
          <cell r="AN115">
            <v>0</v>
          </cell>
          <cell r="AO115">
            <v>0</v>
          </cell>
          <cell r="AP115">
            <v>0</v>
          </cell>
          <cell r="AQ115">
            <v>0</v>
          </cell>
          <cell r="AS115">
            <v>0</v>
          </cell>
          <cell r="AT115">
            <v>0</v>
          </cell>
          <cell r="AU115">
            <v>0</v>
          </cell>
          <cell r="AV115">
            <v>0</v>
          </cell>
          <cell r="AW115">
            <v>0</v>
          </cell>
          <cell r="AY115">
            <v>0</v>
          </cell>
          <cell r="AZ115">
            <v>0</v>
          </cell>
          <cell r="BA115">
            <v>0</v>
          </cell>
          <cell r="BB115">
            <v>0</v>
          </cell>
          <cell r="BC115">
            <v>0</v>
          </cell>
          <cell r="BD115">
            <v>0</v>
          </cell>
          <cell r="BE115">
            <v>0</v>
          </cell>
          <cell r="BF115">
            <v>0</v>
          </cell>
          <cell r="BG115">
            <v>0</v>
          </cell>
          <cell r="BH115">
            <v>0</v>
          </cell>
          <cell r="BI115">
            <v>0</v>
          </cell>
          <cell r="BJ115">
            <v>0</v>
          </cell>
          <cell r="BK115">
            <v>0</v>
          </cell>
          <cell r="BL115">
            <v>0</v>
          </cell>
          <cell r="BM115">
            <v>0</v>
          </cell>
          <cell r="BN115">
            <v>0</v>
          </cell>
          <cell r="BO115">
            <v>0</v>
          </cell>
          <cell r="BP115">
            <v>0</v>
          </cell>
          <cell r="BQ115">
            <v>0</v>
          </cell>
          <cell r="BR115">
            <v>0</v>
          </cell>
          <cell r="BS115">
            <v>0</v>
          </cell>
          <cell r="BT115">
            <v>0</v>
          </cell>
          <cell r="BU115">
            <v>0</v>
          </cell>
          <cell r="BV115">
            <v>10000</v>
          </cell>
          <cell r="BW115">
            <v>2600</v>
          </cell>
          <cell r="BX115">
            <v>52548.6</v>
          </cell>
          <cell r="BY115">
            <v>0</v>
          </cell>
        </row>
        <row r="116">
          <cell r="A116">
            <v>101042</v>
          </cell>
          <cell r="B116">
            <v>101042</v>
          </cell>
          <cell r="C116" t="str">
            <v>S Sheogobind</v>
          </cell>
          <cell r="D116">
            <v>101042</v>
          </cell>
          <cell r="E116">
            <v>100</v>
          </cell>
          <cell r="F116">
            <v>20</v>
          </cell>
          <cell r="G116" t="str">
            <v>PC-Jefferson St Station Projects</v>
          </cell>
          <cell r="I116">
            <v>0</v>
          </cell>
          <cell r="K116">
            <v>0</v>
          </cell>
          <cell r="M116">
            <v>0</v>
          </cell>
          <cell r="N116">
            <v>320</v>
          </cell>
          <cell r="O116">
            <v>19478.399999999998</v>
          </cell>
          <cell r="Q116">
            <v>0</v>
          </cell>
          <cell r="R116">
            <v>40</v>
          </cell>
          <cell r="S116">
            <v>2374.4</v>
          </cell>
          <cell r="U116">
            <v>0</v>
          </cell>
          <cell r="V116">
            <v>0</v>
          </cell>
          <cell r="W116">
            <v>0</v>
          </cell>
          <cell r="X116">
            <v>0</v>
          </cell>
          <cell r="Y116">
            <v>0</v>
          </cell>
          <cell r="Z116">
            <v>0</v>
          </cell>
          <cell r="AA116">
            <v>0</v>
          </cell>
          <cell r="AB116">
            <v>0</v>
          </cell>
          <cell r="AC116">
            <v>0</v>
          </cell>
          <cell r="AD116">
            <v>0</v>
          </cell>
          <cell r="AE116">
            <v>0</v>
          </cell>
          <cell r="AF116">
            <v>0</v>
          </cell>
          <cell r="AG116">
            <v>0</v>
          </cell>
          <cell r="AH116">
            <v>0</v>
          </cell>
          <cell r="AI116">
            <v>0</v>
          </cell>
          <cell r="AJ116">
            <v>0</v>
          </cell>
          <cell r="AK116">
            <v>0</v>
          </cell>
          <cell r="AL116">
            <v>0</v>
          </cell>
          <cell r="AM116">
            <v>0</v>
          </cell>
          <cell r="AN116">
            <v>0</v>
          </cell>
          <cell r="AO116">
            <v>0</v>
          </cell>
          <cell r="AP116">
            <v>0</v>
          </cell>
          <cell r="AQ116">
            <v>0</v>
          </cell>
          <cell r="AS116">
            <v>0</v>
          </cell>
          <cell r="AT116">
            <v>0</v>
          </cell>
          <cell r="AU116">
            <v>0</v>
          </cell>
          <cell r="AV116">
            <v>0</v>
          </cell>
          <cell r="AW116">
            <v>0</v>
          </cell>
          <cell r="AY116">
            <v>0</v>
          </cell>
          <cell r="AZ116">
            <v>0</v>
          </cell>
          <cell r="BA116">
            <v>0</v>
          </cell>
          <cell r="BB116">
            <v>0</v>
          </cell>
          <cell r="BC116">
            <v>0</v>
          </cell>
          <cell r="BD116">
            <v>0</v>
          </cell>
          <cell r="BE116">
            <v>0</v>
          </cell>
          <cell r="BF116">
            <v>0</v>
          </cell>
          <cell r="BG116">
            <v>0</v>
          </cell>
          <cell r="BH116">
            <v>0</v>
          </cell>
          <cell r="BI116">
            <v>0</v>
          </cell>
          <cell r="BJ116">
            <v>0</v>
          </cell>
          <cell r="BK116">
            <v>0</v>
          </cell>
          <cell r="BL116">
            <v>0</v>
          </cell>
          <cell r="BM116">
            <v>0</v>
          </cell>
          <cell r="BN116">
            <v>0</v>
          </cell>
          <cell r="BO116">
            <v>0</v>
          </cell>
          <cell r="BP116">
            <v>0</v>
          </cell>
          <cell r="BQ116">
            <v>0</v>
          </cell>
          <cell r="BR116">
            <v>0</v>
          </cell>
          <cell r="BS116">
            <v>0</v>
          </cell>
          <cell r="BT116">
            <v>0</v>
          </cell>
          <cell r="BU116">
            <v>0</v>
          </cell>
          <cell r="BV116">
            <v>15600</v>
          </cell>
          <cell r="BW116">
            <v>2600</v>
          </cell>
          <cell r="BX116">
            <v>37452.799999999996</v>
          </cell>
          <cell r="BY116">
            <v>0</v>
          </cell>
        </row>
        <row r="117">
          <cell r="A117">
            <v>101043</v>
          </cell>
          <cell r="B117">
            <v>101043</v>
          </cell>
          <cell r="C117" t="str">
            <v>S Sheogobind</v>
          </cell>
          <cell r="D117">
            <v>101043</v>
          </cell>
          <cell r="E117">
            <v>100</v>
          </cell>
          <cell r="F117">
            <v>20</v>
          </cell>
          <cell r="G117" t="str">
            <v>PC-M12 Line Extension</v>
          </cell>
          <cell r="I117">
            <v>0</v>
          </cell>
          <cell r="K117">
            <v>0</v>
          </cell>
          <cell r="M117">
            <v>0</v>
          </cell>
          <cell r="O117">
            <v>0</v>
          </cell>
          <cell r="Q117">
            <v>0</v>
          </cell>
          <cell r="S117">
            <v>0</v>
          </cell>
          <cell r="U117">
            <v>0</v>
          </cell>
          <cell r="V117">
            <v>0</v>
          </cell>
          <cell r="W117">
            <v>0</v>
          </cell>
          <cell r="X117">
            <v>0</v>
          </cell>
          <cell r="Y117">
            <v>0</v>
          </cell>
          <cell r="Z117">
            <v>0</v>
          </cell>
          <cell r="AA117">
            <v>0</v>
          </cell>
          <cell r="AB117">
            <v>0</v>
          </cell>
          <cell r="AC117">
            <v>0</v>
          </cell>
          <cell r="AD117">
            <v>0</v>
          </cell>
          <cell r="AE117">
            <v>0</v>
          </cell>
          <cell r="AF117">
            <v>0</v>
          </cell>
          <cell r="AG117">
            <v>0</v>
          </cell>
          <cell r="AH117">
            <v>0</v>
          </cell>
          <cell r="AI117">
            <v>0</v>
          </cell>
          <cell r="AJ117">
            <v>0</v>
          </cell>
          <cell r="AK117">
            <v>0</v>
          </cell>
          <cell r="AL117">
            <v>0</v>
          </cell>
          <cell r="AM117">
            <v>0</v>
          </cell>
          <cell r="AN117">
            <v>0</v>
          </cell>
          <cell r="AO117">
            <v>0</v>
          </cell>
          <cell r="AP117">
            <v>0</v>
          </cell>
          <cell r="AQ117">
            <v>0</v>
          </cell>
          <cell r="AS117">
            <v>0</v>
          </cell>
          <cell r="AT117">
            <v>0</v>
          </cell>
          <cell r="AU117">
            <v>0</v>
          </cell>
          <cell r="AV117">
            <v>0</v>
          </cell>
          <cell r="AW117">
            <v>0</v>
          </cell>
          <cell r="AY117">
            <v>0</v>
          </cell>
          <cell r="AZ117">
            <v>0</v>
          </cell>
          <cell r="BA117">
            <v>0</v>
          </cell>
          <cell r="BB117">
            <v>0</v>
          </cell>
          <cell r="BC117">
            <v>0</v>
          </cell>
          <cell r="BD117">
            <v>0</v>
          </cell>
          <cell r="BE117">
            <v>0</v>
          </cell>
          <cell r="BF117">
            <v>0</v>
          </cell>
          <cell r="BG117">
            <v>0</v>
          </cell>
          <cell r="BH117">
            <v>0</v>
          </cell>
          <cell r="BI117">
            <v>0</v>
          </cell>
          <cell r="BJ117">
            <v>0</v>
          </cell>
          <cell r="BK117">
            <v>0</v>
          </cell>
          <cell r="BL117">
            <v>0</v>
          </cell>
          <cell r="BM117">
            <v>0</v>
          </cell>
          <cell r="BN117">
            <v>0</v>
          </cell>
          <cell r="BO117">
            <v>0</v>
          </cell>
          <cell r="BP117">
            <v>0</v>
          </cell>
          <cell r="BQ117">
            <v>0</v>
          </cell>
          <cell r="BR117">
            <v>0</v>
          </cell>
          <cell r="BS117">
            <v>0</v>
          </cell>
          <cell r="BT117">
            <v>0</v>
          </cell>
          <cell r="BU117">
            <v>0</v>
          </cell>
          <cell r="BV117">
            <v>0</v>
          </cell>
          <cell r="BW117">
            <v>2600</v>
          </cell>
          <cell r="BX117">
            <v>0</v>
          </cell>
          <cell r="BY117">
            <v>0</v>
          </cell>
        </row>
        <row r="118">
          <cell r="A118">
            <v>101102</v>
          </cell>
          <cell r="B118">
            <v>101102</v>
          </cell>
          <cell r="C118" t="str">
            <v>S Sheogobind</v>
          </cell>
          <cell r="D118">
            <v>101102</v>
          </cell>
          <cell r="E118">
            <v>100</v>
          </cell>
          <cell r="F118">
            <v>20</v>
          </cell>
          <cell r="G118" t="str">
            <v>PC- Elm Station Decommission</v>
          </cell>
          <cell r="I118">
            <v>0</v>
          </cell>
          <cell r="K118">
            <v>0</v>
          </cell>
          <cell r="M118">
            <v>0</v>
          </cell>
          <cell r="O118">
            <v>0</v>
          </cell>
          <cell r="Q118">
            <v>0</v>
          </cell>
          <cell r="S118">
            <v>0</v>
          </cell>
          <cell r="U118">
            <v>0</v>
          </cell>
          <cell r="V118">
            <v>0</v>
          </cell>
          <cell r="W118">
            <v>0</v>
          </cell>
          <cell r="X118">
            <v>0</v>
          </cell>
          <cell r="Y118">
            <v>0</v>
          </cell>
          <cell r="Z118">
            <v>0</v>
          </cell>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cell r="AP118">
            <v>0</v>
          </cell>
          <cell r="AQ118">
            <v>0</v>
          </cell>
          <cell r="AS118">
            <v>0</v>
          </cell>
          <cell r="AT118">
            <v>0</v>
          </cell>
          <cell r="AU118">
            <v>0</v>
          </cell>
          <cell r="AV118">
            <v>0</v>
          </cell>
          <cell r="AW118">
            <v>0</v>
          </cell>
          <cell r="AY118">
            <v>0</v>
          </cell>
          <cell r="AZ118">
            <v>0</v>
          </cell>
          <cell r="BA118">
            <v>0</v>
          </cell>
          <cell r="BB118">
            <v>0</v>
          </cell>
          <cell r="BC118">
            <v>0</v>
          </cell>
          <cell r="BD118">
            <v>0</v>
          </cell>
          <cell r="BE118">
            <v>0</v>
          </cell>
          <cell r="BF118">
            <v>0</v>
          </cell>
          <cell r="BG118">
            <v>0</v>
          </cell>
          <cell r="BH118">
            <v>0</v>
          </cell>
          <cell r="BI118">
            <v>0</v>
          </cell>
          <cell r="BJ118">
            <v>0</v>
          </cell>
          <cell r="BK118">
            <v>0</v>
          </cell>
          <cell r="BL118">
            <v>0</v>
          </cell>
          <cell r="BM118">
            <v>0</v>
          </cell>
          <cell r="BN118">
            <v>0</v>
          </cell>
          <cell r="BO118">
            <v>0</v>
          </cell>
          <cell r="BP118">
            <v>0</v>
          </cell>
          <cell r="BQ118">
            <v>0</v>
          </cell>
          <cell r="BR118">
            <v>0</v>
          </cell>
          <cell r="BS118">
            <v>0</v>
          </cell>
          <cell r="BT118">
            <v>0</v>
          </cell>
          <cell r="BU118">
            <v>0</v>
          </cell>
          <cell r="BV118">
            <v>0</v>
          </cell>
          <cell r="BW118">
            <v>2600</v>
          </cell>
          <cell r="BX118">
            <v>0</v>
          </cell>
          <cell r="BY118">
            <v>0</v>
          </cell>
        </row>
        <row r="119">
          <cell r="A119">
            <v>101103</v>
          </cell>
          <cell r="B119">
            <v>101103</v>
          </cell>
          <cell r="C119" t="str">
            <v>S Sheogobind</v>
          </cell>
          <cell r="D119">
            <v>101103</v>
          </cell>
          <cell r="E119">
            <v>100</v>
          </cell>
          <cell r="F119">
            <v>20</v>
          </cell>
          <cell r="G119" t="str">
            <v>PC - Upgrade JF 3 Replace cu primary</v>
          </cell>
          <cell r="I119">
            <v>0</v>
          </cell>
          <cell r="K119">
            <v>0</v>
          </cell>
          <cell r="M119">
            <v>0</v>
          </cell>
          <cell r="O119">
            <v>0</v>
          </cell>
          <cell r="Q119">
            <v>0</v>
          </cell>
          <cell r="S119">
            <v>0</v>
          </cell>
          <cell r="U119">
            <v>0</v>
          </cell>
          <cell r="V119">
            <v>0</v>
          </cell>
          <cell r="W119">
            <v>0</v>
          </cell>
          <cell r="X119">
            <v>0</v>
          </cell>
          <cell r="Y119">
            <v>0</v>
          </cell>
          <cell r="Z119">
            <v>0</v>
          </cell>
          <cell r="AA119">
            <v>0</v>
          </cell>
          <cell r="AB119">
            <v>0</v>
          </cell>
          <cell r="AC119">
            <v>0</v>
          </cell>
          <cell r="AD119">
            <v>0</v>
          </cell>
          <cell r="AE119">
            <v>0</v>
          </cell>
          <cell r="AF119">
            <v>0</v>
          </cell>
          <cell r="AG119">
            <v>0</v>
          </cell>
          <cell r="AH119">
            <v>0</v>
          </cell>
          <cell r="AI119">
            <v>0</v>
          </cell>
          <cell r="AJ119">
            <v>0</v>
          </cell>
          <cell r="AK119">
            <v>0</v>
          </cell>
          <cell r="AL119">
            <v>0</v>
          </cell>
          <cell r="AM119">
            <v>0</v>
          </cell>
          <cell r="AN119">
            <v>0</v>
          </cell>
          <cell r="AO119">
            <v>0</v>
          </cell>
          <cell r="AP119">
            <v>0</v>
          </cell>
          <cell r="AQ119">
            <v>0</v>
          </cell>
          <cell r="AS119">
            <v>0</v>
          </cell>
          <cell r="AT119">
            <v>0</v>
          </cell>
          <cell r="AU119">
            <v>0</v>
          </cell>
          <cell r="AV119">
            <v>0</v>
          </cell>
          <cell r="AW119">
            <v>0</v>
          </cell>
          <cell r="AY119">
            <v>0</v>
          </cell>
          <cell r="AZ119">
            <v>0</v>
          </cell>
          <cell r="BA119">
            <v>0</v>
          </cell>
          <cell r="BB119">
            <v>0</v>
          </cell>
          <cell r="BC119">
            <v>0</v>
          </cell>
          <cell r="BD119">
            <v>0</v>
          </cell>
          <cell r="BE119">
            <v>0</v>
          </cell>
          <cell r="BF119">
            <v>0</v>
          </cell>
          <cell r="BG119">
            <v>0</v>
          </cell>
          <cell r="BH119">
            <v>0</v>
          </cell>
          <cell r="BI119">
            <v>0</v>
          </cell>
          <cell r="BJ119">
            <v>0</v>
          </cell>
          <cell r="BK119">
            <v>0</v>
          </cell>
          <cell r="BL119">
            <v>0</v>
          </cell>
          <cell r="BM119">
            <v>0</v>
          </cell>
          <cell r="BN119">
            <v>0</v>
          </cell>
          <cell r="BO119">
            <v>0</v>
          </cell>
          <cell r="BP119">
            <v>0</v>
          </cell>
          <cell r="BQ119">
            <v>0</v>
          </cell>
          <cell r="BR119">
            <v>0</v>
          </cell>
          <cell r="BS119">
            <v>0</v>
          </cell>
          <cell r="BT119">
            <v>0</v>
          </cell>
          <cell r="BU119">
            <v>0</v>
          </cell>
          <cell r="BV119">
            <v>0</v>
          </cell>
          <cell r="BW119">
            <v>2600</v>
          </cell>
          <cell r="BX119">
            <v>0</v>
          </cell>
          <cell r="BY119">
            <v>0</v>
          </cell>
        </row>
        <row r="120">
          <cell r="A120">
            <v>101104</v>
          </cell>
          <cell r="B120">
            <v>101104</v>
          </cell>
          <cell r="C120" t="str">
            <v>S Sheogobind</v>
          </cell>
          <cell r="D120">
            <v>101104</v>
          </cell>
          <cell r="E120">
            <v>100</v>
          </cell>
          <cell r="F120">
            <v>20</v>
          </cell>
          <cell r="G120" t="str">
            <v>PC- Upgrade tie EF1 and JF2</v>
          </cell>
          <cell r="I120">
            <v>0</v>
          </cell>
          <cell r="K120">
            <v>0</v>
          </cell>
          <cell r="M120">
            <v>0</v>
          </cell>
          <cell r="O120">
            <v>0</v>
          </cell>
          <cell r="Q120">
            <v>0</v>
          </cell>
          <cell r="S120">
            <v>0</v>
          </cell>
          <cell r="U120">
            <v>0</v>
          </cell>
          <cell r="V120">
            <v>0</v>
          </cell>
          <cell r="W120">
            <v>0</v>
          </cell>
          <cell r="X120">
            <v>0</v>
          </cell>
          <cell r="Y120">
            <v>0</v>
          </cell>
          <cell r="Z120">
            <v>0</v>
          </cell>
          <cell r="AA120">
            <v>0</v>
          </cell>
          <cell r="AB120">
            <v>0</v>
          </cell>
          <cell r="AC120">
            <v>0</v>
          </cell>
          <cell r="AD120">
            <v>0</v>
          </cell>
          <cell r="AE120">
            <v>0</v>
          </cell>
          <cell r="AF120">
            <v>0</v>
          </cell>
          <cell r="AG120">
            <v>0</v>
          </cell>
          <cell r="AH120">
            <v>0</v>
          </cell>
          <cell r="AI120">
            <v>0</v>
          </cell>
          <cell r="AJ120">
            <v>0</v>
          </cell>
          <cell r="AK120">
            <v>0</v>
          </cell>
          <cell r="AL120">
            <v>0</v>
          </cell>
          <cell r="AM120">
            <v>0</v>
          </cell>
          <cell r="AN120">
            <v>0</v>
          </cell>
          <cell r="AO120">
            <v>0</v>
          </cell>
          <cell r="AP120">
            <v>0</v>
          </cell>
          <cell r="AQ120">
            <v>0</v>
          </cell>
          <cell r="AS120">
            <v>0</v>
          </cell>
          <cell r="AT120">
            <v>0</v>
          </cell>
          <cell r="AU120">
            <v>0</v>
          </cell>
          <cell r="AV120">
            <v>0</v>
          </cell>
          <cell r="AW120">
            <v>0</v>
          </cell>
          <cell r="AY120">
            <v>0</v>
          </cell>
          <cell r="AZ120">
            <v>0</v>
          </cell>
          <cell r="BA120">
            <v>0</v>
          </cell>
          <cell r="BB120">
            <v>0</v>
          </cell>
          <cell r="BC120">
            <v>0</v>
          </cell>
          <cell r="BD120">
            <v>0</v>
          </cell>
          <cell r="BE120">
            <v>0</v>
          </cell>
          <cell r="BF120">
            <v>0</v>
          </cell>
          <cell r="BG120">
            <v>0</v>
          </cell>
          <cell r="BH120">
            <v>0</v>
          </cell>
          <cell r="BI120">
            <v>0</v>
          </cell>
          <cell r="BJ120">
            <v>0</v>
          </cell>
          <cell r="BK120">
            <v>0</v>
          </cell>
          <cell r="BL120">
            <v>0</v>
          </cell>
          <cell r="BM120">
            <v>0</v>
          </cell>
          <cell r="BN120">
            <v>0</v>
          </cell>
          <cell r="BO120">
            <v>0</v>
          </cell>
          <cell r="BP120">
            <v>0</v>
          </cell>
          <cell r="BQ120">
            <v>0</v>
          </cell>
          <cell r="BR120">
            <v>0</v>
          </cell>
          <cell r="BS120">
            <v>0</v>
          </cell>
          <cell r="BT120">
            <v>0</v>
          </cell>
          <cell r="BU120">
            <v>0</v>
          </cell>
          <cell r="BV120">
            <v>0</v>
          </cell>
          <cell r="BW120">
            <v>2600</v>
          </cell>
          <cell r="BX120">
            <v>0</v>
          </cell>
          <cell r="BY120">
            <v>0</v>
          </cell>
        </row>
        <row r="121">
          <cell r="A121">
            <v>101105</v>
          </cell>
          <cell r="B121">
            <v>101105</v>
          </cell>
          <cell r="C121" t="str">
            <v>S Sheogobind</v>
          </cell>
          <cell r="D121">
            <v>101105</v>
          </cell>
          <cell r="E121">
            <v>100</v>
          </cell>
          <cell r="F121">
            <v>20</v>
          </cell>
          <cell r="G121" t="str">
            <v>PC-Upgrade Lightning Protection - Ratio Banks</v>
          </cell>
          <cell r="I121">
            <v>0</v>
          </cell>
          <cell r="K121">
            <v>0</v>
          </cell>
          <cell r="M121">
            <v>0</v>
          </cell>
          <cell r="N121">
            <v>40</v>
          </cell>
          <cell r="O121">
            <v>2434.7999999999997</v>
          </cell>
          <cell r="Q121">
            <v>0</v>
          </cell>
          <cell r="S121">
            <v>0</v>
          </cell>
          <cell r="U121">
            <v>0</v>
          </cell>
          <cell r="V121">
            <v>0</v>
          </cell>
          <cell r="W121">
            <v>0</v>
          </cell>
          <cell r="X121">
            <v>0</v>
          </cell>
          <cell r="Y121">
            <v>0</v>
          </cell>
          <cell r="Z121">
            <v>0</v>
          </cell>
          <cell r="AA121">
            <v>0</v>
          </cell>
          <cell r="AB121">
            <v>0</v>
          </cell>
          <cell r="AC121">
            <v>0</v>
          </cell>
          <cell r="AD121">
            <v>0</v>
          </cell>
          <cell r="AE121">
            <v>0</v>
          </cell>
          <cell r="AF121">
            <v>0</v>
          </cell>
          <cell r="AG121">
            <v>0</v>
          </cell>
          <cell r="AH121">
            <v>0</v>
          </cell>
          <cell r="AI121">
            <v>0</v>
          </cell>
          <cell r="AJ121">
            <v>0</v>
          </cell>
          <cell r="AK121">
            <v>0</v>
          </cell>
          <cell r="AL121">
            <v>0</v>
          </cell>
          <cell r="AM121">
            <v>0</v>
          </cell>
          <cell r="AN121">
            <v>0</v>
          </cell>
          <cell r="AO121">
            <v>0</v>
          </cell>
          <cell r="AP121">
            <v>0</v>
          </cell>
          <cell r="AQ121">
            <v>0</v>
          </cell>
          <cell r="AS121">
            <v>0</v>
          </cell>
          <cell r="AT121">
            <v>0</v>
          </cell>
          <cell r="AU121">
            <v>0</v>
          </cell>
          <cell r="AV121">
            <v>0</v>
          </cell>
          <cell r="AW121">
            <v>0</v>
          </cell>
          <cell r="AY121">
            <v>0</v>
          </cell>
          <cell r="AZ121">
            <v>0</v>
          </cell>
          <cell r="BA121">
            <v>0</v>
          </cell>
          <cell r="BB121">
            <v>0</v>
          </cell>
          <cell r="BC121">
            <v>0</v>
          </cell>
          <cell r="BD121">
            <v>0</v>
          </cell>
          <cell r="BE121">
            <v>0</v>
          </cell>
          <cell r="BF121">
            <v>0</v>
          </cell>
          <cell r="BG121">
            <v>0</v>
          </cell>
          <cell r="BH121">
            <v>0</v>
          </cell>
          <cell r="BI121">
            <v>0</v>
          </cell>
          <cell r="BJ121">
            <v>0</v>
          </cell>
          <cell r="BK121">
            <v>0</v>
          </cell>
          <cell r="BL121">
            <v>0</v>
          </cell>
          <cell r="BM121">
            <v>0</v>
          </cell>
          <cell r="BN121">
            <v>0</v>
          </cell>
          <cell r="BO121">
            <v>0</v>
          </cell>
          <cell r="BP121">
            <v>0</v>
          </cell>
          <cell r="BQ121">
            <v>0</v>
          </cell>
          <cell r="BR121">
            <v>0</v>
          </cell>
          <cell r="BS121">
            <v>0</v>
          </cell>
          <cell r="BT121">
            <v>0</v>
          </cell>
          <cell r="BU121">
            <v>0</v>
          </cell>
          <cell r="BV121">
            <v>46100</v>
          </cell>
          <cell r="BW121">
            <v>2600</v>
          </cell>
          <cell r="BX121">
            <v>48534.8</v>
          </cell>
          <cell r="BY121">
            <v>0</v>
          </cell>
        </row>
        <row r="122">
          <cell r="A122">
            <v>101101</v>
          </cell>
          <cell r="B122">
            <v>101101</v>
          </cell>
          <cell r="C122" t="str">
            <v>S Sheogobind</v>
          </cell>
          <cell r="D122">
            <v>101101</v>
          </cell>
          <cell r="E122">
            <v>100</v>
          </cell>
          <cell r="F122">
            <v>20</v>
          </cell>
          <cell r="G122" t="str">
            <v>PC-Lims System Upgrade</v>
          </cell>
          <cell r="I122">
            <v>0</v>
          </cell>
          <cell r="K122">
            <v>0</v>
          </cell>
          <cell r="M122">
            <v>0</v>
          </cell>
          <cell r="O122">
            <v>0</v>
          </cell>
          <cell r="Q122">
            <v>0</v>
          </cell>
          <cell r="S122">
            <v>0</v>
          </cell>
          <cell r="U122">
            <v>0</v>
          </cell>
          <cell r="V122">
            <v>0</v>
          </cell>
          <cell r="W122">
            <v>0</v>
          </cell>
          <cell r="X122">
            <v>0</v>
          </cell>
          <cell r="Y122">
            <v>0</v>
          </cell>
          <cell r="Z122">
            <v>0</v>
          </cell>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0</v>
          </cell>
          <cell r="AQ122">
            <v>0</v>
          </cell>
          <cell r="AS122">
            <v>0</v>
          </cell>
          <cell r="AT122">
            <v>0</v>
          </cell>
          <cell r="AU122">
            <v>0</v>
          </cell>
          <cell r="AV122">
            <v>0</v>
          </cell>
          <cell r="AW122">
            <v>0</v>
          </cell>
          <cell r="AY122">
            <v>0</v>
          </cell>
          <cell r="AZ122">
            <v>0</v>
          </cell>
          <cell r="BA122">
            <v>0</v>
          </cell>
          <cell r="BB122">
            <v>0</v>
          </cell>
          <cell r="BC122">
            <v>0</v>
          </cell>
          <cell r="BD122">
            <v>0</v>
          </cell>
          <cell r="BE122">
            <v>0</v>
          </cell>
          <cell r="BF122">
            <v>0</v>
          </cell>
          <cell r="BG122">
            <v>0</v>
          </cell>
          <cell r="BH122">
            <v>0</v>
          </cell>
          <cell r="BI122">
            <v>0</v>
          </cell>
          <cell r="BJ122">
            <v>0</v>
          </cell>
          <cell r="BK122">
            <v>0</v>
          </cell>
          <cell r="BL122">
            <v>0</v>
          </cell>
          <cell r="BM122">
            <v>0</v>
          </cell>
          <cell r="BN122">
            <v>0</v>
          </cell>
          <cell r="BO122">
            <v>0</v>
          </cell>
          <cell r="BP122">
            <v>0</v>
          </cell>
          <cell r="BQ122">
            <v>0</v>
          </cell>
          <cell r="BR122">
            <v>0</v>
          </cell>
          <cell r="BS122">
            <v>0</v>
          </cell>
          <cell r="BT122">
            <v>0</v>
          </cell>
          <cell r="BU122">
            <v>0</v>
          </cell>
          <cell r="BV122">
            <v>20000</v>
          </cell>
          <cell r="BW122">
            <v>2600</v>
          </cell>
          <cell r="BX122">
            <v>20000</v>
          </cell>
          <cell r="BY122">
            <v>0</v>
          </cell>
        </row>
        <row r="123">
          <cell r="A123">
            <v>101082</v>
          </cell>
          <cell r="B123">
            <v>101082</v>
          </cell>
          <cell r="C123" t="str">
            <v>S Sheogobind</v>
          </cell>
          <cell r="D123">
            <v>101082</v>
          </cell>
          <cell r="E123">
            <v>100</v>
          </cell>
          <cell r="F123">
            <v>20</v>
          </cell>
          <cell r="G123" t="str">
            <v>PC General Capital Charges</v>
          </cell>
          <cell r="H123">
            <v>50</v>
          </cell>
          <cell r="I123">
            <v>4323</v>
          </cell>
          <cell r="K123">
            <v>0</v>
          </cell>
          <cell r="L123">
            <v>800</v>
          </cell>
          <cell r="M123">
            <v>41968</v>
          </cell>
          <cell r="O123">
            <v>0</v>
          </cell>
          <cell r="Q123">
            <v>0</v>
          </cell>
          <cell r="S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v>0</v>
          </cell>
          <cell r="AN123">
            <v>0</v>
          </cell>
          <cell r="AO123">
            <v>0</v>
          </cell>
          <cell r="AP123">
            <v>0</v>
          </cell>
          <cell r="AQ123">
            <v>0</v>
          </cell>
          <cell r="AS123">
            <v>0</v>
          </cell>
          <cell r="AT123">
            <v>0</v>
          </cell>
          <cell r="AU123">
            <v>0</v>
          </cell>
          <cell r="AV123">
            <v>0</v>
          </cell>
          <cell r="AW123">
            <v>0</v>
          </cell>
          <cell r="AY123">
            <v>0</v>
          </cell>
          <cell r="AZ123">
            <v>0</v>
          </cell>
          <cell r="BA123">
            <v>0</v>
          </cell>
          <cell r="BB123">
            <v>50</v>
          </cell>
          <cell r="BC123">
            <v>2572.5</v>
          </cell>
          <cell r="BD123">
            <v>0</v>
          </cell>
          <cell r="BE123">
            <v>0</v>
          </cell>
          <cell r="BF123">
            <v>0</v>
          </cell>
          <cell r="BG123">
            <v>0</v>
          </cell>
          <cell r="BH123">
            <v>0</v>
          </cell>
          <cell r="BI123">
            <v>0</v>
          </cell>
          <cell r="BJ123">
            <v>0</v>
          </cell>
          <cell r="BK123">
            <v>0</v>
          </cell>
          <cell r="BL123">
            <v>0</v>
          </cell>
          <cell r="BM123">
            <v>0</v>
          </cell>
          <cell r="BN123">
            <v>0</v>
          </cell>
          <cell r="BO123">
            <v>0</v>
          </cell>
          <cell r="BP123">
            <v>0</v>
          </cell>
          <cell r="BQ123">
            <v>0</v>
          </cell>
          <cell r="BR123">
            <v>0</v>
          </cell>
          <cell r="BS123">
            <v>0</v>
          </cell>
          <cell r="BT123">
            <v>0</v>
          </cell>
          <cell r="BU123">
            <v>0</v>
          </cell>
          <cell r="BV123">
            <v>234366.06</v>
          </cell>
          <cell r="BW123">
            <v>2600</v>
          </cell>
          <cell r="BX123">
            <v>283229.56</v>
          </cell>
          <cell r="BY123">
            <v>0</v>
          </cell>
        </row>
        <row r="124">
          <cell r="A124">
            <v>101089</v>
          </cell>
          <cell r="B124">
            <v>101089</v>
          </cell>
          <cell r="C124" t="str">
            <v>S Sheogobind</v>
          </cell>
          <cell r="D124">
            <v>101089</v>
          </cell>
          <cell r="E124">
            <v>100</v>
          </cell>
          <cell r="F124">
            <v>20</v>
          </cell>
          <cell r="G124" t="str">
            <v>PC Building Improvments</v>
          </cell>
          <cell r="I124">
            <v>0</v>
          </cell>
          <cell r="K124">
            <v>0</v>
          </cell>
          <cell r="M124">
            <v>0</v>
          </cell>
          <cell r="O124">
            <v>0</v>
          </cell>
          <cell r="Q124">
            <v>0</v>
          </cell>
          <cell r="S124">
            <v>0</v>
          </cell>
          <cell r="U124">
            <v>0</v>
          </cell>
          <cell r="V124">
            <v>0</v>
          </cell>
          <cell r="W124">
            <v>0</v>
          </cell>
          <cell r="X124">
            <v>0</v>
          </cell>
          <cell r="Y124">
            <v>0</v>
          </cell>
          <cell r="Z124">
            <v>0</v>
          </cell>
          <cell r="AA124">
            <v>0</v>
          </cell>
          <cell r="AB124">
            <v>0</v>
          </cell>
          <cell r="AC124">
            <v>0</v>
          </cell>
          <cell r="AD124">
            <v>0</v>
          </cell>
          <cell r="AE124">
            <v>0</v>
          </cell>
          <cell r="AF124">
            <v>0</v>
          </cell>
          <cell r="AG124">
            <v>0</v>
          </cell>
          <cell r="AH124">
            <v>0</v>
          </cell>
          <cell r="AI124">
            <v>0</v>
          </cell>
          <cell r="AJ124">
            <v>0</v>
          </cell>
          <cell r="AK124">
            <v>0</v>
          </cell>
          <cell r="AL124">
            <v>0</v>
          </cell>
          <cell r="AM124">
            <v>0</v>
          </cell>
          <cell r="AN124">
            <v>0</v>
          </cell>
          <cell r="AO124">
            <v>0</v>
          </cell>
          <cell r="AP124">
            <v>0</v>
          </cell>
          <cell r="AQ124">
            <v>0</v>
          </cell>
          <cell r="AS124">
            <v>0</v>
          </cell>
          <cell r="AT124">
            <v>0</v>
          </cell>
          <cell r="AU124">
            <v>0</v>
          </cell>
          <cell r="AV124">
            <v>0</v>
          </cell>
          <cell r="AW124">
            <v>0</v>
          </cell>
          <cell r="AY124">
            <v>0</v>
          </cell>
          <cell r="AZ124">
            <v>0</v>
          </cell>
          <cell r="BA124">
            <v>0</v>
          </cell>
          <cell r="BB124">
            <v>0</v>
          </cell>
          <cell r="BC124">
            <v>0</v>
          </cell>
          <cell r="BD124">
            <v>0</v>
          </cell>
          <cell r="BE124">
            <v>0</v>
          </cell>
          <cell r="BF124">
            <v>0</v>
          </cell>
          <cell r="BG124">
            <v>0</v>
          </cell>
          <cell r="BH124">
            <v>0</v>
          </cell>
          <cell r="BI124">
            <v>0</v>
          </cell>
          <cell r="BJ124">
            <v>0</v>
          </cell>
          <cell r="BK124">
            <v>0</v>
          </cell>
          <cell r="BL124">
            <v>0</v>
          </cell>
          <cell r="BM124">
            <v>0</v>
          </cell>
          <cell r="BN124">
            <v>0</v>
          </cell>
          <cell r="BO124">
            <v>0</v>
          </cell>
          <cell r="BP124">
            <v>0</v>
          </cell>
          <cell r="BQ124">
            <v>0</v>
          </cell>
          <cell r="BR124">
            <v>0</v>
          </cell>
          <cell r="BS124">
            <v>0</v>
          </cell>
          <cell r="BT124">
            <v>0</v>
          </cell>
          <cell r="BU124">
            <v>0</v>
          </cell>
          <cell r="BV124">
            <v>0</v>
          </cell>
          <cell r="BW124">
            <v>2600</v>
          </cell>
          <cell r="BX124">
            <v>0</v>
          </cell>
          <cell r="BY124">
            <v>0</v>
          </cell>
        </row>
        <row r="125">
          <cell r="A125">
            <v>101044</v>
          </cell>
          <cell r="B125">
            <v>101044</v>
          </cell>
          <cell r="C125" t="str">
            <v>S Sheogobind</v>
          </cell>
          <cell r="D125">
            <v>101044</v>
          </cell>
          <cell r="E125">
            <v>100</v>
          </cell>
          <cell r="F125">
            <v>20</v>
          </cell>
          <cell r="G125" t="str">
            <v>PC-Upgrade Royal Road UG Subdivision</v>
          </cell>
          <cell r="I125">
            <v>0</v>
          </cell>
          <cell r="K125">
            <v>0</v>
          </cell>
          <cell r="M125">
            <v>0</v>
          </cell>
          <cell r="O125">
            <v>0</v>
          </cell>
          <cell r="Q125">
            <v>0</v>
          </cell>
          <cell r="S125">
            <v>0</v>
          </cell>
          <cell r="U125">
            <v>0</v>
          </cell>
          <cell r="V125">
            <v>0</v>
          </cell>
          <cell r="W125">
            <v>0</v>
          </cell>
          <cell r="X125">
            <v>0</v>
          </cell>
          <cell r="Y125">
            <v>0</v>
          </cell>
          <cell r="Z125">
            <v>0</v>
          </cell>
          <cell r="AA125">
            <v>0</v>
          </cell>
          <cell r="AB125">
            <v>0</v>
          </cell>
          <cell r="AC125">
            <v>0</v>
          </cell>
          <cell r="AD125">
            <v>0</v>
          </cell>
          <cell r="AE125">
            <v>0</v>
          </cell>
          <cell r="AF125">
            <v>0</v>
          </cell>
          <cell r="AG125">
            <v>0</v>
          </cell>
          <cell r="AH125">
            <v>0</v>
          </cell>
          <cell r="AI125">
            <v>0</v>
          </cell>
          <cell r="AJ125">
            <v>0</v>
          </cell>
          <cell r="AK125">
            <v>0</v>
          </cell>
          <cell r="AL125">
            <v>0</v>
          </cell>
          <cell r="AM125">
            <v>0</v>
          </cell>
          <cell r="AN125">
            <v>0</v>
          </cell>
          <cell r="AO125">
            <v>0</v>
          </cell>
          <cell r="AP125">
            <v>0</v>
          </cell>
          <cell r="AQ125">
            <v>0</v>
          </cell>
          <cell r="AS125">
            <v>0</v>
          </cell>
          <cell r="AT125">
            <v>0</v>
          </cell>
          <cell r="AU125">
            <v>0</v>
          </cell>
          <cell r="AV125">
            <v>0</v>
          </cell>
          <cell r="AW125">
            <v>0</v>
          </cell>
          <cell r="AY125">
            <v>0</v>
          </cell>
          <cell r="AZ125">
            <v>0</v>
          </cell>
          <cell r="BA125">
            <v>0</v>
          </cell>
          <cell r="BB125">
            <v>0</v>
          </cell>
          <cell r="BC125">
            <v>0</v>
          </cell>
          <cell r="BD125">
            <v>0</v>
          </cell>
          <cell r="BE125">
            <v>0</v>
          </cell>
          <cell r="BF125">
            <v>0</v>
          </cell>
          <cell r="BG125">
            <v>0</v>
          </cell>
          <cell r="BH125">
            <v>0</v>
          </cell>
          <cell r="BI125">
            <v>0</v>
          </cell>
          <cell r="BJ125">
            <v>0</v>
          </cell>
          <cell r="BK125">
            <v>0</v>
          </cell>
          <cell r="BL125">
            <v>0</v>
          </cell>
          <cell r="BM125">
            <v>0</v>
          </cell>
          <cell r="BN125">
            <v>0</v>
          </cell>
          <cell r="BO125">
            <v>0</v>
          </cell>
          <cell r="BP125">
            <v>0</v>
          </cell>
          <cell r="BQ125">
            <v>0</v>
          </cell>
          <cell r="BR125">
            <v>0</v>
          </cell>
          <cell r="BS125">
            <v>0</v>
          </cell>
          <cell r="BT125">
            <v>0</v>
          </cell>
          <cell r="BU125">
            <v>0</v>
          </cell>
          <cell r="BV125">
            <v>0</v>
          </cell>
          <cell r="BW125">
            <v>2600</v>
          </cell>
          <cell r="BX125">
            <v>0</v>
          </cell>
          <cell r="BY125">
            <v>0</v>
          </cell>
        </row>
        <row r="126">
          <cell r="A126">
            <v>0</v>
          </cell>
          <cell r="K126">
            <v>0</v>
          </cell>
          <cell r="M126">
            <v>0</v>
          </cell>
          <cell r="O126">
            <v>0</v>
          </cell>
          <cell r="Q126">
            <v>0</v>
          </cell>
          <cell r="S126">
            <v>0</v>
          </cell>
          <cell r="V126">
            <v>0</v>
          </cell>
          <cell r="W126">
            <v>0</v>
          </cell>
          <cell r="X126">
            <v>0</v>
          </cell>
          <cell r="Y126">
            <v>0</v>
          </cell>
          <cell r="BO126">
            <v>0</v>
          </cell>
          <cell r="BV126" t="str">
            <v>2600 Total Port Colborne</v>
          </cell>
          <cell r="BX126">
            <v>1315064.74</v>
          </cell>
        </row>
        <row r="127">
          <cell r="A127">
            <v>100920</v>
          </cell>
          <cell r="B127">
            <v>100920</v>
          </cell>
          <cell r="C127" t="str">
            <v>Blaine Desrosiers</v>
          </cell>
          <cell r="D127">
            <v>100920</v>
          </cell>
          <cell r="E127">
            <v>100</v>
          </cell>
          <cell r="F127">
            <v>20</v>
          </cell>
          <cell r="G127" t="str">
            <v>EOP-Building Improvements</v>
          </cell>
          <cell r="I127">
            <v>0</v>
          </cell>
          <cell r="K127">
            <v>0</v>
          </cell>
          <cell r="M127">
            <v>0</v>
          </cell>
          <cell r="O127">
            <v>0</v>
          </cell>
          <cell r="Q127">
            <v>0</v>
          </cell>
          <cell r="S127">
            <v>0</v>
          </cell>
          <cell r="U127">
            <v>0</v>
          </cell>
          <cell r="V127">
            <v>0</v>
          </cell>
          <cell r="W127">
            <v>0</v>
          </cell>
          <cell r="X127">
            <v>0</v>
          </cell>
          <cell r="Y127">
            <v>0</v>
          </cell>
          <cell r="Z127">
            <v>0</v>
          </cell>
          <cell r="AA127">
            <v>0</v>
          </cell>
          <cell r="AB127">
            <v>0</v>
          </cell>
          <cell r="AC127">
            <v>0</v>
          </cell>
          <cell r="AD127">
            <v>0</v>
          </cell>
          <cell r="AE127">
            <v>0</v>
          </cell>
          <cell r="AF127">
            <v>0</v>
          </cell>
          <cell r="AG127">
            <v>0</v>
          </cell>
          <cell r="AH127">
            <v>0</v>
          </cell>
          <cell r="AI127">
            <v>0</v>
          </cell>
          <cell r="AJ127">
            <v>0</v>
          </cell>
          <cell r="AK127">
            <v>0</v>
          </cell>
          <cell r="AL127">
            <v>0</v>
          </cell>
          <cell r="AM127">
            <v>0</v>
          </cell>
          <cell r="AN127">
            <v>0</v>
          </cell>
          <cell r="AO127">
            <v>0</v>
          </cell>
          <cell r="AP127">
            <v>0</v>
          </cell>
          <cell r="AQ127">
            <v>0</v>
          </cell>
          <cell r="AS127">
            <v>0</v>
          </cell>
          <cell r="AT127">
            <v>0</v>
          </cell>
          <cell r="AU127">
            <v>0</v>
          </cell>
          <cell r="AV127">
            <v>0</v>
          </cell>
          <cell r="AW127">
            <v>0</v>
          </cell>
          <cell r="AY127">
            <v>0</v>
          </cell>
          <cell r="AZ127">
            <v>0</v>
          </cell>
          <cell r="BA127">
            <v>0</v>
          </cell>
          <cell r="BB127">
            <v>0</v>
          </cell>
          <cell r="BC127">
            <v>0</v>
          </cell>
          <cell r="BD127">
            <v>0</v>
          </cell>
          <cell r="BE127">
            <v>0</v>
          </cell>
          <cell r="BF127">
            <v>0</v>
          </cell>
          <cell r="BG127">
            <v>0</v>
          </cell>
          <cell r="BH127">
            <v>0</v>
          </cell>
          <cell r="BI127">
            <v>0</v>
          </cell>
          <cell r="BJ127">
            <v>0</v>
          </cell>
          <cell r="BK127">
            <v>0</v>
          </cell>
          <cell r="BL127">
            <v>0</v>
          </cell>
          <cell r="BM127">
            <v>0</v>
          </cell>
          <cell r="BN127">
            <v>0</v>
          </cell>
          <cell r="BO127">
            <v>0</v>
          </cell>
          <cell r="BP127">
            <v>0</v>
          </cell>
          <cell r="BQ127">
            <v>0</v>
          </cell>
          <cell r="BR127">
            <v>0</v>
          </cell>
          <cell r="BS127">
            <v>0</v>
          </cell>
          <cell r="BT127">
            <v>0</v>
          </cell>
          <cell r="BU127">
            <v>0</v>
          </cell>
          <cell r="BV127">
            <v>0</v>
          </cell>
          <cell r="BW127">
            <v>2700</v>
          </cell>
          <cell r="BX127">
            <v>0</v>
          </cell>
          <cell r="BY127">
            <v>0</v>
          </cell>
        </row>
        <row r="128">
          <cell r="A128">
            <v>100921</v>
          </cell>
          <cell r="B128">
            <v>100921</v>
          </cell>
          <cell r="C128" t="str">
            <v>S Sheogobind</v>
          </cell>
          <cell r="D128">
            <v>100921</v>
          </cell>
          <cell r="E128">
            <v>100</v>
          </cell>
          <cell r="F128">
            <v>20</v>
          </cell>
          <cell r="G128" t="str">
            <v>EOP-Substations</v>
          </cell>
          <cell r="H128">
            <v>40</v>
          </cell>
          <cell r="I128">
            <v>3458.3999999999996</v>
          </cell>
          <cell r="K128">
            <v>0</v>
          </cell>
          <cell r="M128">
            <v>0</v>
          </cell>
          <cell r="O128">
            <v>0</v>
          </cell>
          <cell r="Q128">
            <v>0</v>
          </cell>
          <cell r="S128">
            <v>0</v>
          </cell>
          <cell r="U128">
            <v>0</v>
          </cell>
          <cell r="V128">
            <v>0</v>
          </cell>
          <cell r="W128">
            <v>0</v>
          </cell>
          <cell r="X128">
            <v>0</v>
          </cell>
          <cell r="Y128">
            <v>0</v>
          </cell>
          <cell r="Z128">
            <v>0</v>
          </cell>
          <cell r="AA128">
            <v>0</v>
          </cell>
          <cell r="AB128">
            <v>0</v>
          </cell>
          <cell r="AC128">
            <v>0</v>
          </cell>
          <cell r="AD128">
            <v>0</v>
          </cell>
          <cell r="AE128">
            <v>0</v>
          </cell>
          <cell r="AF128">
            <v>0</v>
          </cell>
          <cell r="AG128">
            <v>0</v>
          </cell>
          <cell r="AH128">
            <v>0</v>
          </cell>
          <cell r="AI128">
            <v>0</v>
          </cell>
          <cell r="AJ128">
            <v>0</v>
          </cell>
          <cell r="AK128">
            <v>0</v>
          </cell>
          <cell r="AL128">
            <v>836</v>
          </cell>
          <cell r="AM128">
            <v>44843.040000000001</v>
          </cell>
          <cell r="AN128">
            <v>0</v>
          </cell>
          <cell r="AO128">
            <v>0</v>
          </cell>
          <cell r="AP128">
            <v>0</v>
          </cell>
          <cell r="AQ128">
            <v>0</v>
          </cell>
          <cell r="AS128">
            <v>0</v>
          </cell>
          <cell r="AT128">
            <v>0</v>
          </cell>
          <cell r="AU128">
            <v>0</v>
          </cell>
          <cell r="AV128">
            <v>0</v>
          </cell>
          <cell r="AW128">
            <v>0</v>
          </cell>
          <cell r="AY128">
            <v>0</v>
          </cell>
          <cell r="AZ128">
            <v>100</v>
          </cell>
          <cell r="BA128">
            <v>5801</v>
          </cell>
          <cell r="BB128">
            <v>0</v>
          </cell>
          <cell r="BC128">
            <v>0</v>
          </cell>
          <cell r="BD128">
            <v>400</v>
          </cell>
          <cell r="BE128">
            <v>21244</v>
          </cell>
          <cell r="BF128">
            <v>0</v>
          </cell>
          <cell r="BG128">
            <v>0</v>
          </cell>
          <cell r="BH128">
            <v>0</v>
          </cell>
          <cell r="BI128">
            <v>0</v>
          </cell>
          <cell r="BJ128">
            <v>0</v>
          </cell>
          <cell r="BK128">
            <v>0</v>
          </cell>
          <cell r="BL128">
            <v>0</v>
          </cell>
          <cell r="BM128">
            <v>0</v>
          </cell>
          <cell r="BN128">
            <v>0</v>
          </cell>
          <cell r="BO128">
            <v>0</v>
          </cell>
          <cell r="BP128">
            <v>0</v>
          </cell>
          <cell r="BQ128">
            <v>0</v>
          </cell>
          <cell r="BR128">
            <v>0</v>
          </cell>
          <cell r="BS128">
            <v>0</v>
          </cell>
          <cell r="BT128">
            <v>0</v>
          </cell>
          <cell r="BU128">
            <v>0</v>
          </cell>
          <cell r="BV128">
            <v>950000</v>
          </cell>
          <cell r="BW128">
            <v>2700</v>
          </cell>
          <cell r="BX128">
            <v>1025346.4400000001</v>
          </cell>
          <cell r="BY128">
            <v>0</v>
          </cell>
        </row>
        <row r="129">
          <cell r="A129">
            <v>100922</v>
          </cell>
          <cell r="B129">
            <v>100922</v>
          </cell>
          <cell r="C129" t="str">
            <v>S Sheogobind</v>
          </cell>
          <cell r="D129">
            <v>100922</v>
          </cell>
          <cell r="E129">
            <v>100</v>
          </cell>
          <cell r="F129">
            <v>20</v>
          </cell>
          <cell r="G129" t="str">
            <v>EOP-Transmission Lines</v>
          </cell>
          <cell r="I129">
            <v>0</v>
          </cell>
          <cell r="K129">
            <v>0</v>
          </cell>
          <cell r="M129">
            <v>0</v>
          </cell>
          <cell r="O129">
            <v>0</v>
          </cell>
          <cell r="Q129">
            <v>0</v>
          </cell>
          <cell r="S129">
            <v>0</v>
          </cell>
          <cell r="U129">
            <v>0</v>
          </cell>
          <cell r="V129">
            <v>0</v>
          </cell>
          <cell r="W129">
            <v>0</v>
          </cell>
          <cell r="X129">
            <v>0</v>
          </cell>
          <cell r="Y129">
            <v>0</v>
          </cell>
          <cell r="Z129">
            <v>0</v>
          </cell>
          <cell r="AA129">
            <v>0</v>
          </cell>
          <cell r="AB129">
            <v>0</v>
          </cell>
          <cell r="AC129">
            <v>0</v>
          </cell>
          <cell r="AD129">
            <v>0</v>
          </cell>
          <cell r="AE129">
            <v>0</v>
          </cell>
          <cell r="AF129">
            <v>0</v>
          </cell>
          <cell r="AG129">
            <v>0</v>
          </cell>
          <cell r="AH129">
            <v>0</v>
          </cell>
          <cell r="AI129">
            <v>0</v>
          </cell>
          <cell r="AJ129">
            <v>0</v>
          </cell>
          <cell r="AK129">
            <v>0</v>
          </cell>
          <cell r="AL129">
            <v>188</v>
          </cell>
          <cell r="AM129">
            <v>10084.32</v>
          </cell>
          <cell r="AN129">
            <v>0</v>
          </cell>
          <cell r="AO129">
            <v>0</v>
          </cell>
          <cell r="AP129">
            <v>0</v>
          </cell>
          <cell r="AQ129">
            <v>0</v>
          </cell>
          <cell r="AS129">
            <v>0</v>
          </cell>
          <cell r="AT129">
            <v>0</v>
          </cell>
          <cell r="AU129">
            <v>0</v>
          </cell>
          <cell r="AV129">
            <v>0</v>
          </cell>
          <cell r="AW129">
            <v>0</v>
          </cell>
          <cell r="AY129">
            <v>0</v>
          </cell>
          <cell r="AZ129">
            <v>0</v>
          </cell>
          <cell r="BA129">
            <v>0</v>
          </cell>
          <cell r="BB129">
            <v>0</v>
          </cell>
          <cell r="BC129">
            <v>0</v>
          </cell>
          <cell r="BD129">
            <v>0</v>
          </cell>
          <cell r="BE129">
            <v>0</v>
          </cell>
          <cell r="BF129">
            <v>0</v>
          </cell>
          <cell r="BG129">
            <v>0</v>
          </cell>
          <cell r="BH129">
            <v>0</v>
          </cell>
          <cell r="BI129">
            <v>0</v>
          </cell>
          <cell r="BJ129">
            <v>0</v>
          </cell>
          <cell r="BK129">
            <v>0</v>
          </cell>
          <cell r="BL129">
            <v>0</v>
          </cell>
          <cell r="BM129">
            <v>0</v>
          </cell>
          <cell r="BN129">
            <v>0</v>
          </cell>
          <cell r="BO129">
            <v>0</v>
          </cell>
          <cell r="BP129">
            <v>0</v>
          </cell>
          <cell r="BQ129">
            <v>0</v>
          </cell>
          <cell r="BR129">
            <v>0</v>
          </cell>
          <cell r="BS129">
            <v>0</v>
          </cell>
          <cell r="BT129">
            <v>0</v>
          </cell>
          <cell r="BU129">
            <v>0</v>
          </cell>
          <cell r="BV129">
            <v>40400</v>
          </cell>
          <cell r="BW129">
            <v>2700</v>
          </cell>
          <cell r="BX129">
            <v>50484.32</v>
          </cell>
          <cell r="BY129">
            <v>0</v>
          </cell>
        </row>
        <row r="130">
          <cell r="A130">
            <v>100923</v>
          </cell>
          <cell r="B130">
            <v>100923</v>
          </cell>
          <cell r="C130" t="str">
            <v>S Sheogobind</v>
          </cell>
          <cell r="D130">
            <v>100923</v>
          </cell>
          <cell r="E130">
            <v>100</v>
          </cell>
          <cell r="F130">
            <v>20</v>
          </cell>
          <cell r="G130" t="str">
            <v>EOP-Overhead Distribution Lines</v>
          </cell>
          <cell r="I130">
            <v>0</v>
          </cell>
          <cell r="K130">
            <v>0</v>
          </cell>
          <cell r="M130">
            <v>0</v>
          </cell>
          <cell r="O130">
            <v>0</v>
          </cell>
          <cell r="Q130">
            <v>0</v>
          </cell>
          <cell r="S130">
            <v>0</v>
          </cell>
          <cell r="U130">
            <v>0</v>
          </cell>
          <cell r="V130">
            <v>0</v>
          </cell>
          <cell r="W130">
            <v>0</v>
          </cell>
          <cell r="X130">
            <v>0</v>
          </cell>
          <cell r="Y130">
            <v>0</v>
          </cell>
          <cell r="Z130">
            <v>0</v>
          </cell>
          <cell r="AA130">
            <v>0</v>
          </cell>
          <cell r="AB130">
            <v>0</v>
          </cell>
          <cell r="AC130">
            <v>0</v>
          </cell>
          <cell r="AD130">
            <v>0</v>
          </cell>
          <cell r="AE130">
            <v>0</v>
          </cell>
          <cell r="AF130">
            <v>0</v>
          </cell>
          <cell r="AG130">
            <v>0</v>
          </cell>
          <cell r="AH130">
            <v>0</v>
          </cell>
          <cell r="AI130">
            <v>0</v>
          </cell>
          <cell r="AJ130">
            <v>0</v>
          </cell>
          <cell r="AK130">
            <v>0</v>
          </cell>
          <cell r="AL130">
            <v>1524</v>
          </cell>
          <cell r="AM130">
            <v>81747.360000000001</v>
          </cell>
          <cell r="AN130">
            <v>0</v>
          </cell>
          <cell r="AO130">
            <v>0</v>
          </cell>
          <cell r="AP130">
            <v>0</v>
          </cell>
          <cell r="AQ130">
            <v>0</v>
          </cell>
          <cell r="AS130">
            <v>0</v>
          </cell>
          <cell r="AT130">
            <v>0</v>
          </cell>
          <cell r="AU130">
            <v>0</v>
          </cell>
          <cell r="AV130">
            <v>0</v>
          </cell>
          <cell r="AW130">
            <v>0</v>
          </cell>
          <cell r="AY130">
            <v>0</v>
          </cell>
          <cell r="AZ130">
            <v>500</v>
          </cell>
          <cell r="BA130">
            <v>29005</v>
          </cell>
          <cell r="BB130">
            <v>0</v>
          </cell>
          <cell r="BC130">
            <v>0</v>
          </cell>
          <cell r="BD130">
            <v>0</v>
          </cell>
          <cell r="BE130">
            <v>0</v>
          </cell>
          <cell r="BF130">
            <v>0</v>
          </cell>
          <cell r="BG130">
            <v>0</v>
          </cell>
          <cell r="BH130">
            <v>0</v>
          </cell>
          <cell r="BI130">
            <v>0</v>
          </cell>
          <cell r="BJ130">
            <v>0</v>
          </cell>
          <cell r="BK130">
            <v>0</v>
          </cell>
          <cell r="BL130">
            <v>0</v>
          </cell>
          <cell r="BM130">
            <v>0</v>
          </cell>
          <cell r="BN130">
            <v>0</v>
          </cell>
          <cell r="BO130">
            <v>0</v>
          </cell>
          <cell r="BP130">
            <v>0</v>
          </cell>
          <cell r="BQ130">
            <v>0</v>
          </cell>
          <cell r="BR130">
            <v>0</v>
          </cell>
          <cell r="BS130">
            <v>0</v>
          </cell>
          <cell r="BT130">
            <v>0</v>
          </cell>
          <cell r="BU130">
            <v>0</v>
          </cell>
          <cell r="BV130">
            <v>65200</v>
          </cell>
          <cell r="BW130">
            <v>2700</v>
          </cell>
          <cell r="BX130">
            <v>175952.36</v>
          </cell>
          <cell r="BY130">
            <v>0</v>
          </cell>
        </row>
        <row r="131">
          <cell r="A131">
            <v>100924</v>
          </cell>
          <cell r="B131">
            <v>100924</v>
          </cell>
          <cell r="C131" t="str">
            <v>S Sheogobind</v>
          </cell>
          <cell r="D131">
            <v>100924</v>
          </cell>
          <cell r="E131">
            <v>100</v>
          </cell>
          <cell r="F131">
            <v>20</v>
          </cell>
          <cell r="G131" t="str">
            <v>EOP-Underground Distribution Lines</v>
          </cell>
          <cell r="I131">
            <v>0</v>
          </cell>
          <cell r="K131">
            <v>0</v>
          </cell>
          <cell r="M131">
            <v>0</v>
          </cell>
          <cell r="O131">
            <v>0</v>
          </cell>
          <cell r="Q131">
            <v>0</v>
          </cell>
          <cell r="S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56</v>
          </cell>
          <cell r="AM131">
            <v>3003.84</v>
          </cell>
          <cell r="AN131">
            <v>0</v>
          </cell>
          <cell r="AO131">
            <v>0</v>
          </cell>
          <cell r="AP131">
            <v>0</v>
          </cell>
          <cell r="AQ131">
            <v>0</v>
          </cell>
          <cell r="AS131">
            <v>0</v>
          </cell>
          <cell r="AT131">
            <v>0</v>
          </cell>
          <cell r="AU131">
            <v>0</v>
          </cell>
          <cell r="AV131">
            <v>0</v>
          </cell>
          <cell r="AW131">
            <v>0</v>
          </cell>
          <cell r="AY131">
            <v>0</v>
          </cell>
          <cell r="AZ131">
            <v>0</v>
          </cell>
          <cell r="BA131">
            <v>0</v>
          </cell>
          <cell r="BB131">
            <v>0</v>
          </cell>
          <cell r="BC131">
            <v>0</v>
          </cell>
          <cell r="BD131">
            <v>0</v>
          </cell>
          <cell r="BE131">
            <v>0</v>
          </cell>
          <cell r="BF131">
            <v>0</v>
          </cell>
          <cell r="BG131">
            <v>0</v>
          </cell>
          <cell r="BH131">
            <v>0</v>
          </cell>
          <cell r="BI131">
            <v>0</v>
          </cell>
          <cell r="BJ131">
            <v>0</v>
          </cell>
          <cell r="BK131">
            <v>0</v>
          </cell>
          <cell r="BL131">
            <v>0</v>
          </cell>
          <cell r="BM131">
            <v>0</v>
          </cell>
          <cell r="BN131">
            <v>0</v>
          </cell>
          <cell r="BO131">
            <v>0</v>
          </cell>
          <cell r="BP131">
            <v>0</v>
          </cell>
          <cell r="BQ131">
            <v>0</v>
          </cell>
          <cell r="BR131">
            <v>0</v>
          </cell>
          <cell r="BS131">
            <v>0</v>
          </cell>
          <cell r="BT131">
            <v>0</v>
          </cell>
          <cell r="BU131">
            <v>0</v>
          </cell>
          <cell r="BV131">
            <v>3200</v>
          </cell>
          <cell r="BW131">
            <v>2700</v>
          </cell>
          <cell r="BX131">
            <v>6203.84</v>
          </cell>
          <cell r="BY131">
            <v>0</v>
          </cell>
        </row>
        <row r="132">
          <cell r="A132">
            <v>100925</v>
          </cell>
          <cell r="B132">
            <v>100925</v>
          </cell>
          <cell r="C132" t="str">
            <v>S Sheogobind</v>
          </cell>
          <cell r="D132">
            <v>100925</v>
          </cell>
          <cell r="E132">
            <v>100</v>
          </cell>
          <cell r="F132">
            <v>20</v>
          </cell>
          <cell r="G132" t="str">
            <v>EOP-Transformer</v>
          </cell>
          <cell r="I132">
            <v>0</v>
          </cell>
          <cell r="K132">
            <v>0</v>
          </cell>
          <cell r="M132">
            <v>0</v>
          </cell>
          <cell r="O132">
            <v>0</v>
          </cell>
          <cell r="Q132">
            <v>0</v>
          </cell>
          <cell r="S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v>
          </cell>
          <cell r="AJ132">
            <v>0</v>
          </cell>
          <cell r="AK132">
            <v>0</v>
          </cell>
          <cell r="AL132">
            <v>60</v>
          </cell>
          <cell r="AM132">
            <v>3218.4</v>
          </cell>
          <cell r="AN132">
            <v>0</v>
          </cell>
          <cell r="AO132">
            <v>0</v>
          </cell>
          <cell r="AP132">
            <v>0</v>
          </cell>
          <cell r="AQ132">
            <v>0</v>
          </cell>
          <cell r="AS132">
            <v>0</v>
          </cell>
          <cell r="AT132">
            <v>0</v>
          </cell>
          <cell r="AU132">
            <v>0</v>
          </cell>
          <cell r="AV132">
            <v>0</v>
          </cell>
          <cell r="AW132">
            <v>0</v>
          </cell>
          <cell r="AY132">
            <v>0</v>
          </cell>
          <cell r="AZ132">
            <v>0</v>
          </cell>
          <cell r="BA132">
            <v>0</v>
          </cell>
          <cell r="BB132">
            <v>0</v>
          </cell>
          <cell r="BC132">
            <v>0</v>
          </cell>
          <cell r="BD132">
            <v>0</v>
          </cell>
          <cell r="BE132">
            <v>0</v>
          </cell>
          <cell r="BF132">
            <v>0</v>
          </cell>
          <cell r="BG132">
            <v>0</v>
          </cell>
          <cell r="BH132">
            <v>0</v>
          </cell>
          <cell r="BI132">
            <v>0</v>
          </cell>
          <cell r="BJ132">
            <v>0</v>
          </cell>
          <cell r="BK132">
            <v>0</v>
          </cell>
          <cell r="BL132">
            <v>0</v>
          </cell>
          <cell r="BM132">
            <v>0</v>
          </cell>
          <cell r="BN132">
            <v>0</v>
          </cell>
          <cell r="BO132">
            <v>0</v>
          </cell>
          <cell r="BP132">
            <v>0</v>
          </cell>
          <cell r="BQ132">
            <v>0</v>
          </cell>
          <cell r="BR132">
            <v>0</v>
          </cell>
          <cell r="BS132">
            <v>0</v>
          </cell>
          <cell r="BT132">
            <v>0</v>
          </cell>
          <cell r="BU132">
            <v>0</v>
          </cell>
          <cell r="BV132">
            <v>35000</v>
          </cell>
          <cell r="BW132">
            <v>2700</v>
          </cell>
          <cell r="BX132">
            <v>38218.400000000001</v>
          </cell>
          <cell r="BY132">
            <v>0</v>
          </cell>
        </row>
        <row r="133">
          <cell r="A133">
            <v>100926</v>
          </cell>
          <cell r="B133">
            <v>100926</v>
          </cell>
          <cell r="C133" t="str">
            <v>S Sheogobind</v>
          </cell>
          <cell r="D133">
            <v>100926</v>
          </cell>
          <cell r="E133">
            <v>100</v>
          </cell>
          <cell r="F133">
            <v>20</v>
          </cell>
          <cell r="G133" t="str">
            <v>EOP-New Meters</v>
          </cell>
          <cell r="I133">
            <v>0</v>
          </cell>
          <cell r="J133">
            <v>19</v>
          </cell>
          <cell r="K133">
            <v>1088.8900000000001</v>
          </cell>
          <cell r="M133">
            <v>0</v>
          </cell>
          <cell r="O133">
            <v>0</v>
          </cell>
          <cell r="Q133">
            <v>0</v>
          </cell>
          <cell r="S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0</v>
          </cell>
          <cell r="AJ133">
            <v>0</v>
          </cell>
          <cell r="AK133">
            <v>0</v>
          </cell>
          <cell r="AL133">
            <v>0</v>
          </cell>
          <cell r="AM133">
            <v>0</v>
          </cell>
          <cell r="AN133">
            <v>135</v>
          </cell>
          <cell r="AO133">
            <v>6068.25</v>
          </cell>
          <cell r="AP133">
            <v>0</v>
          </cell>
          <cell r="AQ133">
            <v>0</v>
          </cell>
          <cell r="AS133">
            <v>0</v>
          </cell>
          <cell r="AT133">
            <v>0</v>
          </cell>
          <cell r="AU133">
            <v>0</v>
          </cell>
          <cell r="AV133">
            <v>0</v>
          </cell>
          <cell r="AW133">
            <v>0</v>
          </cell>
          <cell r="AY133">
            <v>0</v>
          </cell>
          <cell r="AZ133">
            <v>0</v>
          </cell>
          <cell r="BA133">
            <v>0</v>
          </cell>
          <cell r="BB133">
            <v>0</v>
          </cell>
          <cell r="BC133">
            <v>0</v>
          </cell>
          <cell r="BD133">
            <v>0</v>
          </cell>
          <cell r="BE133">
            <v>0</v>
          </cell>
          <cell r="BF133">
            <v>0</v>
          </cell>
          <cell r="BG133">
            <v>0</v>
          </cell>
          <cell r="BH133">
            <v>0</v>
          </cell>
          <cell r="BI133">
            <v>0</v>
          </cell>
          <cell r="BJ133">
            <v>0</v>
          </cell>
          <cell r="BK133">
            <v>0</v>
          </cell>
          <cell r="BL133">
            <v>0</v>
          </cell>
          <cell r="BM133">
            <v>0</v>
          </cell>
          <cell r="BN133">
            <v>0</v>
          </cell>
          <cell r="BO133">
            <v>0</v>
          </cell>
          <cell r="BP133">
            <v>0</v>
          </cell>
          <cell r="BQ133">
            <v>0</v>
          </cell>
          <cell r="BR133">
            <v>0</v>
          </cell>
          <cell r="BS133">
            <v>0</v>
          </cell>
          <cell r="BT133">
            <v>0</v>
          </cell>
          <cell r="BU133">
            <v>0</v>
          </cell>
          <cell r="BV133">
            <v>30000</v>
          </cell>
          <cell r="BW133">
            <v>2700</v>
          </cell>
          <cell r="BX133">
            <v>37157.14</v>
          </cell>
          <cell r="BY133">
            <v>0</v>
          </cell>
        </row>
        <row r="134">
          <cell r="A134">
            <v>100927</v>
          </cell>
          <cell r="B134">
            <v>100927</v>
          </cell>
          <cell r="C134" t="str">
            <v>Blaine Desrosiers</v>
          </cell>
          <cell r="D134">
            <v>100927</v>
          </cell>
          <cell r="E134">
            <v>100</v>
          </cell>
          <cell r="F134">
            <v>20</v>
          </cell>
          <cell r="G134" t="str">
            <v>EOP-New Office &amp; IT  Equipment</v>
          </cell>
          <cell r="I134">
            <v>0</v>
          </cell>
          <cell r="K134">
            <v>0</v>
          </cell>
          <cell r="M134">
            <v>0</v>
          </cell>
          <cell r="O134">
            <v>0</v>
          </cell>
          <cell r="Q134">
            <v>0</v>
          </cell>
          <cell r="S134">
            <v>0</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K134">
            <v>0</v>
          </cell>
          <cell r="AL134">
            <v>0</v>
          </cell>
          <cell r="AM134">
            <v>0</v>
          </cell>
          <cell r="AN134">
            <v>0</v>
          </cell>
          <cell r="AO134">
            <v>0</v>
          </cell>
          <cell r="AP134">
            <v>0</v>
          </cell>
          <cell r="AQ134">
            <v>0</v>
          </cell>
          <cell r="AS134">
            <v>0</v>
          </cell>
          <cell r="AT134">
            <v>0</v>
          </cell>
          <cell r="AU134">
            <v>0</v>
          </cell>
          <cell r="AV134">
            <v>0</v>
          </cell>
          <cell r="AW134">
            <v>0</v>
          </cell>
          <cell r="AY134">
            <v>0</v>
          </cell>
          <cell r="AZ134">
            <v>0</v>
          </cell>
          <cell r="BA134">
            <v>0</v>
          </cell>
          <cell r="BB134">
            <v>0</v>
          </cell>
          <cell r="BC134">
            <v>0</v>
          </cell>
          <cell r="BD134">
            <v>0</v>
          </cell>
          <cell r="BE134">
            <v>0</v>
          </cell>
          <cell r="BF134">
            <v>0</v>
          </cell>
          <cell r="BG134">
            <v>0</v>
          </cell>
          <cell r="BH134">
            <v>0</v>
          </cell>
          <cell r="BI134">
            <v>0</v>
          </cell>
          <cell r="BJ134">
            <v>0</v>
          </cell>
          <cell r="BK134">
            <v>0</v>
          </cell>
          <cell r="BL134">
            <v>0</v>
          </cell>
          <cell r="BM134">
            <v>0</v>
          </cell>
          <cell r="BN134">
            <v>0</v>
          </cell>
          <cell r="BO134">
            <v>0</v>
          </cell>
          <cell r="BP134">
            <v>0</v>
          </cell>
          <cell r="BQ134">
            <v>0</v>
          </cell>
          <cell r="BR134">
            <v>0</v>
          </cell>
          <cell r="BS134">
            <v>0</v>
          </cell>
          <cell r="BT134">
            <v>0</v>
          </cell>
          <cell r="BU134">
            <v>0</v>
          </cell>
          <cell r="BV134">
            <v>5000</v>
          </cell>
          <cell r="BW134">
            <v>2700</v>
          </cell>
          <cell r="BX134">
            <v>5000</v>
          </cell>
          <cell r="BY134">
            <v>0</v>
          </cell>
        </row>
        <row r="135">
          <cell r="A135">
            <v>100928</v>
          </cell>
          <cell r="B135">
            <v>100928</v>
          </cell>
          <cell r="C135" t="str">
            <v>Blaine Desrosiers</v>
          </cell>
          <cell r="D135">
            <v>100928</v>
          </cell>
          <cell r="E135">
            <v>100</v>
          </cell>
          <cell r="F135">
            <v>20</v>
          </cell>
          <cell r="G135" t="str">
            <v>EOP-New Tools &amp; Equipment</v>
          </cell>
          <cell r="I135">
            <v>0</v>
          </cell>
          <cell r="K135">
            <v>0</v>
          </cell>
          <cell r="M135">
            <v>0</v>
          </cell>
          <cell r="O135">
            <v>0</v>
          </cell>
          <cell r="Q135">
            <v>0</v>
          </cell>
          <cell r="S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v>0</v>
          </cell>
          <cell r="AN135">
            <v>0</v>
          </cell>
          <cell r="AO135">
            <v>0</v>
          </cell>
          <cell r="AP135">
            <v>0</v>
          </cell>
          <cell r="AQ135">
            <v>0</v>
          </cell>
          <cell r="AS135">
            <v>0</v>
          </cell>
          <cell r="AT135">
            <v>0</v>
          </cell>
          <cell r="AU135">
            <v>0</v>
          </cell>
          <cell r="AV135">
            <v>0</v>
          </cell>
          <cell r="AW135">
            <v>0</v>
          </cell>
          <cell r="AY135">
            <v>0</v>
          </cell>
          <cell r="AZ135">
            <v>0</v>
          </cell>
          <cell r="BA135">
            <v>0</v>
          </cell>
          <cell r="BB135">
            <v>0</v>
          </cell>
          <cell r="BC135">
            <v>0</v>
          </cell>
          <cell r="BD135">
            <v>0</v>
          </cell>
          <cell r="BE135">
            <v>0</v>
          </cell>
          <cell r="BF135">
            <v>0</v>
          </cell>
          <cell r="BG135">
            <v>0</v>
          </cell>
          <cell r="BH135">
            <v>0</v>
          </cell>
          <cell r="BI135">
            <v>0</v>
          </cell>
          <cell r="BJ135">
            <v>0</v>
          </cell>
          <cell r="BK135">
            <v>0</v>
          </cell>
          <cell r="BL135">
            <v>0</v>
          </cell>
          <cell r="BM135">
            <v>0</v>
          </cell>
          <cell r="BN135">
            <v>0</v>
          </cell>
          <cell r="BO135">
            <v>0</v>
          </cell>
          <cell r="BP135">
            <v>0</v>
          </cell>
          <cell r="BQ135">
            <v>0</v>
          </cell>
          <cell r="BR135">
            <v>0</v>
          </cell>
          <cell r="BS135">
            <v>0</v>
          </cell>
          <cell r="BT135">
            <v>0</v>
          </cell>
          <cell r="BU135">
            <v>0</v>
          </cell>
          <cell r="BV135">
            <v>5000</v>
          </cell>
          <cell r="BW135">
            <v>2700</v>
          </cell>
          <cell r="BX135">
            <v>5000</v>
          </cell>
          <cell r="BY135">
            <v>0</v>
          </cell>
        </row>
        <row r="136">
          <cell r="A136">
            <v>101117</v>
          </cell>
          <cell r="B136">
            <v>101117</v>
          </cell>
          <cell r="C136" t="str">
            <v>Blaine Desrosiers</v>
          </cell>
          <cell r="D136">
            <v>101117</v>
          </cell>
          <cell r="E136">
            <v>100</v>
          </cell>
          <cell r="F136">
            <v>20</v>
          </cell>
          <cell r="G136" t="str">
            <v>EOP - Communications Project</v>
          </cell>
          <cell r="I136">
            <v>0</v>
          </cell>
          <cell r="J136">
            <v>25</v>
          </cell>
          <cell r="K136">
            <v>1432.75</v>
          </cell>
          <cell r="M136">
            <v>0</v>
          </cell>
          <cell r="O136">
            <v>0</v>
          </cell>
          <cell r="Q136">
            <v>0</v>
          </cell>
          <cell r="S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v>0</v>
          </cell>
          <cell r="AN136">
            <v>0</v>
          </cell>
          <cell r="AO136">
            <v>0</v>
          </cell>
          <cell r="AP136">
            <v>0</v>
          </cell>
          <cell r="AQ136">
            <v>0</v>
          </cell>
          <cell r="AS136">
            <v>0</v>
          </cell>
          <cell r="AT136">
            <v>0</v>
          </cell>
          <cell r="AU136">
            <v>0</v>
          </cell>
          <cell r="AV136">
            <v>0</v>
          </cell>
          <cell r="AW136">
            <v>0</v>
          </cell>
          <cell r="AY136">
            <v>0</v>
          </cell>
          <cell r="AZ136">
            <v>0</v>
          </cell>
          <cell r="BA136">
            <v>0</v>
          </cell>
          <cell r="BB136">
            <v>0</v>
          </cell>
          <cell r="BC136">
            <v>0</v>
          </cell>
          <cell r="BD136">
            <v>0</v>
          </cell>
          <cell r="BE136">
            <v>0</v>
          </cell>
          <cell r="BF136">
            <v>0</v>
          </cell>
          <cell r="BG136">
            <v>0</v>
          </cell>
          <cell r="BH136">
            <v>0</v>
          </cell>
          <cell r="BI136">
            <v>0</v>
          </cell>
          <cell r="BJ136">
            <v>0</v>
          </cell>
          <cell r="BK136">
            <v>0</v>
          </cell>
          <cell r="BL136">
            <v>0</v>
          </cell>
          <cell r="BM136">
            <v>0</v>
          </cell>
          <cell r="BN136">
            <v>0</v>
          </cell>
          <cell r="BO136">
            <v>0</v>
          </cell>
          <cell r="BP136">
            <v>0</v>
          </cell>
          <cell r="BQ136">
            <v>0</v>
          </cell>
          <cell r="BR136">
            <v>0</v>
          </cell>
          <cell r="BS136">
            <v>0</v>
          </cell>
          <cell r="BT136">
            <v>0</v>
          </cell>
          <cell r="BU136">
            <v>0</v>
          </cell>
          <cell r="BV136">
            <v>0</v>
          </cell>
          <cell r="BW136">
            <v>2700</v>
          </cell>
          <cell r="BX136">
            <v>1432.75</v>
          </cell>
          <cell r="BY136">
            <v>0</v>
          </cell>
        </row>
        <row r="137">
          <cell r="A137">
            <v>101120</v>
          </cell>
          <cell r="B137">
            <v>101120</v>
          </cell>
          <cell r="C137" t="str">
            <v>Blaine Desrosiers</v>
          </cell>
          <cell r="D137">
            <v>101120</v>
          </cell>
          <cell r="E137">
            <v>100</v>
          </cell>
          <cell r="F137">
            <v>20</v>
          </cell>
          <cell r="G137" t="str">
            <v>EOP - LIMS System Upgrade</v>
          </cell>
          <cell r="I137">
            <v>0</v>
          </cell>
          <cell r="K137">
            <v>0</v>
          </cell>
          <cell r="M137">
            <v>0</v>
          </cell>
          <cell r="O137">
            <v>0</v>
          </cell>
          <cell r="Q137">
            <v>0</v>
          </cell>
          <cell r="S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v>0</v>
          </cell>
          <cell r="AN137">
            <v>0</v>
          </cell>
          <cell r="AO137">
            <v>0</v>
          </cell>
          <cell r="AP137">
            <v>0</v>
          </cell>
          <cell r="AQ137">
            <v>0</v>
          </cell>
          <cell r="AS137">
            <v>0</v>
          </cell>
          <cell r="AT137">
            <v>0</v>
          </cell>
          <cell r="AU137">
            <v>0</v>
          </cell>
          <cell r="AV137">
            <v>0</v>
          </cell>
          <cell r="AW137">
            <v>0</v>
          </cell>
          <cell r="AY137">
            <v>0</v>
          </cell>
          <cell r="AZ137">
            <v>0</v>
          </cell>
          <cell r="BA137">
            <v>0</v>
          </cell>
          <cell r="BB137">
            <v>0</v>
          </cell>
          <cell r="BC137">
            <v>0</v>
          </cell>
          <cell r="BD137">
            <v>0</v>
          </cell>
          <cell r="BE137">
            <v>0</v>
          </cell>
          <cell r="BF137">
            <v>0</v>
          </cell>
          <cell r="BG137">
            <v>0</v>
          </cell>
          <cell r="BH137">
            <v>0</v>
          </cell>
          <cell r="BI137">
            <v>0</v>
          </cell>
          <cell r="BJ137">
            <v>0</v>
          </cell>
          <cell r="BK137">
            <v>0</v>
          </cell>
          <cell r="BL137">
            <v>0</v>
          </cell>
          <cell r="BM137">
            <v>0</v>
          </cell>
          <cell r="BN137">
            <v>0</v>
          </cell>
          <cell r="BO137">
            <v>0</v>
          </cell>
          <cell r="BP137">
            <v>0</v>
          </cell>
          <cell r="BQ137">
            <v>0</v>
          </cell>
          <cell r="BR137">
            <v>0</v>
          </cell>
          <cell r="BS137">
            <v>0</v>
          </cell>
          <cell r="BT137">
            <v>0</v>
          </cell>
          <cell r="BU137">
            <v>0</v>
          </cell>
          <cell r="BV137">
            <v>40000</v>
          </cell>
          <cell r="BW137">
            <v>2700</v>
          </cell>
          <cell r="BX137">
            <v>40000</v>
          </cell>
          <cell r="BY137">
            <v>0</v>
          </cell>
        </row>
        <row r="138">
          <cell r="A138">
            <v>101077</v>
          </cell>
          <cell r="B138">
            <v>101077</v>
          </cell>
          <cell r="C138" t="str">
            <v>S Sheogobind</v>
          </cell>
          <cell r="D138">
            <v>101077</v>
          </cell>
          <cell r="E138">
            <v>100</v>
          </cell>
          <cell r="F138">
            <v>20</v>
          </cell>
          <cell r="G138" t="str">
            <v>EOP-GENERAL CAPITAL CHARGES</v>
          </cell>
          <cell r="I138">
            <v>0</v>
          </cell>
          <cell r="K138">
            <v>0</v>
          </cell>
          <cell r="L138">
            <v>252</v>
          </cell>
          <cell r="M138">
            <v>13219.92</v>
          </cell>
          <cell r="O138">
            <v>0</v>
          </cell>
          <cell r="Q138">
            <v>0</v>
          </cell>
          <cell r="S138">
            <v>0</v>
          </cell>
          <cell r="U138">
            <v>0</v>
          </cell>
          <cell r="V138">
            <v>0</v>
          </cell>
          <cell r="W138">
            <v>0</v>
          </cell>
          <cell r="X138">
            <v>0</v>
          </cell>
          <cell r="Y138">
            <v>0</v>
          </cell>
          <cell r="Z138">
            <v>0</v>
          </cell>
          <cell r="AA138">
            <v>0</v>
          </cell>
          <cell r="AB138">
            <v>0</v>
          </cell>
          <cell r="AC138">
            <v>0</v>
          </cell>
          <cell r="AD138">
            <v>0</v>
          </cell>
          <cell r="AE138">
            <v>0</v>
          </cell>
          <cell r="AF138">
            <v>0</v>
          </cell>
          <cell r="AG138">
            <v>0</v>
          </cell>
          <cell r="AH138">
            <v>0</v>
          </cell>
          <cell r="AI138">
            <v>0</v>
          </cell>
          <cell r="AJ138">
            <v>0</v>
          </cell>
          <cell r="AK138">
            <v>0</v>
          </cell>
          <cell r="AL138">
            <v>600</v>
          </cell>
          <cell r="AM138">
            <v>32184</v>
          </cell>
          <cell r="AN138">
            <v>0</v>
          </cell>
          <cell r="AO138">
            <v>0</v>
          </cell>
          <cell r="AP138">
            <v>0</v>
          </cell>
          <cell r="AQ138">
            <v>0</v>
          </cell>
          <cell r="AS138">
            <v>0</v>
          </cell>
          <cell r="AT138">
            <v>0</v>
          </cell>
          <cell r="AU138">
            <v>0</v>
          </cell>
          <cell r="AV138">
            <v>0</v>
          </cell>
          <cell r="AW138">
            <v>0</v>
          </cell>
          <cell r="AY138">
            <v>0</v>
          </cell>
          <cell r="AZ138">
            <v>0</v>
          </cell>
          <cell r="BA138">
            <v>0</v>
          </cell>
          <cell r="BB138">
            <v>400</v>
          </cell>
          <cell r="BC138">
            <v>20580</v>
          </cell>
          <cell r="BD138">
            <v>0</v>
          </cell>
          <cell r="BE138">
            <v>0</v>
          </cell>
          <cell r="BF138">
            <v>0</v>
          </cell>
          <cell r="BG138">
            <v>0</v>
          </cell>
          <cell r="BH138">
            <v>0</v>
          </cell>
          <cell r="BI138">
            <v>0</v>
          </cell>
          <cell r="BJ138">
            <v>0</v>
          </cell>
          <cell r="BK138">
            <v>0</v>
          </cell>
          <cell r="BL138">
            <v>0</v>
          </cell>
          <cell r="BM138">
            <v>0</v>
          </cell>
          <cell r="BN138">
            <v>100</v>
          </cell>
          <cell r="BO138">
            <v>4700</v>
          </cell>
          <cell r="BP138">
            <v>0</v>
          </cell>
          <cell r="BQ138">
            <v>0</v>
          </cell>
          <cell r="BR138">
            <v>0</v>
          </cell>
          <cell r="BS138">
            <v>0</v>
          </cell>
          <cell r="BT138">
            <v>0</v>
          </cell>
          <cell r="BU138">
            <v>0</v>
          </cell>
          <cell r="BV138">
            <v>146170.04999999999</v>
          </cell>
          <cell r="BW138">
            <v>2700</v>
          </cell>
          <cell r="BX138">
            <v>216853.97</v>
          </cell>
          <cell r="BY138">
            <v>0</v>
          </cell>
        </row>
        <row r="139">
          <cell r="A139">
            <v>0</v>
          </cell>
          <cell r="K139">
            <v>0</v>
          </cell>
          <cell r="M139">
            <v>0</v>
          </cell>
          <cell r="O139">
            <v>0</v>
          </cell>
          <cell r="Q139">
            <v>0</v>
          </cell>
          <cell r="S139">
            <v>0</v>
          </cell>
          <cell r="V139">
            <v>0</v>
          </cell>
          <cell r="W139">
            <v>0</v>
          </cell>
          <cell r="X139">
            <v>0</v>
          </cell>
          <cell r="Y139">
            <v>0</v>
          </cell>
          <cell r="BO139">
            <v>0</v>
          </cell>
          <cell r="BV139" t="str">
            <v>2700 Total EOP</v>
          </cell>
          <cell r="BX139">
            <v>1601649.22</v>
          </cell>
        </row>
        <row r="140">
          <cell r="A140">
            <v>100460</v>
          </cell>
          <cell r="B140">
            <v>100460</v>
          </cell>
          <cell r="C140" t="str">
            <v>Blaine Desrosiers</v>
          </cell>
          <cell r="D140">
            <v>100460</v>
          </cell>
          <cell r="E140">
            <v>100</v>
          </cell>
          <cell r="F140">
            <v>30</v>
          </cell>
          <cell r="G140" t="str">
            <v>FO-Misc. Rankine Station Equipment</v>
          </cell>
          <cell r="I140">
            <v>0</v>
          </cell>
          <cell r="K140">
            <v>0</v>
          </cell>
          <cell r="M140">
            <v>0</v>
          </cell>
          <cell r="O140">
            <v>0</v>
          </cell>
          <cell r="Q140">
            <v>0</v>
          </cell>
          <cell r="S140">
            <v>0</v>
          </cell>
          <cell r="U140">
            <v>0</v>
          </cell>
          <cell r="V140">
            <v>0</v>
          </cell>
          <cell r="W140">
            <v>0</v>
          </cell>
          <cell r="X140">
            <v>0</v>
          </cell>
          <cell r="Y140">
            <v>0</v>
          </cell>
          <cell r="Z140">
            <v>0</v>
          </cell>
          <cell r="AA140">
            <v>0</v>
          </cell>
          <cell r="AB140">
            <v>0</v>
          </cell>
          <cell r="AC140">
            <v>0</v>
          </cell>
          <cell r="AD140">
            <v>0</v>
          </cell>
          <cell r="AE140">
            <v>0</v>
          </cell>
          <cell r="AF140">
            <v>0</v>
          </cell>
          <cell r="AG140">
            <v>0</v>
          </cell>
          <cell r="AH140">
            <v>0</v>
          </cell>
          <cell r="AI140">
            <v>0</v>
          </cell>
          <cell r="AJ140">
            <v>0</v>
          </cell>
          <cell r="AK140">
            <v>0</v>
          </cell>
          <cell r="AL140">
            <v>0</v>
          </cell>
          <cell r="AM140">
            <v>0</v>
          </cell>
          <cell r="AN140">
            <v>0</v>
          </cell>
          <cell r="AO140">
            <v>0</v>
          </cell>
          <cell r="AP140">
            <v>0</v>
          </cell>
          <cell r="AQ140">
            <v>0</v>
          </cell>
          <cell r="AS140">
            <v>0</v>
          </cell>
          <cell r="AT140">
            <v>0</v>
          </cell>
          <cell r="AU140">
            <v>0</v>
          </cell>
          <cell r="AV140">
            <v>0</v>
          </cell>
          <cell r="AW140">
            <v>0</v>
          </cell>
          <cell r="AY140">
            <v>0</v>
          </cell>
          <cell r="AZ140">
            <v>0</v>
          </cell>
          <cell r="BA140">
            <v>0</v>
          </cell>
          <cell r="BB140">
            <v>0</v>
          </cell>
          <cell r="BC140">
            <v>0</v>
          </cell>
          <cell r="BD140">
            <v>0</v>
          </cell>
          <cell r="BE140">
            <v>0</v>
          </cell>
          <cell r="BF140">
            <v>0</v>
          </cell>
          <cell r="BG140">
            <v>0</v>
          </cell>
          <cell r="BH140">
            <v>0</v>
          </cell>
          <cell r="BI140">
            <v>0</v>
          </cell>
          <cell r="BJ140">
            <v>0</v>
          </cell>
          <cell r="BK140">
            <v>0</v>
          </cell>
          <cell r="BL140">
            <v>0</v>
          </cell>
          <cell r="BM140">
            <v>0</v>
          </cell>
          <cell r="BN140">
            <v>0</v>
          </cell>
          <cell r="BO140">
            <v>0</v>
          </cell>
          <cell r="BP140">
            <v>0</v>
          </cell>
          <cell r="BQ140">
            <v>0</v>
          </cell>
          <cell r="BR140">
            <v>0</v>
          </cell>
          <cell r="BS140">
            <v>0</v>
          </cell>
          <cell r="BT140">
            <v>0</v>
          </cell>
          <cell r="BU140">
            <v>0</v>
          </cell>
          <cell r="BV140">
            <v>0</v>
          </cell>
          <cell r="BW140">
            <v>3200</v>
          </cell>
          <cell r="BX140">
            <v>0</v>
          </cell>
          <cell r="BY140">
            <v>0</v>
          </cell>
        </row>
        <row r="141">
          <cell r="A141">
            <v>0</v>
          </cell>
          <cell r="K141">
            <v>0</v>
          </cell>
          <cell r="M141">
            <v>0</v>
          </cell>
          <cell r="O141">
            <v>0</v>
          </cell>
          <cell r="Q141">
            <v>0</v>
          </cell>
          <cell r="S141">
            <v>0</v>
          </cell>
          <cell r="U141">
            <v>0</v>
          </cell>
          <cell r="V141">
            <v>0</v>
          </cell>
          <cell r="W141">
            <v>0</v>
          </cell>
          <cell r="X141">
            <v>0</v>
          </cell>
          <cell r="Y141">
            <v>0</v>
          </cell>
          <cell r="BO141">
            <v>0</v>
          </cell>
          <cell r="BV141" t="str">
            <v>3200 Total Rankine</v>
          </cell>
          <cell r="BX141">
            <v>0</v>
          </cell>
        </row>
        <row r="142">
          <cell r="A142">
            <v>100142</v>
          </cell>
          <cell r="B142">
            <v>100142</v>
          </cell>
          <cell r="C142" t="str">
            <v>Blaine Desrosiers</v>
          </cell>
          <cell r="D142">
            <v>100142</v>
          </cell>
          <cell r="E142">
            <v>100</v>
          </cell>
          <cell r="F142">
            <v>30</v>
          </cell>
          <cell r="G142" t="str">
            <v>FO-Misc Equipment Purchases - Operations</v>
          </cell>
          <cell r="I142">
            <v>0</v>
          </cell>
          <cell r="K142">
            <v>0</v>
          </cell>
          <cell r="M142">
            <v>0</v>
          </cell>
          <cell r="O142">
            <v>0</v>
          </cell>
          <cell r="Q142">
            <v>0</v>
          </cell>
          <cell r="S142">
            <v>0</v>
          </cell>
          <cell r="U142">
            <v>0</v>
          </cell>
          <cell r="V142">
            <v>0</v>
          </cell>
          <cell r="W142">
            <v>0</v>
          </cell>
          <cell r="X142">
            <v>0</v>
          </cell>
          <cell r="Y142">
            <v>0</v>
          </cell>
          <cell r="Z142">
            <v>0</v>
          </cell>
          <cell r="AA142">
            <v>0</v>
          </cell>
          <cell r="AB142">
            <v>0</v>
          </cell>
          <cell r="AC142">
            <v>0</v>
          </cell>
          <cell r="AD142">
            <v>0</v>
          </cell>
          <cell r="AE142">
            <v>0</v>
          </cell>
          <cell r="AF142">
            <v>0</v>
          </cell>
          <cell r="AG142">
            <v>0</v>
          </cell>
          <cell r="AH142">
            <v>0</v>
          </cell>
          <cell r="AI142">
            <v>0</v>
          </cell>
          <cell r="AJ142">
            <v>0</v>
          </cell>
          <cell r="AK142">
            <v>0</v>
          </cell>
          <cell r="AL142">
            <v>0</v>
          </cell>
          <cell r="AM142">
            <v>0</v>
          </cell>
          <cell r="AN142">
            <v>0</v>
          </cell>
          <cell r="AO142">
            <v>0</v>
          </cell>
          <cell r="AP142">
            <v>0</v>
          </cell>
          <cell r="AQ142">
            <v>0</v>
          </cell>
          <cell r="AS142">
            <v>0</v>
          </cell>
          <cell r="AT142">
            <v>0</v>
          </cell>
          <cell r="AU142">
            <v>0</v>
          </cell>
          <cell r="AV142">
            <v>0</v>
          </cell>
          <cell r="AW142">
            <v>0</v>
          </cell>
          <cell r="AY142">
            <v>0</v>
          </cell>
          <cell r="AZ142">
            <v>0</v>
          </cell>
          <cell r="BA142">
            <v>0</v>
          </cell>
          <cell r="BB142">
            <v>0</v>
          </cell>
          <cell r="BC142">
            <v>0</v>
          </cell>
          <cell r="BD142">
            <v>0</v>
          </cell>
          <cell r="BE142">
            <v>0</v>
          </cell>
          <cell r="BF142">
            <v>0</v>
          </cell>
          <cell r="BG142">
            <v>0</v>
          </cell>
          <cell r="BH142">
            <v>0</v>
          </cell>
          <cell r="BI142">
            <v>0</v>
          </cell>
          <cell r="BJ142">
            <v>0</v>
          </cell>
          <cell r="BK142">
            <v>0</v>
          </cell>
          <cell r="BL142">
            <v>0</v>
          </cell>
          <cell r="BM142">
            <v>0</v>
          </cell>
          <cell r="BN142">
            <v>0</v>
          </cell>
          <cell r="BO142">
            <v>0</v>
          </cell>
          <cell r="BP142">
            <v>0</v>
          </cell>
          <cell r="BQ142">
            <v>0</v>
          </cell>
          <cell r="BR142">
            <v>0</v>
          </cell>
          <cell r="BS142">
            <v>0</v>
          </cell>
          <cell r="BT142">
            <v>0</v>
          </cell>
          <cell r="BU142">
            <v>0</v>
          </cell>
          <cell r="BV142">
            <v>0</v>
          </cell>
          <cell r="BW142">
            <v>3201</v>
          </cell>
          <cell r="BX142">
            <v>0</v>
          </cell>
          <cell r="BY142">
            <v>0</v>
          </cell>
          <cell r="BZ142">
            <v>0</v>
          </cell>
        </row>
        <row r="143">
          <cell r="A143">
            <v>0</v>
          </cell>
          <cell r="K143">
            <v>0</v>
          </cell>
          <cell r="M143">
            <v>0</v>
          </cell>
          <cell r="O143">
            <v>0</v>
          </cell>
          <cell r="Q143">
            <v>0</v>
          </cell>
          <cell r="S143">
            <v>0</v>
          </cell>
          <cell r="U143">
            <v>0</v>
          </cell>
          <cell r="V143">
            <v>0</v>
          </cell>
          <cell r="W143">
            <v>0</v>
          </cell>
          <cell r="X143">
            <v>0</v>
          </cell>
          <cell r="Y143">
            <v>0</v>
          </cell>
          <cell r="BO143">
            <v>0</v>
          </cell>
          <cell r="BV143" t="str">
            <v>3201 Total Rank Operations</v>
          </cell>
          <cell r="BX143">
            <v>0</v>
          </cell>
        </row>
        <row r="144">
          <cell r="A144">
            <v>100140</v>
          </cell>
          <cell r="B144">
            <v>100140</v>
          </cell>
          <cell r="C144" t="str">
            <v>Blaine Desrosiers</v>
          </cell>
          <cell r="D144">
            <v>100140</v>
          </cell>
          <cell r="E144">
            <v>100</v>
          </cell>
          <cell r="F144">
            <v>30</v>
          </cell>
          <cell r="G144" t="str">
            <v>FO-Rankine Building Projects</v>
          </cell>
          <cell r="I144">
            <v>0</v>
          </cell>
          <cell r="K144">
            <v>0</v>
          </cell>
          <cell r="M144">
            <v>0</v>
          </cell>
          <cell r="O144">
            <v>0</v>
          </cell>
          <cell r="Q144">
            <v>0</v>
          </cell>
          <cell r="S144">
            <v>0</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v>0</v>
          </cell>
          <cell r="AI144">
            <v>0</v>
          </cell>
          <cell r="AJ144">
            <v>0</v>
          </cell>
          <cell r="AK144">
            <v>0</v>
          </cell>
          <cell r="AL144">
            <v>0</v>
          </cell>
          <cell r="AM144">
            <v>0</v>
          </cell>
          <cell r="AN144">
            <v>0</v>
          </cell>
          <cell r="AO144">
            <v>0</v>
          </cell>
          <cell r="AP144">
            <v>0</v>
          </cell>
          <cell r="AQ144">
            <v>0</v>
          </cell>
          <cell r="AS144">
            <v>0</v>
          </cell>
          <cell r="AT144">
            <v>0</v>
          </cell>
          <cell r="AU144">
            <v>0</v>
          </cell>
          <cell r="AV144">
            <v>0</v>
          </cell>
          <cell r="AW144">
            <v>0</v>
          </cell>
          <cell r="AY144">
            <v>0</v>
          </cell>
          <cell r="AZ144">
            <v>0</v>
          </cell>
          <cell r="BA144">
            <v>0</v>
          </cell>
          <cell r="BB144">
            <v>0</v>
          </cell>
          <cell r="BC144">
            <v>0</v>
          </cell>
          <cell r="BD144">
            <v>0</v>
          </cell>
          <cell r="BE144">
            <v>0</v>
          </cell>
          <cell r="BF144">
            <v>0</v>
          </cell>
          <cell r="BG144">
            <v>0</v>
          </cell>
          <cell r="BH144">
            <v>0</v>
          </cell>
          <cell r="BI144">
            <v>0</v>
          </cell>
          <cell r="BJ144">
            <v>0</v>
          </cell>
          <cell r="BK144">
            <v>0</v>
          </cell>
          <cell r="BL144">
            <v>0</v>
          </cell>
          <cell r="BM144">
            <v>0</v>
          </cell>
          <cell r="BN144">
            <v>0</v>
          </cell>
          <cell r="BO144">
            <v>0</v>
          </cell>
          <cell r="BP144">
            <v>0</v>
          </cell>
          <cell r="BQ144">
            <v>0</v>
          </cell>
          <cell r="BR144">
            <v>0</v>
          </cell>
          <cell r="BS144">
            <v>0</v>
          </cell>
          <cell r="BT144">
            <v>0</v>
          </cell>
          <cell r="BU144">
            <v>0</v>
          </cell>
          <cell r="BV144">
            <v>0</v>
          </cell>
          <cell r="BW144">
            <v>3202</v>
          </cell>
          <cell r="BX144">
            <v>0</v>
          </cell>
          <cell r="BY144">
            <v>0</v>
          </cell>
        </row>
        <row r="145">
          <cell r="A145">
            <v>100141</v>
          </cell>
          <cell r="B145">
            <v>100141</v>
          </cell>
          <cell r="C145" t="str">
            <v>Blaine Desrosiers</v>
          </cell>
          <cell r="D145">
            <v>100141</v>
          </cell>
          <cell r="E145">
            <v>100</v>
          </cell>
          <cell r="F145">
            <v>30</v>
          </cell>
          <cell r="G145" t="str">
            <v>FO-Generator Unit Projects</v>
          </cell>
          <cell r="I145">
            <v>0</v>
          </cell>
          <cell r="K145">
            <v>0</v>
          </cell>
          <cell r="M145">
            <v>0</v>
          </cell>
          <cell r="O145">
            <v>0</v>
          </cell>
          <cell r="Q145">
            <v>0</v>
          </cell>
          <cell r="S145">
            <v>0</v>
          </cell>
          <cell r="U145">
            <v>0</v>
          </cell>
          <cell r="V145">
            <v>0</v>
          </cell>
          <cell r="W145">
            <v>0</v>
          </cell>
          <cell r="X145">
            <v>0</v>
          </cell>
          <cell r="Y145">
            <v>0</v>
          </cell>
          <cell r="Z145">
            <v>0</v>
          </cell>
          <cell r="AA145">
            <v>0</v>
          </cell>
          <cell r="AB145">
            <v>0</v>
          </cell>
          <cell r="AC145">
            <v>0</v>
          </cell>
          <cell r="AD145">
            <v>0</v>
          </cell>
          <cell r="AE145">
            <v>0</v>
          </cell>
          <cell r="AF145">
            <v>0</v>
          </cell>
          <cell r="AG145">
            <v>0</v>
          </cell>
          <cell r="AH145">
            <v>0</v>
          </cell>
          <cell r="AI145">
            <v>0</v>
          </cell>
          <cell r="AJ145">
            <v>0</v>
          </cell>
          <cell r="AK145">
            <v>0</v>
          </cell>
          <cell r="AL145">
            <v>0</v>
          </cell>
          <cell r="AM145">
            <v>0</v>
          </cell>
          <cell r="AN145">
            <v>0</v>
          </cell>
          <cell r="AO145">
            <v>0</v>
          </cell>
          <cell r="AP145">
            <v>0</v>
          </cell>
          <cell r="AQ145">
            <v>0</v>
          </cell>
          <cell r="AS145">
            <v>0</v>
          </cell>
          <cell r="AT145">
            <v>0</v>
          </cell>
          <cell r="AU145">
            <v>0</v>
          </cell>
          <cell r="AV145">
            <v>0</v>
          </cell>
          <cell r="AW145">
            <v>0</v>
          </cell>
          <cell r="AY145">
            <v>0</v>
          </cell>
          <cell r="AZ145">
            <v>0</v>
          </cell>
          <cell r="BA145">
            <v>0</v>
          </cell>
          <cell r="BB145">
            <v>0</v>
          </cell>
          <cell r="BC145">
            <v>0</v>
          </cell>
          <cell r="BD145">
            <v>0</v>
          </cell>
          <cell r="BE145">
            <v>0</v>
          </cell>
          <cell r="BF145">
            <v>0</v>
          </cell>
          <cell r="BG145">
            <v>0</v>
          </cell>
          <cell r="BH145">
            <v>0</v>
          </cell>
          <cell r="BI145">
            <v>0</v>
          </cell>
          <cell r="BJ145">
            <v>0</v>
          </cell>
          <cell r="BK145">
            <v>0</v>
          </cell>
          <cell r="BL145">
            <v>0</v>
          </cell>
          <cell r="BM145">
            <v>0</v>
          </cell>
          <cell r="BN145">
            <v>0</v>
          </cell>
          <cell r="BO145">
            <v>0</v>
          </cell>
          <cell r="BP145">
            <v>0</v>
          </cell>
          <cell r="BQ145">
            <v>0</v>
          </cell>
          <cell r="BR145">
            <v>0</v>
          </cell>
          <cell r="BS145">
            <v>0</v>
          </cell>
          <cell r="BT145">
            <v>0</v>
          </cell>
          <cell r="BU145">
            <v>0</v>
          </cell>
          <cell r="BV145">
            <v>0</v>
          </cell>
          <cell r="BW145">
            <v>3202</v>
          </cell>
          <cell r="BX145">
            <v>0</v>
          </cell>
          <cell r="BY145">
            <v>0</v>
          </cell>
        </row>
        <row r="146">
          <cell r="A146">
            <v>100621</v>
          </cell>
          <cell r="B146">
            <v>100621</v>
          </cell>
          <cell r="C146" t="str">
            <v>Blaine Desrosiers</v>
          </cell>
          <cell r="D146">
            <v>100621</v>
          </cell>
          <cell r="E146">
            <v>100</v>
          </cell>
          <cell r="F146">
            <v>30</v>
          </cell>
          <cell r="G146" t="str">
            <v>FO-Generator #4 Rebuilds/Betterments</v>
          </cell>
          <cell r="I146">
            <v>0</v>
          </cell>
          <cell r="K146">
            <v>0</v>
          </cell>
          <cell r="M146">
            <v>0</v>
          </cell>
          <cell r="O146">
            <v>0</v>
          </cell>
          <cell r="Q146">
            <v>0</v>
          </cell>
          <cell r="S146">
            <v>0</v>
          </cell>
          <cell r="U146">
            <v>0</v>
          </cell>
          <cell r="V146">
            <v>0</v>
          </cell>
          <cell r="W146">
            <v>0</v>
          </cell>
          <cell r="X146">
            <v>0</v>
          </cell>
          <cell r="Y146">
            <v>0</v>
          </cell>
          <cell r="Z146">
            <v>0</v>
          </cell>
          <cell r="AA146">
            <v>0</v>
          </cell>
          <cell r="AB146">
            <v>0</v>
          </cell>
          <cell r="AC146">
            <v>0</v>
          </cell>
          <cell r="AD146">
            <v>0</v>
          </cell>
          <cell r="AE146">
            <v>0</v>
          </cell>
          <cell r="AF146">
            <v>0</v>
          </cell>
          <cell r="AG146">
            <v>0</v>
          </cell>
          <cell r="AH146">
            <v>0</v>
          </cell>
          <cell r="AI146">
            <v>0</v>
          </cell>
          <cell r="AJ146">
            <v>0</v>
          </cell>
          <cell r="AK146">
            <v>0</v>
          </cell>
          <cell r="AL146">
            <v>0</v>
          </cell>
          <cell r="AM146">
            <v>0</v>
          </cell>
          <cell r="AN146">
            <v>0</v>
          </cell>
          <cell r="AO146">
            <v>0</v>
          </cell>
          <cell r="AP146">
            <v>0</v>
          </cell>
          <cell r="AQ146">
            <v>0</v>
          </cell>
          <cell r="AS146">
            <v>0</v>
          </cell>
          <cell r="AT146">
            <v>0</v>
          </cell>
          <cell r="AU146">
            <v>0</v>
          </cell>
          <cell r="AV146">
            <v>0</v>
          </cell>
          <cell r="AW146">
            <v>0</v>
          </cell>
          <cell r="AY146">
            <v>0</v>
          </cell>
          <cell r="AZ146">
            <v>0</v>
          </cell>
          <cell r="BA146">
            <v>0</v>
          </cell>
          <cell r="BB146">
            <v>0</v>
          </cell>
          <cell r="BC146">
            <v>0</v>
          </cell>
          <cell r="BD146">
            <v>0</v>
          </cell>
          <cell r="BE146">
            <v>0</v>
          </cell>
          <cell r="BF146">
            <v>0</v>
          </cell>
          <cell r="BG146">
            <v>0</v>
          </cell>
          <cell r="BH146">
            <v>0</v>
          </cell>
          <cell r="BI146">
            <v>0</v>
          </cell>
          <cell r="BJ146">
            <v>0</v>
          </cell>
          <cell r="BK146">
            <v>0</v>
          </cell>
          <cell r="BL146">
            <v>0</v>
          </cell>
          <cell r="BM146">
            <v>0</v>
          </cell>
          <cell r="BN146">
            <v>0</v>
          </cell>
          <cell r="BO146">
            <v>0</v>
          </cell>
          <cell r="BP146">
            <v>0</v>
          </cell>
          <cell r="BQ146">
            <v>0</v>
          </cell>
          <cell r="BR146">
            <v>0</v>
          </cell>
          <cell r="BS146">
            <v>0</v>
          </cell>
          <cell r="BT146">
            <v>0</v>
          </cell>
          <cell r="BU146">
            <v>0</v>
          </cell>
          <cell r="BV146">
            <v>0</v>
          </cell>
          <cell r="BW146">
            <v>3202</v>
          </cell>
          <cell r="BX146">
            <v>0</v>
          </cell>
          <cell r="BY146">
            <v>0</v>
          </cell>
        </row>
        <row r="147">
          <cell r="A147">
            <v>101070</v>
          </cell>
          <cell r="B147">
            <v>101070</v>
          </cell>
          <cell r="C147" t="str">
            <v>Blaine Desrosiers</v>
          </cell>
          <cell r="D147">
            <v>101070</v>
          </cell>
          <cell r="E147">
            <v>100</v>
          </cell>
          <cell r="F147">
            <v>30</v>
          </cell>
          <cell r="G147" t="str">
            <v>FO-Capital Improvments-Rankine Gen Stati</v>
          </cell>
          <cell r="I147">
            <v>0</v>
          </cell>
          <cell r="K147">
            <v>0</v>
          </cell>
          <cell r="M147">
            <v>0</v>
          </cell>
          <cell r="O147">
            <v>0</v>
          </cell>
          <cell r="Q147">
            <v>0</v>
          </cell>
          <cell r="S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J147">
            <v>0</v>
          </cell>
          <cell r="AK147">
            <v>0</v>
          </cell>
          <cell r="AL147">
            <v>0</v>
          </cell>
          <cell r="AM147">
            <v>0</v>
          </cell>
          <cell r="AN147">
            <v>0</v>
          </cell>
          <cell r="AO147">
            <v>0</v>
          </cell>
          <cell r="AP147">
            <v>0</v>
          </cell>
          <cell r="AQ147">
            <v>0</v>
          </cell>
          <cell r="AS147">
            <v>0</v>
          </cell>
          <cell r="AT147">
            <v>0</v>
          </cell>
          <cell r="AU147">
            <v>0</v>
          </cell>
          <cell r="AV147">
            <v>0</v>
          </cell>
          <cell r="AW147">
            <v>0</v>
          </cell>
          <cell r="AY147">
            <v>0</v>
          </cell>
          <cell r="AZ147">
            <v>0</v>
          </cell>
          <cell r="BA147">
            <v>0</v>
          </cell>
          <cell r="BB147">
            <v>0</v>
          </cell>
          <cell r="BC147">
            <v>0</v>
          </cell>
          <cell r="BD147">
            <v>0</v>
          </cell>
          <cell r="BE147">
            <v>0</v>
          </cell>
          <cell r="BF147">
            <v>0</v>
          </cell>
          <cell r="BG147">
            <v>0</v>
          </cell>
          <cell r="BH147">
            <v>0</v>
          </cell>
          <cell r="BI147">
            <v>0</v>
          </cell>
          <cell r="BJ147">
            <v>0</v>
          </cell>
          <cell r="BK147">
            <v>0</v>
          </cell>
          <cell r="BL147">
            <v>0</v>
          </cell>
          <cell r="BM147">
            <v>0</v>
          </cell>
          <cell r="BN147">
            <v>0</v>
          </cell>
          <cell r="BO147">
            <v>0</v>
          </cell>
          <cell r="BP147">
            <v>0</v>
          </cell>
          <cell r="BQ147">
            <v>0</v>
          </cell>
          <cell r="BR147">
            <v>0</v>
          </cell>
          <cell r="BS147">
            <v>0</v>
          </cell>
          <cell r="BT147">
            <v>0</v>
          </cell>
          <cell r="BU147">
            <v>0</v>
          </cell>
          <cell r="BV147">
            <v>0</v>
          </cell>
          <cell r="BW147">
            <v>3202</v>
          </cell>
          <cell r="BX147">
            <v>0</v>
          </cell>
          <cell r="BY147">
            <v>0</v>
          </cell>
        </row>
        <row r="148">
          <cell r="A148">
            <v>101087</v>
          </cell>
          <cell r="B148">
            <v>101087</v>
          </cell>
          <cell r="C148" t="str">
            <v>Blaine Desrosiers</v>
          </cell>
          <cell r="D148">
            <v>101087</v>
          </cell>
          <cell r="E148">
            <v>100</v>
          </cell>
          <cell r="F148">
            <v>30</v>
          </cell>
          <cell r="G148" t="str">
            <v>FO - Generator Improvements Rankine</v>
          </cell>
          <cell r="I148">
            <v>0</v>
          </cell>
          <cell r="K148">
            <v>0</v>
          </cell>
          <cell r="M148">
            <v>0</v>
          </cell>
          <cell r="O148">
            <v>0</v>
          </cell>
          <cell r="Q148">
            <v>0</v>
          </cell>
          <cell r="S148">
            <v>0</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v>0</v>
          </cell>
          <cell r="AI148">
            <v>0</v>
          </cell>
          <cell r="AJ148">
            <v>0</v>
          </cell>
          <cell r="AK148">
            <v>0</v>
          </cell>
          <cell r="AL148">
            <v>0</v>
          </cell>
          <cell r="AM148">
            <v>0</v>
          </cell>
          <cell r="AN148">
            <v>0</v>
          </cell>
          <cell r="AO148">
            <v>0</v>
          </cell>
          <cell r="AP148">
            <v>0</v>
          </cell>
          <cell r="AQ148">
            <v>0</v>
          </cell>
          <cell r="AS148">
            <v>0</v>
          </cell>
          <cell r="AT148">
            <v>0</v>
          </cell>
          <cell r="AU148">
            <v>0</v>
          </cell>
          <cell r="AV148">
            <v>0</v>
          </cell>
          <cell r="AW148">
            <v>0</v>
          </cell>
          <cell r="AY148">
            <v>0</v>
          </cell>
          <cell r="AZ148">
            <v>0</v>
          </cell>
          <cell r="BA148">
            <v>0</v>
          </cell>
          <cell r="BB148">
            <v>0</v>
          </cell>
          <cell r="BC148">
            <v>0</v>
          </cell>
          <cell r="BD148">
            <v>0</v>
          </cell>
          <cell r="BE148">
            <v>0</v>
          </cell>
          <cell r="BF148">
            <v>0</v>
          </cell>
          <cell r="BG148">
            <v>0</v>
          </cell>
          <cell r="BH148">
            <v>0</v>
          </cell>
          <cell r="BI148">
            <v>0</v>
          </cell>
          <cell r="BJ148">
            <v>0</v>
          </cell>
          <cell r="BK148">
            <v>0</v>
          </cell>
          <cell r="BL148">
            <v>0</v>
          </cell>
          <cell r="BM148">
            <v>0</v>
          </cell>
          <cell r="BN148">
            <v>0</v>
          </cell>
          <cell r="BO148">
            <v>0</v>
          </cell>
          <cell r="BP148">
            <v>0</v>
          </cell>
          <cell r="BQ148">
            <v>0</v>
          </cell>
          <cell r="BR148">
            <v>0</v>
          </cell>
          <cell r="BS148">
            <v>0</v>
          </cell>
          <cell r="BT148">
            <v>0</v>
          </cell>
          <cell r="BU148">
            <v>0</v>
          </cell>
          <cell r="BV148">
            <v>0</v>
          </cell>
          <cell r="BW148">
            <v>3202</v>
          </cell>
          <cell r="BX148">
            <v>0</v>
          </cell>
          <cell r="BY148">
            <v>0</v>
          </cell>
        </row>
        <row r="149">
          <cell r="A149">
            <v>101071</v>
          </cell>
          <cell r="B149">
            <v>101071</v>
          </cell>
          <cell r="C149" t="str">
            <v>Blaine Desrosiers</v>
          </cell>
          <cell r="D149">
            <v>101071</v>
          </cell>
          <cell r="E149">
            <v>100</v>
          </cell>
          <cell r="F149">
            <v>30</v>
          </cell>
          <cell r="G149" t="str">
            <v>FO-Rankine Generator Repairs (OPG fault)</v>
          </cell>
          <cell r="I149">
            <v>0</v>
          </cell>
          <cell r="K149">
            <v>0</v>
          </cell>
          <cell r="M149">
            <v>0</v>
          </cell>
          <cell r="O149">
            <v>0</v>
          </cell>
          <cell r="Q149">
            <v>0</v>
          </cell>
          <cell r="S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v>0</v>
          </cell>
          <cell r="AN149">
            <v>0</v>
          </cell>
          <cell r="AO149">
            <v>0</v>
          </cell>
          <cell r="AP149">
            <v>0</v>
          </cell>
          <cell r="AQ149">
            <v>0</v>
          </cell>
          <cell r="AS149">
            <v>0</v>
          </cell>
          <cell r="AT149">
            <v>0</v>
          </cell>
          <cell r="AU149">
            <v>0</v>
          </cell>
          <cell r="AV149">
            <v>0</v>
          </cell>
          <cell r="AW149">
            <v>0</v>
          </cell>
          <cell r="AY149">
            <v>0</v>
          </cell>
          <cell r="AZ149">
            <v>0</v>
          </cell>
          <cell r="BA149">
            <v>0</v>
          </cell>
          <cell r="BB149">
            <v>0</v>
          </cell>
          <cell r="BC149">
            <v>0</v>
          </cell>
          <cell r="BD149">
            <v>0</v>
          </cell>
          <cell r="BE149">
            <v>0</v>
          </cell>
          <cell r="BF149">
            <v>0</v>
          </cell>
          <cell r="BG149">
            <v>0</v>
          </cell>
          <cell r="BH149">
            <v>0</v>
          </cell>
          <cell r="BI149">
            <v>0</v>
          </cell>
          <cell r="BJ149">
            <v>0</v>
          </cell>
          <cell r="BK149">
            <v>0</v>
          </cell>
          <cell r="BL149">
            <v>0</v>
          </cell>
          <cell r="BM149">
            <v>0</v>
          </cell>
          <cell r="BN149">
            <v>0</v>
          </cell>
          <cell r="BO149">
            <v>0</v>
          </cell>
          <cell r="BP149">
            <v>0</v>
          </cell>
          <cell r="BQ149">
            <v>0</v>
          </cell>
          <cell r="BR149">
            <v>0</v>
          </cell>
          <cell r="BS149">
            <v>0</v>
          </cell>
          <cell r="BT149">
            <v>0</v>
          </cell>
          <cell r="BU149">
            <v>0</v>
          </cell>
          <cell r="BV149">
            <v>0</v>
          </cell>
          <cell r="BW149">
            <v>3202</v>
          </cell>
          <cell r="BX149">
            <v>0</v>
          </cell>
          <cell r="BY149">
            <v>0</v>
          </cell>
        </row>
        <row r="150">
          <cell r="A150">
            <v>0</v>
          </cell>
          <cell r="K150">
            <v>0</v>
          </cell>
          <cell r="M150">
            <v>0</v>
          </cell>
          <cell r="O150">
            <v>0</v>
          </cell>
          <cell r="Q150">
            <v>0</v>
          </cell>
          <cell r="S150">
            <v>0</v>
          </cell>
          <cell r="U150">
            <v>0</v>
          </cell>
          <cell r="V150">
            <v>0</v>
          </cell>
          <cell r="W150">
            <v>0</v>
          </cell>
          <cell r="X150">
            <v>0</v>
          </cell>
          <cell r="Y150">
            <v>0</v>
          </cell>
          <cell r="BO150">
            <v>0</v>
          </cell>
          <cell r="BV150" t="str">
            <v>3202 Total Rank Maint</v>
          </cell>
          <cell r="BX150">
            <v>0</v>
          </cell>
        </row>
        <row r="151">
          <cell r="A151">
            <v>100152</v>
          </cell>
          <cell r="B151">
            <v>100152</v>
          </cell>
          <cell r="C151" t="str">
            <v>John Sander</v>
          </cell>
          <cell r="D151">
            <v>100152</v>
          </cell>
          <cell r="E151">
            <v>100</v>
          </cell>
          <cell r="F151">
            <v>30</v>
          </cell>
          <cell r="G151" t="str">
            <v>FO-New Servers</v>
          </cell>
          <cell r="I151">
            <v>0</v>
          </cell>
          <cell r="K151">
            <v>0</v>
          </cell>
          <cell r="M151">
            <v>0</v>
          </cell>
          <cell r="O151">
            <v>0</v>
          </cell>
          <cell r="Q151">
            <v>0</v>
          </cell>
          <cell r="S151">
            <v>0</v>
          </cell>
          <cell r="U151">
            <v>0</v>
          </cell>
          <cell r="V151">
            <v>328</v>
          </cell>
          <cell r="W151">
            <v>15088</v>
          </cell>
          <cell r="X151">
            <v>0</v>
          </cell>
          <cell r="Y151">
            <v>0</v>
          </cell>
          <cell r="Z151">
            <v>0</v>
          </cell>
          <cell r="AA151">
            <v>0</v>
          </cell>
          <cell r="AB151">
            <v>0</v>
          </cell>
          <cell r="AC151">
            <v>0</v>
          </cell>
          <cell r="AD151">
            <v>0</v>
          </cell>
          <cell r="AE151">
            <v>0</v>
          </cell>
          <cell r="AF151">
            <v>0</v>
          </cell>
          <cell r="AG151">
            <v>0</v>
          </cell>
          <cell r="AH151">
            <v>0</v>
          </cell>
          <cell r="AI151">
            <v>0</v>
          </cell>
          <cell r="AJ151">
            <v>0</v>
          </cell>
          <cell r="AK151">
            <v>0</v>
          </cell>
          <cell r="AL151">
            <v>0</v>
          </cell>
          <cell r="AM151">
            <v>0</v>
          </cell>
          <cell r="AN151">
            <v>0</v>
          </cell>
          <cell r="AO151">
            <v>0</v>
          </cell>
          <cell r="AP151">
            <v>0</v>
          </cell>
          <cell r="AQ151">
            <v>0</v>
          </cell>
          <cell r="AS151">
            <v>0</v>
          </cell>
          <cell r="AT151">
            <v>0</v>
          </cell>
          <cell r="AU151">
            <v>0</v>
          </cell>
          <cell r="AV151">
            <v>0</v>
          </cell>
          <cell r="AW151">
            <v>0</v>
          </cell>
          <cell r="AY151">
            <v>0</v>
          </cell>
          <cell r="AZ151">
            <v>0</v>
          </cell>
          <cell r="BA151">
            <v>0</v>
          </cell>
          <cell r="BB151">
            <v>0</v>
          </cell>
          <cell r="BC151">
            <v>0</v>
          </cell>
          <cell r="BD151">
            <v>0</v>
          </cell>
          <cell r="BE151">
            <v>0</v>
          </cell>
          <cell r="BF151">
            <v>0</v>
          </cell>
          <cell r="BG151">
            <v>0</v>
          </cell>
          <cell r="BH151">
            <v>0</v>
          </cell>
          <cell r="BI151">
            <v>0</v>
          </cell>
          <cell r="BJ151">
            <v>0</v>
          </cell>
          <cell r="BK151">
            <v>0</v>
          </cell>
          <cell r="BL151">
            <v>0</v>
          </cell>
          <cell r="BM151">
            <v>0</v>
          </cell>
          <cell r="BN151">
            <v>0</v>
          </cell>
          <cell r="BO151">
            <v>0</v>
          </cell>
          <cell r="BP151">
            <v>0</v>
          </cell>
          <cell r="BQ151">
            <v>0</v>
          </cell>
          <cell r="BR151">
            <v>0</v>
          </cell>
          <cell r="BS151">
            <v>0</v>
          </cell>
          <cell r="BT151">
            <v>0</v>
          </cell>
          <cell r="BU151">
            <v>0</v>
          </cell>
          <cell r="BV151">
            <v>0</v>
          </cell>
          <cell r="BW151">
            <v>3400</v>
          </cell>
          <cell r="BX151">
            <v>15088</v>
          </cell>
          <cell r="BY151">
            <v>0</v>
          </cell>
        </row>
        <row r="152">
          <cell r="A152">
            <v>100161</v>
          </cell>
          <cell r="B152">
            <v>100161</v>
          </cell>
          <cell r="C152" t="str">
            <v>John Sander</v>
          </cell>
          <cell r="D152">
            <v>100161</v>
          </cell>
          <cell r="E152">
            <v>100</v>
          </cell>
          <cell r="F152">
            <v>30</v>
          </cell>
          <cell r="G152" t="str">
            <v>FO-Other Software</v>
          </cell>
          <cell r="I152">
            <v>0</v>
          </cell>
          <cell r="K152">
            <v>0</v>
          </cell>
          <cell r="M152">
            <v>0</v>
          </cell>
          <cell r="O152">
            <v>0</v>
          </cell>
          <cell r="Q152">
            <v>0</v>
          </cell>
          <cell r="S152">
            <v>0</v>
          </cell>
          <cell r="U152">
            <v>0</v>
          </cell>
          <cell r="V152">
            <v>1000</v>
          </cell>
          <cell r="W152">
            <v>46000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S152">
            <v>0</v>
          </cell>
          <cell r="AT152">
            <v>0</v>
          </cell>
          <cell r="AU152">
            <v>0</v>
          </cell>
          <cell r="AV152">
            <v>0</v>
          </cell>
          <cell r="AW152">
            <v>0</v>
          </cell>
          <cell r="AY152">
            <v>0</v>
          </cell>
          <cell r="AZ152">
            <v>0</v>
          </cell>
          <cell r="BA152">
            <v>0</v>
          </cell>
          <cell r="BB152">
            <v>0</v>
          </cell>
          <cell r="BC152">
            <v>0</v>
          </cell>
          <cell r="BD152">
            <v>0</v>
          </cell>
          <cell r="BE152">
            <v>0</v>
          </cell>
          <cell r="BF152">
            <v>0</v>
          </cell>
          <cell r="BG152">
            <v>0</v>
          </cell>
          <cell r="BH152">
            <v>0</v>
          </cell>
          <cell r="BI152">
            <v>0</v>
          </cell>
          <cell r="BJ152">
            <v>0</v>
          </cell>
          <cell r="BK152">
            <v>0</v>
          </cell>
          <cell r="BL152">
            <v>0</v>
          </cell>
          <cell r="BM152">
            <v>0</v>
          </cell>
          <cell r="BN152">
            <v>0</v>
          </cell>
          <cell r="BO152">
            <v>0</v>
          </cell>
          <cell r="BP152">
            <v>0</v>
          </cell>
          <cell r="BQ152">
            <v>0</v>
          </cell>
          <cell r="BR152">
            <v>0</v>
          </cell>
          <cell r="BS152">
            <v>0</v>
          </cell>
          <cell r="BT152">
            <v>0</v>
          </cell>
          <cell r="BU152">
            <v>0</v>
          </cell>
          <cell r="BV152">
            <v>0</v>
          </cell>
          <cell r="BW152">
            <v>3400</v>
          </cell>
          <cell r="BX152">
            <v>46000</v>
          </cell>
          <cell r="BY152">
            <v>0</v>
          </cell>
        </row>
        <row r="153">
          <cell r="A153">
            <v>0</v>
          </cell>
          <cell r="K153">
            <v>0</v>
          </cell>
          <cell r="M153">
            <v>0</v>
          </cell>
          <cell r="O153">
            <v>0</v>
          </cell>
          <cell r="Q153">
            <v>0</v>
          </cell>
          <cell r="S153">
            <v>0</v>
          </cell>
          <cell r="U153">
            <v>0</v>
          </cell>
          <cell r="V153">
            <v>0</v>
          </cell>
          <cell r="W153">
            <v>0</v>
          </cell>
          <cell r="X153">
            <v>0</v>
          </cell>
          <cell r="Y153">
            <v>0</v>
          </cell>
          <cell r="BO153">
            <v>0</v>
          </cell>
          <cell r="BV153" t="str">
            <v>3400 Total Corporate</v>
          </cell>
          <cell r="BX153">
            <v>61088</v>
          </cell>
        </row>
        <row r="154">
          <cell r="A154">
            <v>100144</v>
          </cell>
          <cell r="B154">
            <v>100144</v>
          </cell>
          <cell r="C154" t="str">
            <v>Blaine Desrosiers</v>
          </cell>
          <cell r="D154">
            <v>100144</v>
          </cell>
          <cell r="E154">
            <v>100</v>
          </cell>
          <cell r="F154">
            <v>30</v>
          </cell>
          <cell r="G154" t="str">
            <v>FO-Transportation Equipment for Limited</v>
          </cell>
          <cell r="I154">
            <v>0</v>
          </cell>
          <cell r="K154">
            <v>0</v>
          </cell>
          <cell r="M154">
            <v>0</v>
          </cell>
          <cell r="O154">
            <v>0</v>
          </cell>
          <cell r="Q154">
            <v>0</v>
          </cell>
          <cell r="S154">
            <v>0</v>
          </cell>
          <cell r="U154">
            <v>0</v>
          </cell>
          <cell r="V154">
            <v>0</v>
          </cell>
          <cell r="W154">
            <v>0</v>
          </cell>
          <cell r="X154">
            <v>0</v>
          </cell>
          <cell r="Y154">
            <v>0</v>
          </cell>
          <cell r="Z154">
            <v>0</v>
          </cell>
          <cell r="AA154">
            <v>0</v>
          </cell>
          <cell r="AB154">
            <v>0</v>
          </cell>
          <cell r="AC154">
            <v>0</v>
          </cell>
          <cell r="AD154">
            <v>0</v>
          </cell>
          <cell r="AE154">
            <v>0</v>
          </cell>
          <cell r="AF154">
            <v>0</v>
          </cell>
          <cell r="AG154">
            <v>0</v>
          </cell>
          <cell r="AH154">
            <v>0</v>
          </cell>
          <cell r="AI154">
            <v>0</v>
          </cell>
          <cell r="AJ154">
            <v>0</v>
          </cell>
          <cell r="AK154">
            <v>0</v>
          </cell>
          <cell r="AL154">
            <v>0</v>
          </cell>
          <cell r="AM154">
            <v>0</v>
          </cell>
          <cell r="AN154">
            <v>0</v>
          </cell>
          <cell r="AO154">
            <v>0</v>
          </cell>
          <cell r="AP154">
            <v>0</v>
          </cell>
          <cell r="AQ154">
            <v>0</v>
          </cell>
          <cell r="AS154">
            <v>0</v>
          </cell>
          <cell r="AT154">
            <v>0</v>
          </cell>
          <cell r="AU154">
            <v>0</v>
          </cell>
          <cell r="AV154">
            <v>0</v>
          </cell>
          <cell r="AW154">
            <v>0</v>
          </cell>
          <cell r="AY154">
            <v>0</v>
          </cell>
          <cell r="AZ154">
            <v>0</v>
          </cell>
          <cell r="BA154">
            <v>0</v>
          </cell>
          <cell r="BB154">
            <v>0</v>
          </cell>
          <cell r="BC154">
            <v>0</v>
          </cell>
          <cell r="BD154">
            <v>0</v>
          </cell>
          <cell r="BE154">
            <v>0</v>
          </cell>
          <cell r="BF154">
            <v>0</v>
          </cell>
          <cell r="BG154">
            <v>0</v>
          </cell>
          <cell r="BH154">
            <v>0</v>
          </cell>
          <cell r="BI154">
            <v>0</v>
          </cell>
          <cell r="BJ154">
            <v>0</v>
          </cell>
          <cell r="BK154">
            <v>0</v>
          </cell>
          <cell r="BL154">
            <v>0</v>
          </cell>
          <cell r="BM154">
            <v>0</v>
          </cell>
          <cell r="BN154">
            <v>0</v>
          </cell>
          <cell r="BO154">
            <v>0</v>
          </cell>
          <cell r="BP154">
            <v>0</v>
          </cell>
          <cell r="BQ154">
            <v>0</v>
          </cell>
          <cell r="BR154">
            <v>0</v>
          </cell>
          <cell r="BS154">
            <v>0</v>
          </cell>
          <cell r="BT154">
            <v>0</v>
          </cell>
          <cell r="BU154">
            <v>0</v>
          </cell>
          <cell r="BV154">
            <v>35000</v>
          </cell>
          <cell r="BW154">
            <v>3410</v>
          </cell>
          <cell r="BX154">
            <v>35000</v>
          </cell>
          <cell r="BY154">
            <v>0</v>
          </cell>
        </row>
        <row r="155">
          <cell r="A155">
            <v>100151</v>
          </cell>
          <cell r="B155">
            <v>100151</v>
          </cell>
          <cell r="C155" t="str">
            <v>John Sander</v>
          </cell>
          <cell r="D155">
            <v>100151</v>
          </cell>
          <cell r="E155">
            <v>100</v>
          </cell>
          <cell r="F155">
            <v>30</v>
          </cell>
          <cell r="G155" t="str">
            <v>FO-New Computer Hardware</v>
          </cell>
          <cell r="I155">
            <v>0</v>
          </cell>
          <cell r="K155">
            <v>0</v>
          </cell>
          <cell r="M155">
            <v>0</v>
          </cell>
          <cell r="O155">
            <v>0</v>
          </cell>
          <cell r="Q155">
            <v>0</v>
          </cell>
          <cell r="S155">
            <v>0</v>
          </cell>
          <cell r="U155">
            <v>0</v>
          </cell>
          <cell r="V155">
            <v>0</v>
          </cell>
          <cell r="W155">
            <v>0</v>
          </cell>
          <cell r="X155">
            <v>0</v>
          </cell>
          <cell r="Y155">
            <v>0</v>
          </cell>
          <cell r="Z155">
            <v>0</v>
          </cell>
          <cell r="AA155">
            <v>0</v>
          </cell>
          <cell r="AB155">
            <v>0</v>
          </cell>
          <cell r="AC155">
            <v>0</v>
          </cell>
          <cell r="AD155">
            <v>0</v>
          </cell>
          <cell r="AE155">
            <v>0</v>
          </cell>
          <cell r="AF155">
            <v>0</v>
          </cell>
          <cell r="AG155">
            <v>0</v>
          </cell>
          <cell r="AH155">
            <v>0</v>
          </cell>
          <cell r="AI155">
            <v>0</v>
          </cell>
          <cell r="AJ155">
            <v>0</v>
          </cell>
          <cell r="AK155">
            <v>0</v>
          </cell>
          <cell r="AL155">
            <v>0</v>
          </cell>
          <cell r="AM155">
            <v>0</v>
          </cell>
          <cell r="AN155">
            <v>0</v>
          </cell>
          <cell r="AO155">
            <v>0</v>
          </cell>
          <cell r="AP155">
            <v>0</v>
          </cell>
          <cell r="AQ155">
            <v>0</v>
          </cell>
          <cell r="AS155">
            <v>0</v>
          </cell>
          <cell r="AT155">
            <v>0</v>
          </cell>
          <cell r="AU155">
            <v>0</v>
          </cell>
          <cell r="AV155">
            <v>0</v>
          </cell>
          <cell r="AW155">
            <v>0</v>
          </cell>
          <cell r="AY155">
            <v>0</v>
          </cell>
          <cell r="AZ155">
            <v>0</v>
          </cell>
          <cell r="BA155">
            <v>0</v>
          </cell>
          <cell r="BB155">
            <v>0</v>
          </cell>
          <cell r="BC155">
            <v>0</v>
          </cell>
          <cell r="BD155">
            <v>0</v>
          </cell>
          <cell r="BE155">
            <v>0</v>
          </cell>
          <cell r="BF155">
            <v>0</v>
          </cell>
          <cell r="BG155">
            <v>0</v>
          </cell>
          <cell r="BH155">
            <v>140</v>
          </cell>
          <cell r="BI155">
            <v>4480</v>
          </cell>
          <cell r="BJ155">
            <v>0</v>
          </cell>
          <cell r="BK155">
            <v>0</v>
          </cell>
          <cell r="BL155">
            <v>0</v>
          </cell>
          <cell r="BM155">
            <v>0</v>
          </cell>
          <cell r="BN155">
            <v>0</v>
          </cell>
          <cell r="BO155">
            <v>0</v>
          </cell>
          <cell r="BP155">
            <v>0</v>
          </cell>
          <cell r="BQ155">
            <v>0</v>
          </cell>
          <cell r="BR155">
            <v>0</v>
          </cell>
          <cell r="BS155">
            <v>0</v>
          </cell>
          <cell r="BT155">
            <v>0</v>
          </cell>
          <cell r="BU155">
            <v>0</v>
          </cell>
          <cell r="BV155">
            <v>0</v>
          </cell>
          <cell r="BW155">
            <v>3410</v>
          </cell>
          <cell r="BX155">
            <v>4480</v>
          </cell>
          <cell r="BY155">
            <v>0</v>
          </cell>
        </row>
        <row r="156">
          <cell r="A156">
            <v>100324</v>
          </cell>
          <cell r="B156">
            <v>100324</v>
          </cell>
          <cell r="C156" t="str">
            <v>Blaine Desrosiers</v>
          </cell>
          <cell r="D156">
            <v>100324</v>
          </cell>
          <cell r="E156">
            <v>100</v>
          </cell>
          <cell r="F156">
            <v>30</v>
          </cell>
          <cell r="G156" t="str">
            <v>FO-Building Improvements-Service Center</v>
          </cell>
          <cell r="I156">
            <v>0</v>
          </cell>
          <cell r="K156">
            <v>0</v>
          </cell>
          <cell r="M156">
            <v>0</v>
          </cell>
          <cell r="O156">
            <v>0</v>
          </cell>
          <cell r="Q156">
            <v>0</v>
          </cell>
          <cell r="S156">
            <v>0</v>
          </cell>
          <cell r="U156">
            <v>0</v>
          </cell>
          <cell r="V156">
            <v>0</v>
          </cell>
          <cell r="W156">
            <v>0</v>
          </cell>
          <cell r="X156">
            <v>0</v>
          </cell>
          <cell r="Y156">
            <v>0</v>
          </cell>
          <cell r="Z156">
            <v>0</v>
          </cell>
          <cell r="AA156">
            <v>0</v>
          </cell>
          <cell r="AB156">
            <v>0</v>
          </cell>
          <cell r="AC156">
            <v>0</v>
          </cell>
          <cell r="AD156">
            <v>504</v>
          </cell>
          <cell r="AE156">
            <v>28224</v>
          </cell>
          <cell r="AF156">
            <v>0</v>
          </cell>
          <cell r="AG156">
            <v>0</v>
          </cell>
          <cell r="AH156">
            <v>0</v>
          </cell>
          <cell r="AI156">
            <v>0</v>
          </cell>
          <cell r="AJ156">
            <v>0</v>
          </cell>
          <cell r="AK156">
            <v>0</v>
          </cell>
          <cell r="AL156">
            <v>0</v>
          </cell>
          <cell r="AM156">
            <v>0</v>
          </cell>
          <cell r="AN156">
            <v>0</v>
          </cell>
          <cell r="AO156">
            <v>0</v>
          </cell>
          <cell r="AP156">
            <v>0</v>
          </cell>
          <cell r="AQ156">
            <v>0</v>
          </cell>
          <cell r="AS156">
            <v>0</v>
          </cell>
          <cell r="AT156">
            <v>0</v>
          </cell>
          <cell r="AU156">
            <v>0</v>
          </cell>
          <cell r="AV156">
            <v>0</v>
          </cell>
          <cell r="AW156">
            <v>0</v>
          </cell>
          <cell r="AY156">
            <v>0</v>
          </cell>
          <cell r="AZ156">
            <v>0</v>
          </cell>
          <cell r="BA156">
            <v>0</v>
          </cell>
          <cell r="BB156">
            <v>0</v>
          </cell>
          <cell r="BC156">
            <v>0</v>
          </cell>
          <cell r="BD156">
            <v>0</v>
          </cell>
          <cell r="BE156">
            <v>0</v>
          </cell>
          <cell r="BF156">
            <v>0</v>
          </cell>
          <cell r="BG156">
            <v>0</v>
          </cell>
          <cell r="BH156">
            <v>0</v>
          </cell>
          <cell r="BI156">
            <v>0</v>
          </cell>
          <cell r="BJ156">
            <v>0</v>
          </cell>
          <cell r="BK156">
            <v>0</v>
          </cell>
          <cell r="BL156">
            <v>0</v>
          </cell>
          <cell r="BM156">
            <v>0</v>
          </cell>
          <cell r="BN156">
            <v>0</v>
          </cell>
          <cell r="BO156">
            <v>0</v>
          </cell>
          <cell r="BP156">
            <v>0</v>
          </cell>
          <cell r="BQ156">
            <v>0</v>
          </cell>
          <cell r="BR156">
            <v>0</v>
          </cell>
          <cell r="BS156">
            <v>0</v>
          </cell>
          <cell r="BT156">
            <v>0</v>
          </cell>
          <cell r="BU156">
            <v>0</v>
          </cell>
          <cell r="BV156">
            <v>475000</v>
          </cell>
          <cell r="BW156">
            <v>3410</v>
          </cell>
          <cell r="BX156">
            <v>503224</v>
          </cell>
          <cell r="BY156">
            <v>0</v>
          </cell>
        </row>
        <row r="157">
          <cell r="A157">
            <v>100325</v>
          </cell>
          <cell r="B157">
            <v>100325</v>
          </cell>
          <cell r="C157" t="str">
            <v>Blaine Desrosiers</v>
          </cell>
          <cell r="D157">
            <v>100325</v>
          </cell>
          <cell r="E157">
            <v>100</v>
          </cell>
          <cell r="F157">
            <v>30</v>
          </cell>
          <cell r="G157" t="str">
            <v>FO-Tools &amp; Work Equip - Property (0030)</v>
          </cell>
          <cell r="I157">
            <v>0</v>
          </cell>
          <cell r="K157">
            <v>0</v>
          </cell>
          <cell r="M157">
            <v>0</v>
          </cell>
          <cell r="O157">
            <v>0</v>
          </cell>
          <cell r="Q157">
            <v>0</v>
          </cell>
          <cell r="S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S157">
            <v>0</v>
          </cell>
          <cell r="AT157">
            <v>0</v>
          </cell>
          <cell r="AU157">
            <v>0</v>
          </cell>
          <cell r="AV157">
            <v>0</v>
          </cell>
          <cell r="AW157">
            <v>0</v>
          </cell>
          <cell r="AY157">
            <v>0</v>
          </cell>
          <cell r="AZ157">
            <v>0</v>
          </cell>
          <cell r="BA157">
            <v>0</v>
          </cell>
          <cell r="BB157">
            <v>0</v>
          </cell>
          <cell r="BC157">
            <v>0</v>
          </cell>
          <cell r="BD157">
            <v>0</v>
          </cell>
          <cell r="BE157">
            <v>0</v>
          </cell>
          <cell r="BF157">
            <v>0</v>
          </cell>
          <cell r="BG157">
            <v>0</v>
          </cell>
          <cell r="BH157">
            <v>0</v>
          </cell>
          <cell r="BI157">
            <v>0</v>
          </cell>
          <cell r="BJ157">
            <v>0</v>
          </cell>
          <cell r="BK157">
            <v>0</v>
          </cell>
          <cell r="BL157">
            <v>0</v>
          </cell>
          <cell r="BM157">
            <v>0</v>
          </cell>
          <cell r="BN157">
            <v>0</v>
          </cell>
          <cell r="BO157">
            <v>0</v>
          </cell>
          <cell r="BP157">
            <v>0</v>
          </cell>
          <cell r="BQ157">
            <v>0</v>
          </cell>
          <cell r="BR157">
            <v>0</v>
          </cell>
          <cell r="BS157">
            <v>0</v>
          </cell>
          <cell r="BT157">
            <v>0</v>
          </cell>
          <cell r="BU157">
            <v>0</v>
          </cell>
          <cell r="BV157">
            <v>0</v>
          </cell>
          <cell r="BW157">
            <v>3410</v>
          </cell>
          <cell r="BX157">
            <v>0</v>
          </cell>
          <cell r="BY157">
            <v>0</v>
          </cell>
        </row>
        <row r="158">
          <cell r="A158">
            <v>100721</v>
          </cell>
          <cell r="B158">
            <v>100721</v>
          </cell>
          <cell r="C158" t="str">
            <v>Blaine Desrosiers</v>
          </cell>
          <cell r="D158">
            <v>100721</v>
          </cell>
          <cell r="E158">
            <v>100</v>
          </cell>
          <cell r="F158">
            <v>30</v>
          </cell>
          <cell r="G158" t="str">
            <v>FO-Office Equipment for Limited</v>
          </cell>
          <cell r="I158">
            <v>0</v>
          </cell>
          <cell r="K158">
            <v>0</v>
          </cell>
          <cell r="M158">
            <v>0</v>
          </cell>
          <cell r="O158">
            <v>0</v>
          </cell>
          <cell r="Q158">
            <v>0</v>
          </cell>
          <cell r="S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S158">
            <v>0</v>
          </cell>
          <cell r="AT158">
            <v>0</v>
          </cell>
          <cell r="AU158">
            <v>0</v>
          </cell>
          <cell r="AV158">
            <v>0</v>
          </cell>
          <cell r="AW158">
            <v>0</v>
          </cell>
          <cell r="AY158">
            <v>0</v>
          </cell>
          <cell r="AZ158">
            <v>0</v>
          </cell>
          <cell r="BA158">
            <v>0</v>
          </cell>
          <cell r="BB158">
            <v>0</v>
          </cell>
          <cell r="BC158">
            <v>0</v>
          </cell>
          <cell r="BD158">
            <v>0</v>
          </cell>
          <cell r="BE158">
            <v>0</v>
          </cell>
          <cell r="BF158">
            <v>0</v>
          </cell>
          <cell r="BG158">
            <v>0</v>
          </cell>
          <cell r="BH158">
            <v>0</v>
          </cell>
          <cell r="BI158">
            <v>0</v>
          </cell>
          <cell r="BJ158">
            <v>0</v>
          </cell>
          <cell r="BK158">
            <v>0</v>
          </cell>
          <cell r="BL158">
            <v>0</v>
          </cell>
          <cell r="BM158">
            <v>0</v>
          </cell>
          <cell r="BN158">
            <v>0</v>
          </cell>
          <cell r="BO158">
            <v>0</v>
          </cell>
          <cell r="BP158">
            <v>0</v>
          </cell>
          <cell r="BQ158">
            <v>0</v>
          </cell>
          <cell r="BR158">
            <v>0</v>
          </cell>
          <cell r="BS158">
            <v>0</v>
          </cell>
          <cell r="BT158">
            <v>0</v>
          </cell>
          <cell r="BU158">
            <v>0</v>
          </cell>
          <cell r="BV158">
            <v>0</v>
          </cell>
          <cell r="BW158">
            <v>3410</v>
          </cell>
          <cell r="BX158">
            <v>0</v>
          </cell>
          <cell r="BY158">
            <v>0</v>
          </cell>
        </row>
        <row r="159">
          <cell r="A159">
            <v>101072</v>
          </cell>
          <cell r="B159">
            <v>101072</v>
          </cell>
          <cell r="C159" t="str">
            <v>Blaine Desrosiers</v>
          </cell>
          <cell r="D159">
            <v>101072</v>
          </cell>
          <cell r="E159">
            <v>100</v>
          </cell>
          <cell r="F159">
            <v>30</v>
          </cell>
          <cell r="G159" t="str">
            <v>FO-Cust. Service Office Area Renovations</v>
          </cell>
          <cell r="I159">
            <v>0</v>
          </cell>
          <cell r="K159">
            <v>0</v>
          </cell>
          <cell r="M159">
            <v>0</v>
          </cell>
          <cell r="O159">
            <v>0</v>
          </cell>
          <cell r="Q159">
            <v>0</v>
          </cell>
          <cell r="S159">
            <v>0</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S159">
            <v>0</v>
          </cell>
          <cell r="AT159">
            <v>0</v>
          </cell>
          <cell r="AU159">
            <v>0</v>
          </cell>
          <cell r="AV159">
            <v>0</v>
          </cell>
          <cell r="AW159">
            <v>0</v>
          </cell>
          <cell r="AY159">
            <v>0</v>
          </cell>
          <cell r="AZ159">
            <v>0</v>
          </cell>
          <cell r="BA159">
            <v>0</v>
          </cell>
          <cell r="BB159">
            <v>0</v>
          </cell>
          <cell r="BC159">
            <v>0</v>
          </cell>
          <cell r="BD159">
            <v>0</v>
          </cell>
          <cell r="BE159">
            <v>0</v>
          </cell>
          <cell r="BF159">
            <v>0</v>
          </cell>
          <cell r="BG159">
            <v>0</v>
          </cell>
          <cell r="BH159">
            <v>0</v>
          </cell>
          <cell r="BI159">
            <v>0</v>
          </cell>
          <cell r="BJ159">
            <v>0</v>
          </cell>
          <cell r="BK159">
            <v>0</v>
          </cell>
          <cell r="BL159">
            <v>0</v>
          </cell>
          <cell r="BM159">
            <v>0</v>
          </cell>
          <cell r="BN159">
            <v>0</v>
          </cell>
          <cell r="BO159">
            <v>0</v>
          </cell>
          <cell r="BP159">
            <v>0</v>
          </cell>
          <cell r="BQ159">
            <v>0</v>
          </cell>
          <cell r="BR159">
            <v>0</v>
          </cell>
          <cell r="BS159">
            <v>0</v>
          </cell>
          <cell r="BT159">
            <v>0</v>
          </cell>
          <cell r="BU159">
            <v>0</v>
          </cell>
          <cell r="BV159">
            <v>0</v>
          </cell>
          <cell r="BW159">
            <v>3410</v>
          </cell>
          <cell r="BX159">
            <v>0</v>
          </cell>
          <cell r="BY159">
            <v>0</v>
          </cell>
        </row>
        <row r="160">
          <cell r="A160">
            <v>101073</v>
          </cell>
          <cell r="B160">
            <v>101073</v>
          </cell>
          <cell r="C160" t="str">
            <v>Blaine Desrosiers</v>
          </cell>
          <cell r="D160">
            <v>101073</v>
          </cell>
          <cell r="E160">
            <v>100</v>
          </cell>
          <cell r="F160">
            <v>30</v>
          </cell>
          <cell r="G160" t="str">
            <v>FO-Gen.Acctg Office Area Renovations</v>
          </cell>
          <cell r="I160">
            <v>0</v>
          </cell>
          <cell r="K160">
            <v>0</v>
          </cell>
          <cell r="M160">
            <v>0</v>
          </cell>
          <cell r="O160">
            <v>0</v>
          </cell>
          <cell r="Q160">
            <v>0</v>
          </cell>
          <cell r="S160">
            <v>0</v>
          </cell>
          <cell r="U160">
            <v>0</v>
          </cell>
          <cell r="V160">
            <v>0</v>
          </cell>
          <cell r="W160">
            <v>0</v>
          </cell>
          <cell r="X160">
            <v>0</v>
          </cell>
          <cell r="Y160">
            <v>0</v>
          </cell>
          <cell r="Z160">
            <v>0</v>
          </cell>
          <cell r="AA160">
            <v>0</v>
          </cell>
          <cell r="AB160">
            <v>0</v>
          </cell>
          <cell r="AC160">
            <v>0</v>
          </cell>
          <cell r="AD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S160">
            <v>0</v>
          </cell>
          <cell r="AT160">
            <v>0</v>
          </cell>
          <cell r="AU160">
            <v>0</v>
          </cell>
          <cell r="AV160">
            <v>0</v>
          </cell>
          <cell r="AW160">
            <v>0</v>
          </cell>
          <cell r="AY160">
            <v>0</v>
          </cell>
          <cell r="AZ160">
            <v>0</v>
          </cell>
          <cell r="BA160">
            <v>0</v>
          </cell>
          <cell r="BB160">
            <v>0</v>
          </cell>
          <cell r="BC160">
            <v>0</v>
          </cell>
          <cell r="BD160">
            <v>0</v>
          </cell>
          <cell r="BE160">
            <v>0</v>
          </cell>
          <cell r="BF160">
            <v>0</v>
          </cell>
          <cell r="BG160">
            <v>0</v>
          </cell>
          <cell r="BH160">
            <v>0</v>
          </cell>
          <cell r="BI160">
            <v>0</v>
          </cell>
          <cell r="BJ160">
            <v>0</v>
          </cell>
          <cell r="BK160">
            <v>0</v>
          </cell>
          <cell r="BL160">
            <v>0</v>
          </cell>
          <cell r="BM160">
            <v>0</v>
          </cell>
          <cell r="BN160">
            <v>0</v>
          </cell>
          <cell r="BO160">
            <v>0</v>
          </cell>
          <cell r="BP160">
            <v>0</v>
          </cell>
          <cell r="BQ160">
            <v>0</v>
          </cell>
          <cell r="BR160">
            <v>0</v>
          </cell>
          <cell r="BS160">
            <v>0</v>
          </cell>
          <cell r="BT160">
            <v>0</v>
          </cell>
          <cell r="BU160">
            <v>0</v>
          </cell>
          <cell r="BV160">
            <v>0</v>
          </cell>
          <cell r="BW160">
            <v>3410</v>
          </cell>
          <cell r="BX160">
            <v>0</v>
          </cell>
          <cell r="BY160">
            <v>0</v>
          </cell>
        </row>
        <row r="161">
          <cell r="A161">
            <v>101074</v>
          </cell>
          <cell r="B161">
            <v>101074</v>
          </cell>
          <cell r="C161" t="str">
            <v>Blaine Desrosiers</v>
          </cell>
          <cell r="D161">
            <v>101074</v>
          </cell>
          <cell r="E161">
            <v>100</v>
          </cell>
          <cell r="F161">
            <v>30</v>
          </cell>
          <cell r="G161" t="str">
            <v>FO-Planning Dept. Area Renovations</v>
          </cell>
          <cell r="I161">
            <v>0</v>
          </cell>
          <cell r="K161">
            <v>0</v>
          </cell>
          <cell r="M161">
            <v>0</v>
          </cell>
          <cell r="O161">
            <v>0</v>
          </cell>
          <cell r="Q161">
            <v>0</v>
          </cell>
          <cell r="S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S161">
            <v>0</v>
          </cell>
          <cell r="AT161">
            <v>0</v>
          </cell>
          <cell r="AU161">
            <v>0</v>
          </cell>
          <cell r="AV161">
            <v>0</v>
          </cell>
          <cell r="AW161">
            <v>0</v>
          </cell>
          <cell r="AY161">
            <v>0</v>
          </cell>
          <cell r="AZ161">
            <v>0</v>
          </cell>
          <cell r="BA161">
            <v>0</v>
          </cell>
          <cell r="BB161">
            <v>0</v>
          </cell>
          <cell r="BC161">
            <v>0</v>
          </cell>
          <cell r="BD161">
            <v>0</v>
          </cell>
          <cell r="BE161">
            <v>0</v>
          </cell>
          <cell r="BF161">
            <v>0</v>
          </cell>
          <cell r="BG161">
            <v>0</v>
          </cell>
          <cell r="BH161">
            <v>0</v>
          </cell>
          <cell r="BI161">
            <v>0</v>
          </cell>
          <cell r="BJ161">
            <v>0</v>
          </cell>
          <cell r="BK161">
            <v>0</v>
          </cell>
          <cell r="BL161">
            <v>0</v>
          </cell>
          <cell r="BM161">
            <v>0</v>
          </cell>
          <cell r="BN161">
            <v>0</v>
          </cell>
          <cell r="BO161">
            <v>0</v>
          </cell>
          <cell r="BP161">
            <v>0</v>
          </cell>
          <cell r="BQ161">
            <v>0</v>
          </cell>
          <cell r="BR161">
            <v>0</v>
          </cell>
          <cell r="BS161">
            <v>0</v>
          </cell>
          <cell r="BT161">
            <v>0</v>
          </cell>
          <cell r="BU161">
            <v>0</v>
          </cell>
          <cell r="BV161">
            <v>0</v>
          </cell>
          <cell r="BW161">
            <v>3410</v>
          </cell>
          <cell r="BX161">
            <v>0</v>
          </cell>
          <cell r="BY161">
            <v>0</v>
          </cell>
        </row>
        <row r="162">
          <cell r="A162">
            <v>101119</v>
          </cell>
          <cell r="B162">
            <v>101119</v>
          </cell>
          <cell r="C162" t="str">
            <v>John Sander</v>
          </cell>
          <cell r="D162">
            <v>101119</v>
          </cell>
          <cell r="E162">
            <v>100</v>
          </cell>
          <cell r="F162">
            <v>30</v>
          </cell>
          <cell r="G162" t="str">
            <v>FO- San Upgrade</v>
          </cell>
          <cell r="K162">
            <v>0</v>
          </cell>
          <cell r="O162">
            <v>0</v>
          </cell>
          <cell r="Q162">
            <v>0</v>
          </cell>
          <cell r="S162">
            <v>0</v>
          </cell>
          <cell r="V162">
            <v>480</v>
          </cell>
          <cell r="W162">
            <v>22080</v>
          </cell>
          <cell r="BV162">
            <v>100000</v>
          </cell>
          <cell r="BW162">
            <v>3410</v>
          </cell>
          <cell r="BX162">
            <v>122080</v>
          </cell>
          <cell r="BY162">
            <v>0</v>
          </cell>
        </row>
        <row r="163">
          <cell r="A163">
            <v>101075</v>
          </cell>
          <cell r="B163">
            <v>101075</v>
          </cell>
          <cell r="C163" t="str">
            <v>Blaine Desrosiers</v>
          </cell>
          <cell r="D163">
            <v>101075</v>
          </cell>
          <cell r="E163">
            <v>100</v>
          </cell>
          <cell r="F163">
            <v>30</v>
          </cell>
          <cell r="G163" t="str">
            <v>FO-Service Centre W/Side Office Renovati</v>
          </cell>
          <cell r="I163">
            <v>0</v>
          </cell>
          <cell r="K163">
            <v>0</v>
          </cell>
          <cell r="M163">
            <v>0</v>
          </cell>
          <cell r="O163">
            <v>0</v>
          </cell>
          <cell r="Q163">
            <v>0</v>
          </cell>
          <cell r="S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S163">
            <v>0</v>
          </cell>
          <cell r="AT163">
            <v>0</v>
          </cell>
          <cell r="AU163">
            <v>0</v>
          </cell>
          <cell r="AV163">
            <v>0</v>
          </cell>
          <cell r="AW163">
            <v>0</v>
          </cell>
          <cell r="AY163">
            <v>0</v>
          </cell>
          <cell r="AZ163">
            <v>0</v>
          </cell>
          <cell r="BA163">
            <v>0</v>
          </cell>
          <cell r="BB163">
            <v>0</v>
          </cell>
          <cell r="BC163">
            <v>0</v>
          </cell>
          <cell r="BD163">
            <v>0</v>
          </cell>
          <cell r="BE163">
            <v>0</v>
          </cell>
          <cell r="BF163">
            <v>0</v>
          </cell>
          <cell r="BG163">
            <v>0</v>
          </cell>
          <cell r="BH163">
            <v>0</v>
          </cell>
          <cell r="BI163">
            <v>0</v>
          </cell>
          <cell r="BJ163">
            <v>0</v>
          </cell>
          <cell r="BK163">
            <v>0</v>
          </cell>
          <cell r="BL163">
            <v>0</v>
          </cell>
          <cell r="BM163">
            <v>0</v>
          </cell>
          <cell r="BN163">
            <v>0</v>
          </cell>
          <cell r="BO163">
            <v>0</v>
          </cell>
          <cell r="BP163">
            <v>0</v>
          </cell>
          <cell r="BQ163">
            <v>0</v>
          </cell>
          <cell r="BR163">
            <v>0</v>
          </cell>
          <cell r="BS163">
            <v>0</v>
          </cell>
          <cell r="BT163">
            <v>0</v>
          </cell>
          <cell r="BU163">
            <v>0</v>
          </cell>
          <cell r="BV163">
            <v>0</v>
          </cell>
          <cell r="BW163">
            <v>3410</v>
          </cell>
          <cell r="BX163">
            <v>0</v>
          </cell>
          <cell r="BY163">
            <v>0</v>
          </cell>
        </row>
        <row r="164">
          <cell r="A164">
            <v>0</v>
          </cell>
          <cell r="K164">
            <v>0</v>
          </cell>
          <cell r="M164">
            <v>0</v>
          </cell>
          <cell r="O164">
            <v>0</v>
          </cell>
          <cell r="Q164">
            <v>0</v>
          </cell>
          <cell r="S164">
            <v>0</v>
          </cell>
          <cell r="U164">
            <v>0</v>
          </cell>
          <cell r="V164">
            <v>0</v>
          </cell>
          <cell r="W164">
            <v>0</v>
          </cell>
          <cell r="X164">
            <v>0</v>
          </cell>
          <cell r="Y164">
            <v>0</v>
          </cell>
          <cell r="BO164">
            <v>0</v>
          </cell>
          <cell r="BV164" t="str">
            <v>3410 Total Gen Corporate</v>
          </cell>
          <cell r="BX164">
            <v>664784</v>
          </cell>
        </row>
        <row r="165">
          <cell r="A165">
            <v>100624</v>
          </cell>
          <cell r="B165">
            <v>100624</v>
          </cell>
          <cell r="C165" t="str">
            <v>Jie Han</v>
          </cell>
          <cell r="D165">
            <v>100624</v>
          </cell>
          <cell r="E165">
            <v>100</v>
          </cell>
          <cell r="F165">
            <v>30</v>
          </cell>
          <cell r="G165" t="str">
            <v>FO-Town of Fort Erie - Streetlights</v>
          </cell>
          <cell r="I165">
            <v>0</v>
          </cell>
          <cell r="K165">
            <v>0</v>
          </cell>
          <cell r="M165">
            <v>0</v>
          </cell>
          <cell r="O165">
            <v>0</v>
          </cell>
          <cell r="Q165">
            <v>0</v>
          </cell>
          <cell r="S165">
            <v>0</v>
          </cell>
          <cell r="U165">
            <v>0</v>
          </cell>
          <cell r="V165">
            <v>0</v>
          </cell>
          <cell r="W165">
            <v>0</v>
          </cell>
          <cell r="X165">
            <v>0</v>
          </cell>
          <cell r="Y165">
            <v>0</v>
          </cell>
          <cell r="Z165">
            <v>0</v>
          </cell>
          <cell r="AA165">
            <v>0</v>
          </cell>
          <cell r="AB165">
            <v>0</v>
          </cell>
          <cell r="AC165">
            <v>0</v>
          </cell>
          <cell r="AD165">
            <v>0</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S165">
            <v>0</v>
          </cell>
          <cell r="AT165">
            <v>0</v>
          </cell>
          <cell r="AU165">
            <v>0</v>
          </cell>
          <cell r="AV165">
            <v>0</v>
          </cell>
          <cell r="AW165">
            <v>0</v>
          </cell>
          <cell r="AY165">
            <v>0</v>
          </cell>
          <cell r="AZ165">
            <v>0</v>
          </cell>
          <cell r="BA165">
            <v>0</v>
          </cell>
          <cell r="BB165">
            <v>0</v>
          </cell>
          <cell r="BC165">
            <v>0</v>
          </cell>
          <cell r="BD165">
            <v>0</v>
          </cell>
          <cell r="BE165">
            <v>0</v>
          </cell>
          <cell r="BF165">
            <v>0</v>
          </cell>
          <cell r="BG165">
            <v>0</v>
          </cell>
          <cell r="BH165">
            <v>0</v>
          </cell>
          <cell r="BI165">
            <v>0</v>
          </cell>
          <cell r="BJ165">
            <v>0</v>
          </cell>
          <cell r="BK165">
            <v>0</v>
          </cell>
          <cell r="BL165">
            <v>0</v>
          </cell>
          <cell r="BM165">
            <v>0</v>
          </cell>
          <cell r="BN165">
            <v>0</v>
          </cell>
          <cell r="BO165">
            <v>0</v>
          </cell>
          <cell r="BP165">
            <v>0</v>
          </cell>
          <cell r="BQ165">
            <v>0</v>
          </cell>
          <cell r="BR165">
            <v>0</v>
          </cell>
          <cell r="BS165">
            <v>0</v>
          </cell>
          <cell r="BT165">
            <v>0</v>
          </cell>
          <cell r="BU165">
            <v>0</v>
          </cell>
          <cell r="BV165">
            <v>0</v>
          </cell>
          <cell r="BW165">
            <v>3411</v>
          </cell>
          <cell r="BX165">
            <v>0</v>
          </cell>
          <cell r="BY165">
            <v>0</v>
          </cell>
        </row>
        <row r="166">
          <cell r="A166">
            <v>100700</v>
          </cell>
          <cell r="B166">
            <v>100700</v>
          </cell>
          <cell r="C166" t="str">
            <v>Jie Han</v>
          </cell>
          <cell r="D166">
            <v>100700</v>
          </cell>
          <cell r="E166">
            <v>100</v>
          </cell>
          <cell r="F166">
            <v>30</v>
          </cell>
          <cell r="G166" t="str">
            <v>FO-Dusk to Dawn Lighting</v>
          </cell>
          <cell r="I166">
            <v>0</v>
          </cell>
          <cell r="K166">
            <v>0</v>
          </cell>
          <cell r="M166">
            <v>0</v>
          </cell>
          <cell r="O166">
            <v>0</v>
          </cell>
          <cell r="Q166">
            <v>0</v>
          </cell>
          <cell r="S166">
            <v>0</v>
          </cell>
          <cell r="U166">
            <v>0</v>
          </cell>
          <cell r="V166">
            <v>0</v>
          </cell>
          <cell r="W166">
            <v>0</v>
          </cell>
          <cell r="X166">
            <v>0</v>
          </cell>
          <cell r="Y166">
            <v>0</v>
          </cell>
          <cell r="Z166">
            <v>0</v>
          </cell>
          <cell r="AA166">
            <v>0</v>
          </cell>
          <cell r="AB166">
            <v>0</v>
          </cell>
          <cell r="AC166">
            <v>0</v>
          </cell>
          <cell r="AD166">
            <v>0</v>
          </cell>
          <cell r="AE166">
            <v>0</v>
          </cell>
          <cell r="AF166">
            <v>0</v>
          </cell>
          <cell r="AG166">
            <v>0</v>
          </cell>
          <cell r="AH166">
            <v>0</v>
          </cell>
          <cell r="AI166">
            <v>0</v>
          </cell>
          <cell r="AJ166">
            <v>0</v>
          </cell>
          <cell r="AK166">
            <v>0</v>
          </cell>
          <cell r="AL166">
            <v>0</v>
          </cell>
          <cell r="AM166">
            <v>0</v>
          </cell>
          <cell r="AN166">
            <v>0</v>
          </cell>
          <cell r="AO166">
            <v>0</v>
          </cell>
          <cell r="AP166">
            <v>0</v>
          </cell>
          <cell r="AQ166">
            <v>0</v>
          </cell>
          <cell r="AS166">
            <v>0</v>
          </cell>
          <cell r="AT166">
            <v>0</v>
          </cell>
          <cell r="AU166">
            <v>0</v>
          </cell>
          <cell r="AV166">
            <v>0</v>
          </cell>
          <cell r="AW166">
            <v>0</v>
          </cell>
          <cell r="AY166">
            <v>0</v>
          </cell>
          <cell r="AZ166">
            <v>0</v>
          </cell>
          <cell r="BA166">
            <v>0</v>
          </cell>
          <cell r="BB166">
            <v>0</v>
          </cell>
          <cell r="BC166">
            <v>0</v>
          </cell>
          <cell r="BD166">
            <v>0</v>
          </cell>
          <cell r="BE166">
            <v>0</v>
          </cell>
          <cell r="BF166">
            <v>0</v>
          </cell>
          <cell r="BG166">
            <v>0</v>
          </cell>
          <cell r="BH166">
            <v>0</v>
          </cell>
          <cell r="BI166">
            <v>0</v>
          </cell>
          <cell r="BJ166">
            <v>0</v>
          </cell>
          <cell r="BK166">
            <v>0</v>
          </cell>
          <cell r="BL166">
            <v>0</v>
          </cell>
          <cell r="BM166">
            <v>0</v>
          </cell>
          <cell r="BN166">
            <v>0</v>
          </cell>
          <cell r="BO166">
            <v>0</v>
          </cell>
          <cell r="BP166">
            <v>0</v>
          </cell>
          <cell r="BQ166">
            <v>0</v>
          </cell>
          <cell r="BR166">
            <v>0</v>
          </cell>
          <cell r="BS166">
            <v>0</v>
          </cell>
          <cell r="BT166">
            <v>0</v>
          </cell>
          <cell r="BU166">
            <v>0</v>
          </cell>
          <cell r="BV166">
            <v>0</v>
          </cell>
          <cell r="BW166">
            <v>3411</v>
          </cell>
          <cell r="BX166">
            <v>0</v>
          </cell>
          <cell r="BY166">
            <v>0</v>
          </cell>
        </row>
        <row r="167">
          <cell r="A167">
            <v>101060</v>
          </cell>
          <cell r="B167">
            <v>101060</v>
          </cell>
          <cell r="C167" t="str">
            <v>Jie Han</v>
          </cell>
          <cell r="D167">
            <v>101060</v>
          </cell>
          <cell r="E167">
            <v>100</v>
          </cell>
          <cell r="F167">
            <v>30</v>
          </cell>
          <cell r="G167" t="str">
            <v>FO-EOP New Streetlights</v>
          </cell>
          <cell r="I167">
            <v>0</v>
          </cell>
          <cell r="K167">
            <v>0</v>
          </cell>
          <cell r="M167">
            <v>0</v>
          </cell>
          <cell r="O167">
            <v>0</v>
          </cell>
          <cell r="Q167">
            <v>0</v>
          </cell>
          <cell r="S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cell r="AJ167">
            <v>0</v>
          </cell>
          <cell r="AK167">
            <v>0</v>
          </cell>
          <cell r="AL167">
            <v>45</v>
          </cell>
          <cell r="AM167">
            <v>2413.8000000000002</v>
          </cell>
          <cell r="AN167">
            <v>0</v>
          </cell>
          <cell r="AO167">
            <v>0</v>
          </cell>
          <cell r="AP167">
            <v>0</v>
          </cell>
          <cell r="AQ167">
            <v>0</v>
          </cell>
          <cell r="AS167">
            <v>0</v>
          </cell>
          <cell r="AT167">
            <v>0</v>
          </cell>
          <cell r="AU167">
            <v>0</v>
          </cell>
          <cell r="AV167">
            <v>0</v>
          </cell>
          <cell r="AW167">
            <v>0</v>
          </cell>
          <cell r="AY167">
            <v>0</v>
          </cell>
          <cell r="AZ167">
            <v>0</v>
          </cell>
          <cell r="BA167">
            <v>0</v>
          </cell>
          <cell r="BB167">
            <v>0</v>
          </cell>
          <cell r="BC167">
            <v>0</v>
          </cell>
          <cell r="BD167">
            <v>0</v>
          </cell>
          <cell r="BE167">
            <v>0</v>
          </cell>
          <cell r="BF167">
            <v>0</v>
          </cell>
          <cell r="BG167">
            <v>0</v>
          </cell>
          <cell r="BH167">
            <v>0</v>
          </cell>
          <cell r="BI167">
            <v>0</v>
          </cell>
          <cell r="BJ167">
            <v>0</v>
          </cell>
          <cell r="BK167">
            <v>0</v>
          </cell>
          <cell r="BL167">
            <v>0</v>
          </cell>
          <cell r="BM167">
            <v>0</v>
          </cell>
          <cell r="BN167">
            <v>0</v>
          </cell>
          <cell r="BO167">
            <v>0</v>
          </cell>
          <cell r="BP167">
            <v>0</v>
          </cell>
          <cell r="BQ167">
            <v>0</v>
          </cell>
          <cell r="BR167">
            <v>0</v>
          </cell>
          <cell r="BS167">
            <v>0</v>
          </cell>
          <cell r="BT167">
            <v>0</v>
          </cell>
          <cell r="BU167">
            <v>0</v>
          </cell>
          <cell r="BV167">
            <v>6500</v>
          </cell>
          <cell r="BW167">
            <v>3411</v>
          </cell>
          <cell r="BX167">
            <v>8913.7999999999993</v>
          </cell>
          <cell r="BY167">
            <v>0</v>
          </cell>
        </row>
        <row r="168">
          <cell r="A168">
            <v>0</v>
          </cell>
          <cell r="K168">
            <v>0</v>
          </cell>
          <cell r="M168">
            <v>0</v>
          </cell>
          <cell r="O168">
            <v>0</v>
          </cell>
          <cell r="Q168">
            <v>0</v>
          </cell>
          <cell r="S168">
            <v>0</v>
          </cell>
          <cell r="U168">
            <v>0</v>
          </cell>
          <cell r="V168">
            <v>0</v>
          </cell>
          <cell r="W168">
            <v>0</v>
          </cell>
          <cell r="X168">
            <v>0</v>
          </cell>
          <cell r="Y168">
            <v>0</v>
          </cell>
          <cell r="BO168">
            <v>0</v>
          </cell>
          <cell r="BV168" t="str">
            <v xml:space="preserve">3411 Total </v>
          </cell>
          <cell r="BX168">
            <v>8913.7999999999993</v>
          </cell>
        </row>
        <row r="169">
          <cell r="A169">
            <v>101125</v>
          </cell>
          <cell r="B169">
            <v>101125</v>
          </cell>
          <cell r="D169">
            <v>101125</v>
          </cell>
          <cell r="E169">
            <v>100</v>
          </cell>
          <cell r="F169">
            <v>30</v>
          </cell>
          <cell r="G169" t="str">
            <v>Thermal Plant - Capital iMprovements</v>
          </cell>
          <cell r="AD169">
            <v>240</v>
          </cell>
          <cell r="AE169">
            <v>13440</v>
          </cell>
          <cell r="BV169">
            <v>153000</v>
          </cell>
          <cell r="BX169">
            <v>166440</v>
          </cell>
        </row>
        <row r="170">
          <cell r="BV170" t="str">
            <v xml:space="preserve">3800 Total </v>
          </cell>
          <cell r="BX170">
            <v>166440</v>
          </cell>
        </row>
        <row r="171">
          <cell r="A171">
            <v>100991</v>
          </cell>
          <cell r="B171">
            <v>100991</v>
          </cell>
          <cell r="C171" t="str">
            <v>Blaine Desrosiers</v>
          </cell>
          <cell r="D171">
            <v>100991</v>
          </cell>
          <cell r="E171">
            <v>100</v>
          </cell>
          <cell r="F171">
            <v>30</v>
          </cell>
          <cell r="G171" t="str">
            <v>CDH- New Boiler Installation</v>
          </cell>
          <cell r="I171">
            <v>0</v>
          </cell>
          <cell r="K171">
            <v>0</v>
          </cell>
          <cell r="M171">
            <v>0</v>
          </cell>
          <cell r="O171">
            <v>0</v>
          </cell>
          <cell r="Q171">
            <v>0</v>
          </cell>
          <cell r="S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J171">
            <v>0</v>
          </cell>
          <cell r="AK171">
            <v>0</v>
          </cell>
          <cell r="AL171">
            <v>0</v>
          </cell>
          <cell r="AM171">
            <v>0</v>
          </cell>
          <cell r="AN171">
            <v>0</v>
          </cell>
          <cell r="AO171">
            <v>0</v>
          </cell>
          <cell r="AP171">
            <v>0</v>
          </cell>
          <cell r="AQ171">
            <v>0</v>
          </cell>
          <cell r="AS171">
            <v>0</v>
          </cell>
          <cell r="AT171">
            <v>0</v>
          </cell>
          <cell r="AU171">
            <v>0</v>
          </cell>
          <cell r="AV171">
            <v>0</v>
          </cell>
          <cell r="AW171">
            <v>0</v>
          </cell>
          <cell r="AY171">
            <v>0</v>
          </cell>
          <cell r="AZ171">
            <v>0</v>
          </cell>
          <cell r="BA171">
            <v>0</v>
          </cell>
          <cell r="BB171">
            <v>0</v>
          </cell>
          <cell r="BC171">
            <v>0</v>
          </cell>
          <cell r="BD171">
            <v>0</v>
          </cell>
          <cell r="BE171">
            <v>0</v>
          </cell>
          <cell r="BF171">
            <v>0</v>
          </cell>
          <cell r="BG171">
            <v>0</v>
          </cell>
          <cell r="BH171">
            <v>0</v>
          </cell>
          <cell r="BI171">
            <v>0</v>
          </cell>
          <cell r="BJ171">
            <v>0</v>
          </cell>
          <cell r="BK171">
            <v>0</v>
          </cell>
          <cell r="BL171">
            <v>0</v>
          </cell>
          <cell r="BM171">
            <v>0</v>
          </cell>
          <cell r="BN171">
            <v>0</v>
          </cell>
          <cell r="BO171">
            <v>0</v>
          </cell>
          <cell r="BP171">
            <v>0</v>
          </cell>
          <cell r="BQ171">
            <v>0</v>
          </cell>
          <cell r="BR171">
            <v>0</v>
          </cell>
          <cell r="BS171">
            <v>0</v>
          </cell>
          <cell r="BT171">
            <v>0</v>
          </cell>
          <cell r="BU171">
            <v>0</v>
          </cell>
          <cell r="BV171">
            <v>0</v>
          </cell>
          <cell r="BW171">
            <v>3701</v>
          </cell>
          <cell r="BX171">
            <v>0</v>
          </cell>
          <cell r="BY171">
            <v>0</v>
          </cell>
          <cell r="BZ171">
            <v>0</v>
          </cell>
        </row>
        <row r="172">
          <cell r="A172">
            <v>100992</v>
          </cell>
          <cell r="B172">
            <v>100992</v>
          </cell>
          <cell r="C172" t="str">
            <v>Blaine Desrosiers</v>
          </cell>
          <cell r="D172">
            <v>100992</v>
          </cell>
          <cell r="E172">
            <v>100</v>
          </cell>
          <cell r="F172">
            <v>30</v>
          </cell>
          <cell r="G172" t="str">
            <v>CDH- Control System Imnprovement</v>
          </cell>
          <cell r="I172">
            <v>0</v>
          </cell>
          <cell r="K172">
            <v>0</v>
          </cell>
          <cell r="M172">
            <v>0</v>
          </cell>
          <cell r="O172">
            <v>0</v>
          </cell>
          <cell r="Q172">
            <v>0</v>
          </cell>
          <cell r="S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K172">
            <v>0</v>
          </cell>
          <cell r="AL172">
            <v>0</v>
          </cell>
          <cell r="AM172">
            <v>0</v>
          </cell>
          <cell r="AN172">
            <v>0</v>
          </cell>
          <cell r="AO172">
            <v>0</v>
          </cell>
          <cell r="AP172">
            <v>0</v>
          </cell>
          <cell r="AQ172">
            <v>0</v>
          </cell>
          <cell r="AS172">
            <v>0</v>
          </cell>
          <cell r="AT172">
            <v>0</v>
          </cell>
          <cell r="AU172">
            <v>0</v>
          </cell>
          <cell r="AV172">
            <v>0</v>
          </cell>
          <cell r="AW172">
            <v>0</v>
          </cell>
          <cell r="AY172">
            <v>0</v>
          </cell>
          <cell r="AZ172">
            <v>0</v>
          </cell>
          <cell r="BA172">
            <v>0</v>
          </cell>
          <cell r="BB172">
            <v>0</v>
          </cell>
          <cell r="BC172">
            <v>0</v>
          </cell>
          <cell r="BD172">
            <v>0</v>
          </cell>
          <cell r="BE172">
            <v>0</v>
          </cell>
          <cell r="BF172">
            <v>0</v>
          </cell>
          <cell r="BG172">
            <v>0</v>
          </cell>
          <cell r="BH172">
            <v>0</v>
          </cell>
          <cell r="BI172">
            <v>0</v>
          </cell>
          <cell r="BJ172">
            <v>0</v>
          </cell>
          <cell r="BK172">
            <v>0</v>
          </cell>
          <cell r="BL172">
            <v>0</v>
          </cell>
          <cell r="BM172">
            <v>0</v>
          </cell>
          <cell r="BN172">
            <v>0</v>
          </cell>
          <cell r="BO172">
            <v>0</v>
          </cell>
          <cell r="BP172">
            <v>0</v>
          </cell>
          <cell r="BQ172">
            <v>0</v>
          </cell>
          <cell r="BR172">
            <v>0</v>
          </cell>
          <cell r="BS172">
            <v>0</v>
          </cell>
          <cell r="BT172">
            <v>0</v>
          </cell>
          <cell r="BU172">
            <v>0</v>
          </cell>
          <cell r="BV172">
            <v>0</v>
          </cell>
          <cell r="BW172">
            <v>3701</v>
          </cell>
          <cell r="BX172">
            <v>0</v>
          </cell>
          <cell r="BY172">
            <v>0</v>
          </cell>
          <cell r="BZ172">
            <v>0</v>
          </cell>
        </row>
        <row r="173">
          <cell r="A173">
            <v>100995</v>
          </cell>
          <cell r="B173">
            <v>100995</v>
          </cell>
          <cell r="C173" t="str">
            <v>Blaine Desrosiers</v>
          </cell>
          <cell r="D173">
            <v>100995</v>
          </cell>
          <cell r="E173">
            <v>100</v>
          </cell>
          <cell r="F173">
            <v>30</v>
          </cell>
          <cell r="G173" t="str">
            <v>CDH-Phase 5 Piping</v>
          </cell>
          <cell r="I173">
            <v>0</v>
          </cell>
          <cell r="K173">
            <v>0</v>
          </cell>
          <cell r="M173">
            <v>0</v>
          </cell>
          <cell r="O173">
            <v>0</v>
          </cell>
          <cell r="Q173">
            <v>0</v>
          </cell>
          <cell r="S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K173">
            <v>0</v>
          </cell>
          <cell r="AL173">
            <v>0</v>
          </cell>
          <cell r="AM173">
            <v>0</v>
          </cell>
          <cell r="AN173">
            <v>0</v>
          </cell>
          <cell r="AO173">
            <v>0</v>
          </cell>
          <cell r="AP173">
            <v>0</v>
          </cell>
          <cell r="AQ173">
            <v>0</v>
          </cell>
          <cell r="AS173">
            <v>0</v>
          </cell>
          <cell r="AT173">
            <v>0</v>
          </cell>
          <cell r="AU173">
            <v>0</v>
          </cell>
          <cell r="AV173">
            <v>0</v>
          </cell>
          <cell r="AW173">
            <v>0</v>
          </cell>
          <cell r="AY173">
            <v>0</v>
          </cell>
          <cell r="AZ173">
            <v>0</v>
          </cell>
          <cell r="BA173">
            <v>0</v>
          </cell>
          <cell r="BB173">
            <v>0</v>
          </cell>
          <cell r="BC173">
            <v>0</v>
          </cell>
          <cell r="BD173">
            <v>0</v>
          </cell>
          <cell r="BE173">
            <v>0</v>
          </cell>
          <cell r="BF173">
            <v>0</v>
          </cell>
          <cell r="BG173">
            <v>0</v>
          </cell>
          <cell r="BH173">
            <v>0</v>
          </cell>
          <cell r="BI173">
            <v>0</v>
          </cell>
          <cell r="BJ173">
            <v>0</v>
          </cell>
          <cell r="BK173">
            <v>0</v>
          </cell>
          <cell r="BL173">
            <v>0</v>
          </cell>
          <cell r="BM173">
            <v>0</v>
          </cell>
          <cell r="BN173">
            <v>0</v>
          </cell>
          <cell r="BO173">
            <v>0</v>
          </cell>
          <cell r="BP173">
            <v>0</v>
          </cell>
          <cell r="BQ173">
            <v>0</v>
          </cell>
          <cell r="BR173">
            <v>0</v>
          </cell>
          <cell r="BS173">
            <v>0</v>
          </cell>
          <cell r="BT173">
            <v>0</v>
          </cell>
          <cell r="BU173">
            <v>0</v>
          </cell>
          <cell r="BV173">
            <v>0</v>
          </cell>
          <cell r="BW173">
            <v>3701</v>
          </cell>
          <cell r="BX173">
            <v>0</v>
          </cell>
          <cell r="BY173">
            <v>0</v>
          </cell>
          <cell r="BZ173">
            <v>0</v>
          </cell>
        </row>
        <row r="174">
          <cell r="A174">
            <v>101005</v>
          </cell>
          <cell r="B174">
            <v>101005</v>
          </cell>
          <cell r="C174" t="str">
            <v>Blaine Desrosiers</v>
          </cell>
          <cell r="D174">
            <v>101005</v>
          </cell>
          <cell r="E174">
            <v>100</v>
          </cell>
          <cell r="F174">
            <v>30</v>
          </cell>
          <cell r="G174" t="str">
            <v>CDH-Building Improvements</v>
          </cell>
          <cell r="I174">
            <v>0</v>
          </cell>
          <cell r="K174">
            <v>0</v>
          </cell>
          <cell r="M174">
            <v>0</v>
          </cell>
          <cell r="O174">
            <v>0</v>
          </cell>
          <cell r="Q174">
            <v>0</v>
          </cell>
          <cell r="S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J174">
            <v>0</v>
          </cell>
          <cell r="AK174">
            <v>0</v>
          </cell>
          <cell r="AL174">
            <v>0</v>
          </cell>
          <cell r="AM174">
            <v>0</v>
          </cell>
          <cell r="AN174">
            <v>0</v>
          </cell>
          <cell r="AO174">
            <v>0</v>
          </cell>
          <cell r="AP174">
            <v>0</v>
          </cell>
          <cell r="AQ174">
            <v>0</v>
          </cell>
          <cell r="AS174">
            <v>0</v>
          </cell>
          <cell r="AT174">
            <v>0</v>
          </cell>
          <cell r="AU174">
            <v>0</v>
          </cell>
          <cell r="AV174">
            <v>0</v>
          </cell>
          <cell r="AW174">
            <v>0</v>
          </cell>
          <cell r="AY174">
            <v>0</v>
          </cell>
          <cell r="AZ174">
            <v>0</v>
          </cell>
          <cell r="BA174">
            <v>0</v>
          </cell>
          <cell r="BB174">
            <v>0</v>
          </cell>
          <cell r="BC174">
            <v>0</v>
          </cell>
          <cell r="BD174">
            <v>0</v>
          </cell>
          <cell r="BE174">
            <v>0</v>
          </cell>
          <cell r="BF174">
            <v>0</v>
          </cell>
          <cell r="BG174">
            <v>0</v>
          </cell>
          <cell r="BH174">
            <v>0</v>
          </cell>
          <cell r="BI174">
            <v>0</v>
          </cell>
          <cell r="BJ174">
            <v>0</v>
          </cell>
          <cell r="BK174">
            <v>0</v>
          </cell>
          <cell r="BL174">
            <v>0</v>
          </cell>
          <cell r="BM174">
            <v>0</v>
          </cell>
          <cell r="BN174">
            <v>0</v>
          </cell>
          <cell r="BO174">
            <v>0</v>
          </cell>
          <cell r="BP174">
            <v>0</v>
          </cell>
          <cell r="BQ174">
            <v>0</v>
          </cell>
          <cell r="BR174">
            <v>0</v>
          </cell>
          <cell r="BS174">
            <v>0</v>
          </cell>
          <cell r="BT174">
            <v>0</v>
          </cell>
          <cell r="BU174">
            <v>0</v>
          </cell>
          <cell r="BV174">
            <v>0</v>
          </cell>
          <cell r="BW174">
            <v>3701</v>
          </cell>
          <cell r="BX174">
            <v>0</v>
          </cell>
          <cell r="BY174">
            <v>0</v>
          </cell>
          <cell r="BZ174">
            <v>0</v>
          </cell>
        </row>
        <row r="175">
          <cell r="A175">
            <v>101061</v>
          </cell>
          <cell r="B175">
            <v>101061</v>
          </cell>
          <cell r="C175" t="str">
            <v>Blaine Desrosiers</v>
          </cell>
          <cell r="D175">
            <v>101061</v>
          </cell>
          <cell r="E175">
            <v>100</v>
          </cell>
          <cell r="F175">
            <v>30</v>
          </cell>
          <cell r="G175" t="str">
            <v>CDH-Generator Improvements</v>
          </cell>
          <cell r="I175">
            <v>0</v>
          </cell>
          <cell r="K175">
            <v>0</v>
          </cell>
          <cell r="M175">
            <v>0</v>
          </cell>
          <cell r="O175">
            <v>0</v>
          </cell>
          <cell r="Q175">
            <v>0</v>
          </cell>
          <cell r="S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J175">
            <v>0</v>
          </cell>
          <cell r="AK175">
            <v>0</v>
          </cell>
          <cell r="AL175">
            <v>0</v>
          </cell>
          <cell r="AM175">
            <v>0</v>
          </cell>
          <cell r="AN175">
            <v>0</v>
          </cell>
          <cell r="AO175">
            <v>0</v>
          </cell>
          <cell r="AP175">
            <v>0</v>
          </cell>
          <cell r="AQ175">
            <v>0</v>
          </cell>
          <cell r="AS175">
            <v>0</v>
          </cell>
          <cell r="AT175">
            <v>0</v>
          </cell>
          <cell r="AU175">
            <v>0</v>
          </cell>
          <cell r="AV175">
            <v>0</v>
          </cell>
          <cell r="AW175">
            <v>0</v>
          </cell>
          <cell r="AY175">
            <v>0</v>
          </cell>
          <cell r="AZ175">
            <v>0</v>
          </cell>
          <cell r="BA175">
            <v>0</v>
          </cell>
          <cell r="BB175">
            <v>0</v>
          </cell>
          <cell r="BC175">
            <v>0</v>
          </cell>
          <cell r="BD175">
            <v>0</v>
          </cell>
          <cell r="BE175">
            <v>0</v>
          </cell>
          <cell r="BF175">
            <v>0</v>
          </cell>
          <cell r="BG175">
            <v>0</v>
          </cell>
          <cell r="BH175">
            <v>0</v>
          </cell>
          <cell r="BI175">
            <v>0</v>
          </cell>
          <cell r="BJ175">
            <v>0</v>
          </cell>
          <cell r="BK175">
            <v>0</v>
          </cell>
          <cell r="BL175">
            <v>0</v>
          </cell>
          <cell r="BM175">
            <v>0</v>
          </cell>
          <cell r="BN175">
            <v>0</v>
          </cell>
          <cell r="BO175">
            <v>0</v>
          </cell>
          <cell r="BP175">
            <v>8</v>
          </cell>
          <cell r="BQ175">
            <v>328</v>
          </cell>
          <cell r="BR175">
            <v>0</v>
          </cell>
          <cell r="BS175">
            <v>0</v>
          </cell>
          <cell r="BT175">
            <v>0</v>
          </cell>
          <cell r="BU175">
            <v>0</v>
          </cell>
          <cell r="BV175">
            <v>60000</v>
          </cell>
          <cell r="BW175">
            <v>3701</v>
          </cell>
          <cell r="BX175">
            <v>60328</v>
          </cell>
          <cell r="BY175">
            <v>0</v>
          </cell>
          <cell r="BZ175">
            <v>60328</v>
          </cell>
        </row>
        <row r="176">
          <cell r="A176">
            <v>101062</v>
          </cell>
          <cell r="B176">
            <v>101062</v>
          </cell>
          <cell r="C176" t="str">
            <v>Blaine Desrosiers</v>
          </cell>
          <cell r="D176">
            <v>101062</v>
          </cell>
          <cell r="E176">
            <v>100</v>
          </cell>
          <cell r="F176">
            <v>30</v>
          </cell>
          <cell r="G176" t="str">
            <v>CDH-Dist Line Additions</v>
          </cell>
          <cell r="I176">
            <v>0</v>
          </cell>
          <cell r="K176">
            <v>0</v>
          </cell>
          <cell r="M176">
            <v>0</v>
          </cell>
          <cell r="O176">
            <v>0</v>
          </cell>
          <cell r="Q176">
            <v>0</v>
          </cell>
          <cell r="S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J176">
            <v>0</v>
          </cell>
          <cell r="AK176">
            <v>0</v>
          </cell>
          <cell r="AL176">
            <v>0</v>
          </cell>
          <cell r="AM176">
            <v>0</v>
          </cell>
          <cell r="AN176">
            <v>0</v>
          </cell>
          <cell r="AO176">
            <v>0</v>
          </cell>
          <cell r="AP176">
            <v>0</v>
          </cell>
          <cell r="AQ176">
            <v>0</v>
          </cell>
          <cell r="AS176">
            <v>0</v>
          </cell>
          <cell r="AT176">
            <v>0</v>
          </cell>
          <cell r="AU176">
            <v>0</v>
          </cell>
          <cell r="AV176">
            <v>0</v>
          </cell>
          <cell r="AW176">
            <v>0</v>
          </cell>
          <cell r="AY176">
            <v>0</v>
          </cell>
          <cell r="AZ176">
            <v>0</v>
          </cell>
          <cell r="BA176">
            <v>0</v>
          </cell>
          <cell r="BB176">
            <v>0</v>
          </cell>
          <cell r="BC176">
            <v>0</v>
          </cell>
          <cell r="BD176">
            <v>0</v>
          </cell>
          <cell r="BE176">
            <v>0</v>
          </cell>
          <cell r="BF176">
            <v>0</v>
          </cell>
          <cell r="BG176">
            <v>0</v>
          </cell>
          <cell r="BH176">
            <v>0</v>
          </cell>
          <cell r="BI176">
            <v>0</v>
          </cell>
          <cell r="BJ176">
            <v>0</v>
          </cell>
          <cell r="BK176">
            <v>0</v>
          </cell>
          <cell r="BL176">
            <v>0</v>
          </cell>
          <cell r="BM176">
            <v>0</v>
          </cell>
          <cell r="BN176">
            <v>0</v>
          </cell>
          <cell r="BO176">
            <v>0</v>
          </cell>
          <cell r="BP176">
            <v>0</v>
          </cell>
          <cell r="BQ176">
            <v>0</v>
          </cell>
          <cell r="BR176">
            <v>0</v>
          </cell>
          <cell r="BS176">
            <v>0</v>
          </cell>
          <cell r="BT176">
            <v>0</v>
          </cell>
          <cell r="BU176">
            <v>0</v>
          </cell>
          <cell r="BV176">
            <v>0</v>
          </cell>
          <cell r="BW176">
            <v>3701</v>
          </cell>
          <cell r="BX176">
            <v>0</v>
          </cell>
          <cell r="BY176">
            <v>0</v>
          </cell>
          <cell r="BZ176">
            <v>0</v>
          </cell>
        </row>
        <row r="177">
          <cell r="A177">
            <v>0</v>
          </cell>
          <cell r="K177">
            <v>0</v>
          </cell>
          <cell r="M177">
            <v>0</v>
          </cell>
          <cell r="O177">
            <v>0</v>
          </cell>
          <cell r="Q177">
            <v>0</v>
          </cell>
          <cell r="S177">
            <v>0</v>
          </cell>
          <cell r="U177">
            <v>0</v>
          </cell>
          <cell r="V177">
            <v>0</v>
          </cell>
          <cell r="W177">
            <v>0</v>
          </cell>
          <cell r="X177">
            <v>0</v>
          </cell>
          <cell r="Y177">
            <v>0</v>
          </cell>
          <cell r="BO177">
            <v>0</v>
          </cell>
          <cell r="BV177" t="str">
            <v>3701 Total CDH</v>
          </cell>
          <cell r="BX177">
            <v>60328</v>
          </cell>
        </row>
        <row r="178">
          <cell r="A178">
            <v>101030</v>
          </cell>
          <cell r="B178">
            <v>101030</v>
          </cell>
          <cell r="C178" t="str">
            <v>Blaine Desrosiers</v>
          </cell>
          <cell r="D178">
            <v>101030</v>
          </cell>
          <cell r="E178">
            <v>100</v>
          </cell>
          <cell r="F178">
            <v>40</v>
          </cell>
          <cell r="G178" t="str">
            <v>GG-Transportation Equipment</v>
          </cell>
          <cell r="I178">
            <v>0</v>
          </cell>
          <cell r="K178">
            <v>0</v>
          </cell>
          <cell r="M178">
            <v>0</v>
          </cell>
          <cell r="O178">
            <v>0</v>
          </cell>
          <cell r="Q178">
            <v>0</v>
          </cell>
          <cell r="S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S178">
            <v>0</v>
          </cell>
          <cell r="AT178">
            <v>0</v>
          </cell>
          <cell r="AU178">
            <v>0</v>
          </cell>
          <cell r="AV178">
            <v>0</v>
          </cell>
          <cell r="AW178">
            <v>0</v>
          </cell>
          <cell r="AY178">
            <v>0</v>
          </cell>
          <cell r="AZ178">
            <v>0</v>
          </cell>
          <cell r="BA178">
            <v>0</v>
          </cell>
          <cell r="BB178">
            <v>0</v>
          </cell>
          <cell r="BC178">
            <v>0</v>
          </cell>
          <cell r="BD178">
            <v>0</v>
          </cell>
          <cell r="BE178">
            <v>0</v>
          </cell>
          <cell r="BF178">
            <v>0</v>
          </cell>
          <cell r="BG178">
            <v>0</v>
          </cell>
          <cell r="BH178">
            <v>0</v>
          </cell>
          <cell r="BI178">
            <v>0</v>
          </cell>
          <cell r="BJ178">
            <v>0</v>
          </cell>
          <cell r="BK178">
            <v>0</v>
          </cell>
          <cell r="BL178">
            <v>0</v>
          </cell>
          <cell r="BM178">
            <v>0</v>
          </cell>
          <cell r="BN178">
            <v>0</v>
          </cell>
          <cell r="BO178">
            <v>0</v>
          </cell>
          <cell r="BP178">
            <v>0</v>
          </cell>
          <cell r="BQ178">
            <v>0</v>
          </cell>
          <cell r="BR178">
            <v>0</v>
          </cell>
          <cell r="BS178">
            <v>0</v>
          </cell>
          <cell r="BT178">
            <v>0</v>
          </cell>
          <cell r="BU178">
            <v>0</v>
          </cell>
          <cell r="BV178">
            <v>0</v>
          </cell>
          <cell r="BW178">
            <v>4001</v>
          </cell>
          <cell r="BX178">
            <v>0</v>
          </cell>
          <cell r="BY178">
            <v>0</v>
          </cell>
        </row>
        <row r="179">
          <cell r="A179">
            <v>101031</v>
          </cell>
          <cell r="B179">
            <v>101031</v>
          </cell>
          <cell r="C179" t="str">
            <v>Blaine Desrosiers</v>
          </cell>
          <cell r="D179">
            <v>101031</v>
          </cell>
          <cell r="E179">
            <v>100</v>
          </cell>
          <cell r="F179">
            <v>40</v>
          </cell>
          <cell r="G179" t="str">
            <v>GG-Tools &amp; Equipment</v>
          </cell>
          <cell r="I179">
            <v>0</v>
          </cell>
          <cell r="K179">
            <v>0</v>
          </cell>
          <cell r="M179">
            <v>0</v>
          </cell>
          <cell r="O179">
            <v>0</v>
          </cell>
          <cell r="Q179">
            <v>0</v>
          </cell>
          <cell r="S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K179">
            <v>0</v>
          </cell>
          <cell r="AL179">
            <v>0</v>
          </cell>
          <cell r="AM179">
            <v>0</v>
          </cell>
          <cell r="AN179">
            <v>0</v>
          </cell>
          <cell r="AO179">
            <v>0</v>
          </cell>
          <cell r="AP179">
            <v>0</v>
          </cell>
          <cell r="AQ179">
            <v>0</v>
          </cell>
          <cell r="AS179">
            <v>0</v>
          </cell>
          <cell r="AT179">
            <v>0</v>
          </cell>
          <cell r="AU179">
            <v>0</v>
          </cell>
          <cell r="AV179">
            <v>0</v>
          </cell>
          <cell r="AW179">
            <v>0</v>
          </cell>
          <cell r="AY179">
            <v>0</v>
          </cell>
          <cell r="AZ179">
            <v>0</v>
          </cell>
          <cell r="BA179">
            <v>0</v>
          </cell>
          <cell r="BB179">
            <v>0</v>
          </cell>
          <cell r="BC179">
            <v>0</v>
          </cell>
          <cell r="BD179">
            <v>0</v>
          </cell>
          <cell r="BE179">
            <v>0</v>
          </cell>
          <cell r="BF179">
            <v>0</v>
          </cell>
          <cell r="BG179">
            <v>0</v>
          </cell>
          <cell r="BH179">
            <v>0</v>
          </cell>
          <cell r="BI179">
            <v>0</v>
          </cell>
          <cell r="BJ179">
            <v>0</v>
          </cell>
          <cell r="BK179">
            <v>0</v>
          </cell>
          <cell r="BL179">
            <v>0</v>
          </cell>
          <cell r="BM179">
            <v>0</v>
          </cell>
          <cell r="BN179">
            <v>0</v>
          </cell>
          <cell r="BO179">
            <v>0</v>
          </cell>
          <cell r="BP179">
            <v>0</v>
          </cell>
          <cell r="BQ179">
            <v>0</v>
          </cell>
          <cell r="BR179">
            <v>0</v>
          </cell>
          <cell r="BS179">
            <v>0</v>
          </cell>
          <cell r="BT179">
            <v>0</v>
          </cell>
          <cell r="BU179">
            <v>0</v>
          </cell>
          <cell r="BV179">
            <v>0</v>
          </cell>
          <cell r="BW179">
            <v>4001</v>
          </cell>
          <cell r="BX179">
            <v>0</v>
          </cell>
          <cell r="BY179">
            <v>0</v>
          </cell>
        </row>
        <row r="180">
          <cell r="A180">
            <v>101053</v>
          </cell>
          <cell r="B180">
            <v>101053</v>
          </cell>
          <cell r="C180" t="str">
            <v>Blaine Desrosiers</v>
          </cell>
          <cell r="D180">
            <v>101053</v>
          </cell>
          <cell r="E180">
            <v>100</v>
          </cell>
          <cell r="F180">
            <v>40</v>
          </cell>
          <cell r="G180" t="str">
            <v>GG-Kingston Mills Improvements</v>
          </cell>
          <cell r="I180">
            <v>0</v>
          </cell>
          <cell r="K180">
            <v>0</v>
          </cell>
          <cell r="M180">
            <v>0</v>
          </cell>
          <cell r="O180">
            <v>0</v>
          </cell>
          <cell r="Q180">
            <v>0</v>
          </cell>
          <cell r="S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S180">
            <v>0</v>
          </cell>
          <cell r="AT180">
            <v>0</v>
          </cell>
          <cell r="AU180">
            <v>0</v>
          </cell>
          <cell r="AV180">
            <v>0</v>
          </cell>
          <cell r="AW180">
            <v>0</v>
          </cell>
          <cell r="AY180">
            <v>0</v>
          </cell>
          <cell r="AZ180">
            <v>0</v>
          </cell>
          <cell r="BA180">
            <v>0</v>
          </cell>
          <cell r="BB180">
            <v>0</v>
          </cell>
          <cell r="BC180">
            <v>0</v>
          </cell>
          <cell r="BD180">
            <v>0</v>
          </cell>
          <cell r="BE180">
            <v>0</v>
          </cell>
          <cell r="BF180">
            <v>0</v>
          </cell>
          <cell r="BG180">
            <v>0</v>
          </cell>
          <cell r="BH180">
            <v>0</v>
          </cell>
          <cell r="BI180">
            <v>0</v>
          </cell>
          <cell r="BJ180">
            <v>0</v>
          </cell>
          <cell r="BK180">
            <v>0</v>
          </cell>
          <cell r="BL180">
            <v>0</v>
          </cell>
          <cell r="BM180">
            <v>0</v>
          </cell>
          <cell r="BN180">
            <v>0</v>
          </cell>
          <cell r="BO180">
            <v>0</v>
          </cell>
          <cell r="BP180">
            <v>0</v>
          </cell>
          <cell r="BQ180">
            <v>0</v>
          </cell>
          <cell r="BR180">
            <v>0</v>
          </cell>
          <cell r="BS180">
            <v>0</v>
          </cell>
          <cell r="BT180">
            <v>0</v>
          </cell>
          <cell r="BU180">
            <v>0</v>
          </cell>
          <cell r="BV180">
            <v>0</v>
          </cell>
          <cell r="BW180">
            <v>4001</v>
          </cell>
          <cell r="BX180">
            <v>0</v>
          </cell>
          <cell r="BY180">
            <v>0</v>
          </cell>
        </row>
        <row r="181">
          <cell r="A181">
            <v>101054</v>
          </cell>
          <cell r="B181">
            <v>101054</v>
          </cell>
          <cell r="C181" t="str">
            <v>Blaine Desrosiers</v>
          </cell>
          <cell r="D181">
            <v>101054</v>
          </cell>
          <cell r="E181">
            <v>100</v>
          </cell>
          <cell r="F181">
            <v>40</v>
          </cell>
          <cell r="G181" t="str">
            <v>GG-Jones Falls Improvements</v>
          </cell>
          <cell r="I181">
            <v>0</v>
          </cell>
          <cell r="K181">
            <v>0</v>
          </cell>
          <cell r="M181">
            <v>0</v>
          </cell>
          <cell r="O181">
            <v>0</v>
          </cell>
          <cell r="Q181">
            <v>0</v>
          </cell>
          <cell r="S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S181">
            <v>0</v>
          </cell>
          <cell r="AT181">
            <v>0</v>
          </cell>
          <cell r="AU181">
            <v>0</v>
          </cell>
          <cell r="AV181">
            <v>0</v>
          </cell>
          <cell r="AW181">
            <v>0</v>
          </cell>
          <cell r="AY181">
            <v>0</v>
          </cell>
          <cell r="AZ181">
            <v>0</v>
          </cell>
          <cell r="BA181">
            <v>0</v>
          </cell>
          <cell r="BB181">
            <v>0</v>
          </cell>
          <cell r="BC181">
            <v>0</v>
          </cell>
          <cell r="BD181">
            <v>0</v>
          </cell>
          <cell r="BE181">
            <v>0</v>
          </cell>
          <cell r="BF181">
            <v>0</v>
          </cell>
          <cell r="BG181">
            <v>0</v>
          </cell>
          <cell r="BH181">
            <v>0</v>
          </cell>
          <cell r="BI181">
            <v>0</v>
          </cell>
          <cell r="BJ181">
            <v>0</v>
          </cell>
          <cell r="BK181">
            <v>0</v>
          </cell>
          <cell r="BL181">
            <v>0</v>
          </cell>
          <cell r="BM181">
            <v>0</v>
          </cell>
          <cell r="BN181">
            <v>0</v>
          </cell>
          <cell r="BO181">
            <v>0</v>
          </cell>
          <cell r="BP181">
            <v>0</v>
          </cell>
          <cell r="BQ181">
            <v>0</v>
          </cell>
          <cell r="BR181">
            <v>0</v>
          </cell>
          <cell r="BS181">
            <v>0</v>
          </cell>
          <cell r="BT181">
            <v>0</v>
          </cell>
          <cell r="BU181">
            <v>0</v>
          </cell>
          <cell r="BV181">
            <v>0</v>
          </cell>
          <cell r="BW181">
            <v>4001</v>
          </cell>
          <cell r="BX181">
            <v>0</v>
          </cell>
          <cell r="BY181">
            <v>0</v>
          </cell>
        </row>
        <row r="182">
          <cell r="A182">
            <v>101055</v>
          </cell>
          <cell r="B182">
            <v>101055</v>
          </cell>
          <cell r="C182" t="str">
            <v>Blaine Desrosiers</v>
          </cell>
          <cell r="D182">
            <v>101055</v>
          </cell>
          <cell r="E182">
            <v>100</v>
          </cell>
          <cell r="F182">
            <v>40</v>
          </cell>
          <cell r="G182" t="str">
            <v>GG-Brewer Mills Improvements</v>
          </cell>
          <cell r="I182">
            <v>0</v>
          </cell>
          <cell r="K182">
            <v>0</v>
          </cell>
          <cell r="M182">
            <v>0</v>
          </cell>
          <cell r="O182">
            <v>0</v>
          </cell>
          <cell r="Q182">
            <v>0</v>
          </cell>
          <cell r="S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K182">
            <v>0</v>
          </cell>
          <cell r="AL182">
            <v>0</v>
          </cell>
          <cell r="AM182">
            <v>0</v>
          </cell>
          <cell r="AN182">
            <v>0</v>
          </cell>
          <cell r="AO182">
            <v>0</v>
          </cell>
          <cell r="AP182">
            <v>0</v>
          </cell>
          <cell r="AQ182">
            <v>0</v>
          </cell>
          <cell r="AS182">
            <v>0</v>
          </cell>
          <cell r="AT182">
            <v>0</v>
          </cell>
          <cell r="AU182">
            <v>0</v>
          </cell>
          <cell r="AV182">
            <v>0</v>
          </cell>
          <cell r="AW182">
            <v>0</v>
          </cell>
          <cell r="AY182">
            <v>0</v>
          </cell>
          <cell r="AZ182">
            <v>0</v>
          </cell>
          <cell r="BA182">
            <v>0</v>
          </cell>
          <cell r="BB182">
            <v>0</v>
          </cell>
          <cell r="BC182">
            <v>0</v>
          </cell>
          <cell r="BD182">
            <v>0</v>
          </cell>
          <cell r="BE182">
            <v>0</v>
          </cell>
          <cell r="BF182">
            <v>0</v>
          </cell>
          <cell r="BG182">
            <v>0</v>
          </cell>
          <cell r="BH182">
            <v>0</v>
          </cell>
          <cell r="BI182">
            <v>0</v>
          </cell>
          <cell r="BJ182">
            <v>0</v>
          </cell>
          <cell r="BK182">
            <v>0</v>
          </cell>
          <cell r="BL182">
            <v>0</v>
          </cell>
          <cell r="BM182">
            <v>0</v>
          </cell>
          <cell r="BN182">
            <v>0</v>
          </cell>
          <cell r="BO182">
            <v>0</v>
          </cell>
          <cell r="BP182">
            <v>0</v>
          </cell>
          <cell r="BQ182">
            <v>0</v>
          </cell>
          <cell r="BR182">
            <v>0</v>
          </cell>
          <cell r="BS182">
            <v>0</v>
          </cell>
          <cell r="BT182">
            <v>0</v>
          </cell>
          <cell r="BU182">
            <v>0</v>
          </cell>
          <cell r="BV182">
            <v>0</v>
          </cell>
          <cell r="BW182">
            <v>4001</v>
          </cell>
          <cell r="BX182">
            <v>0</v>
          </cell>
          <cell r="BY182">
            <v>0</v>
          </cell>
        </row>
        <row r="183">
          <cell r="A183">
            <v>101056</v>
          </cell>
          <cell r="B183">
            <v>101056</v>
          </cell>
          <cell r="C183" t="str">
            <v>Blaine Desrosiers</v>
          </cell>
          <cell r="D183">
            <v>101056</v>
          </cell>
          <cell r="E183">
            <v>100</v>
          </cell>
          <cell r="F183">
            <v>40</v>
          </cell>
          <cell r="G183" t="str">
            <v>GG-Washburn Mills Improvements</v>
          </cell>
          <cell r="I183">
            <v>0</v>
          </cell>
          <cell r="K183">
            <v>0</v>
          </cell>
          <cell r="M183">
            <v>0</v>
          </cell>
          <cell r="O183">
            <v>0</v>
          </cell>
          <cell r="Q183">
            <v>0</v>
          </cell>
          <cell r="S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v>
          </cell>
          <cell r="AK183">
            <v>0</v>
          </cell>
          <cell r="AL183">
            <v>0</v>
          </cell>
          <cell r="AM183">
            <v>0</v>
          </cell>
          <cell r="AN183">
            <v>0</v>
          </cell>
          <cell r="AO183">
            <v>0</v>
          </cell>
          <cell r="AP183">
            <v>0</v>
          </cell>
          <cell r="AQ183">
            <v>0</v>
          </cell>
          <cell r="AS183">
            <v>0</v>
          </cell>
          <cell r="AT183">
            <v>0</v>
          </cell>
          <cell r="AU183">
            <v>0</v>
          </cell>
          <cell r="AV183">
            <v>0</v>
          </cell>
          <cell r="AW183">
            <v>0</v>
          </cell>
          <cell r="AY183">
            <v>0</v>
          </cell>
          <cell r="AZ183">
            <v>0</v>
          </cell>
          <cell r="BA183">
            <v>0</v>
          </cell>
          <cell r="BB183">
            <v>0</v>
          </cell>
          <cell r="BC183">
            <v>0</v>
          </cell>
          <cell r="BD183">
            <v>0</v>
          </cell>
          <cell r="BE183">
            <v>0</v>
          </cell>
          <cell r="BF183">
            <v>0</v>
          </cell>
          <cell r="BG183">
            <v>0</v>
          </cell>
          <cell r="BH183">
            <v>0</v>
          </cell>
          <cell r="BI183">
            <v>0</v>
          </cell>
          <cell r="BJ183">
            <v>0</v>
          </cell>
          <cell r="BK183">
            <v>0</v>
          </cell>
          <cell r="BL183">
            <v>0</v>
          </cell>
          <cell r="BM183">
            <v>0</v>
          </cell>
          <cell r="BN183">
            <v>0</v>
          </cell>
          <cell r="BO183">
            <v>0</v>
          </cell>
          <cell r="BP183">
            <v>0</v>
          </cell>
          <cell r="BQ183">
            <v>0</v>
          </cell>
          <cell r="BR183">
            <v>0</v>
          </cell>
          <cell r="BS183">
            <v>0</v>
          </cell>
          <cell r="BT183">
            <v>0</v>
          </cell>
          <cell r="BU183">
            <v>0</v>
          </cell>
          <cell r="BV183">
            <v>0</v>
          </cell>
          <cell r="BW183">
            <v>4001</v>
          </cell>
          <cell r="BX183">
            <v>0</v>
          </cell>
          <cell r="BY183">
            <v>0</v>
          </cell>
        </row>
        <row r="184">
          <cell r="A184">
            <v>101057</v>
          </cell>
          <cell r="B184">
            <v>101057</v>
          </cell>
          <cell r="C184" t="str">
            <v>Blaine Desrosiers</v>
          </cell>
          <cell r="D184">
            <v>101057</v>
          </cell>
          <cell r="E184">
            <v>100</v>
          </cell>
          <cell r="F184">
            <v>40</v>
          </cell>
          <cell r="G184" t="str">
            <v>GG-Ganonque Improvements</v>
          </cell>
          <cell r="I184">
            <v>0</v>
          </cell>
          <cell r="K184">
            <v>0</v>
          </cell>
          <cell r="M184">
            <v>0</v>
          </cell>
          <cell r="O184">
            <v>0</v>
          </cell>
          <cell r="Q184">
            <v>0</v>
          </cell>
          <cell r="S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S184">
            <v>0</v>
          </cell>
          <cell r="AT184">
            <v>0</v>
          </cell>
          <cell r="AU184">
            <v>0</v>
          </cell>
          <cell r="AV184">
            <v>0</v>
          </cell>
          <cell r="AW184">
            <v>0</v>
          </cell>
          <cell r="AY184">
            <v>0</v>
          </cell>
          <cell r="AZ184">
            <v>0</v>
          </cell>
          <cell r="BA184">
            <v>0</v>
          </cell>
          <cell r="BB184">
            <v>0</v>
          </cell>
          <cell r="BC184">
            <v>0</v>
          </cell>
          <cell r="BD184">
            <v>0</v>
          </cell>
          <cell r="BE184">
            <v>0</v>
          </cell>
          <cell r="BF184">
            <v>0</v>
          </cell>
          <cell r="BG184">
            <v>0</v>
          </cell>
          <cell r="BH184">
            <v>0</v>
          </cell>
          <cell r="BI184">
            <v>0</v>
          </cell>
          <cell r="BJ184">
            <v>0</v>
          </cell>
          <cell r="BK184">
            <v>0</v>
          </cell>
          <cell r="BL184">
            <v>0</v>
          </cell>
          <cell r="BM184">
            <v>0</v>
          </cell>
          <cell r="BN184">
            <v>0</v>
          </cell>
          <cell r="BO184">
            <v>0</v>
          </cell>
          <cell r="BP184">
            <v>0</v>
          </cell>
          <cell r="BQ184">
            <v>0</v>
          </cell>
          <cell r="BR184">
            <v>0</v>
          </cell>
          <cell r="BS184">
            <v>0</v>
          </cell>
          <cell r="BT184">
            <v>0</v>
          </cell>
          <cell r="BU184">
            <v>0</v>
          </cell>
          <cell r="BV184">
            <v>0</v>
          </cell>
          <cell r="BW184">
            <v>4001</v>
          </cell>
          <cell r="BX184">
            <v>0</v>
          </cell>
          <cell r="BY184">
            <v>0</v>
          </cell>
        </row>
        <row r="185">
          <cell r="A185">
            <v>101058</v>
          </cell>
          <cell r="B185">
            <v>101058</v>
          </cell>
          <cell r="C185" t="str">
            <v>Blaine Desrosiers</v>
          </cell>
          <cell r="D185">
            <v>101058</v>
          </cell>
          <cell r="E185">
            <v>100</v>
          </cell>
          <cell r="F185">
            <v>40</v>
          </cell>
          <cell r="G185" t="str">
            <v>GG-Rideau Falls Improvements</v>
          </cell>
          <cell r="I185">
            <v>0</v>
          </cell>
          <cell r="K185">
            <v>0</v>
          </cell>
          <cell r="M185">
            <v>0</v>
          </cell>
          <cell r="O185">
            <v>0</v>
          </cell>
          <cell r="Q185">
            <v>0</v>
          </cell>
          <cell r="S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v>0</v>
          </cell>
          <cell r="AN185">
            <v>0</v>
          </cell>
          <cell r="AO185">
            <v>0</v>
          </cell>
          <cell r="AP185">
            <v>0</v>
          </cell>
          <cell r="AQ185">
            <v>0</v>
          </cell>
          <cell r="AS185">
            <v>0</v>
          </cell>
          <cell r="AT185">
            <v>0</v>
          </cell>
          <cell r="AU185">
            <v>0</v>
          </cell>
          <cell r="AV185">
            <v>0</v>
          </cell>
          <cell r="AW185">
            <v>0</v>
          </cell>
          <cell r="AY185">
            <v>0</v>
          </cell>
          <cell r="AZ185">
            <v>0</v>
          </cell>
          <cell r="BA185">
            <v>0</v>
          </cell>
          <cell r="BB185">
            <v>0</v>
          </cell>
          <cell r="BC185">
            <v>0</v>
          </cell>
          <cell r="BD185">
            <v>0</v>
          </cell>
          <cell r="BE185">
            <v>0</v>
          </cell>
          <cell r="BF185">
            <v>0</v>
          </cell>
          <cell r="BG185">
            <v>0</v>
          </cell>
          <cell r="BH185">
            <v>0</v>
          </cell>
          <cell r="BI185">
            <v>0</v>
          </cell>
          <cell r="BJ185">
            <v>0</v>
          </cell>
          <cell r="BK185">
            <v>0</v>
          </cell>
          <cell r="BL185">
            <v>0</v>
          </cell>
          <cell r="BM185">
            <v>0</v>
          </cell>
          <cell r="BN185">
            <v>0</v>
          </cell>
          <cell r="BO185">
            <v>0</v>
          </cell>
          <cell r="BP185">
            <v>0</v>
          </cell>
          <cell r="BQ185">
            <v>0</v>
          </cell>
          <cell r="BR185">
            <v>0</v>
          </cell>
          <cell r="BS185">
            <v>0</v>
          </cell>
          <cell r="BT185">
            <v>0</v>
          </cell>
          <cell r="BU185">
            <v>0</v>
          </cell>
          <cell r="BV185">
            <v>0</v>
          </cell>
          <cell r="BW185">
            <v>4001</v>
          </cell>
          <cell r="BX185">
            <v>0</v>
          </cell>
          <cell r="BY185">
            <v>0</v>
          </cell>
        </row>
        <row r="186">
          <cell r="A186">
            <v>101086</v>
          </cell>
          <cell r="B186">
            <v>101086</v>
          </cell>
          <cell r="C186" t="str">
            <v>Blaine Desrosiers</v>
          </cell>
          <cell r="D186">
            <v>101086</v>
          </cell>
          <cell r="E186">
            <v>100</v>
          </cell>
          <cell r="F186">
            <v>40</v>
          </cell>
          <cell r="G186" t="str">
            <v>GG Thermal Plants improvments</v>
          </cell>
          <cell r="I186">
            <v>0</v>
          </cell>
          <cell r="K186">
            <v>0</v>
          </cell>
          <cell r="M186">
            <v>0</v>
          </cell>
          <cell r="O186">
            <v>0</v>
          </cell>
          <cell r="Q186">
            <v>0</v>
          </cell>
          <cell r="S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v>0</v>
          </cell>
          <cell r="AN186">
            <v>0</v>
          </cell>
          <cell r="AO186">
            <v>0</v>
          </cell>
          <cell r="AP186">
            <v>0</v>
          </cell>
          <cell r="AQ186">
            <v>0</v>
          </cell>
          <cell r="AS186">
            <v>0</v>
          </cell>
          <cell r="AT186">
            <v>0</v>
          </cell>
          <cell r="AU186">
            <v>0</v>
          </cell>
          <cell r="AV186">
            <v>0</v>
          </cell>
          <cell r="AW186">
            <v>0</v>
          </cell>
          <cell r="AY186">
            <v>0</v>
          </cell>
          <cell r="AZ186">
            <v>0</v>
          </cell>
          <cell r="BA186">
            <v>0</v>
          </cell>
          <cell r="BB186">
            <v>0</v>
          </cell>
          <cell r="BC186">
            <v>0</v>
          </cell>
          <cell r="BD186">
            <v>0</v>
          </cell>
          <cell r="BE186">
            <v>0</v>
          </cell>
          <cell r="BF186">
            <v>0</v>
          </cell>
          <cell r="BG186">
            <v>0</v>
          </cell>
          <cell r="BH186">
            <v>0</v>
          </cell>
          <cell r="BI186">
            <v>0</v>
          </cell>
          <cell r="BJ186">
            <v>0</v>
          </cell>
          <cell r="BK186">
            <v>0</v>
          </cell>
          <cell r="BL186">
            <v>0</v>
          </cell>
          <cell r="BM186">
            <v>0</v>
          </cell>
          <cell r="BN186">
            <v>0</v>
          </cell>
          <cell r="BO186">
            <v>0</v>
          </cell>
          <cell r="BP186">
            <v>0</v>
          </cell>
          <cell r="BQ186">
            <v>0</v>
          </cell>
          <cell r="BR186">
            <v>0</v>
          </cell>
          <cell r="BS186">
            <v>0</v>
          </cell>
          <cell r="BT186">
            <v>0</v>
          </cell>
          <cell r="BU186">
            <v>0</v>
          </cell>
          <cell r="BV186">
            <v>0</v>
          </cell>
          <cell r="BW186">
            <v>4001</v>
          </cell>
          <cell r="BX186">
            <v>0</v>
          </cell>
          <cell r="BY186">
            <v>0</v>
          </cell>
        </row>
        <row r="187">
          <cell r="A187">
            <v>101059</v>
          </cell>
          <cell r="B187">
            <v>101059</v>
          </cell>
          <cell r="C187" t="str">
            <v>Blaine Desrosiers</v>
          </cell>
          <cell r="D187">
            <v>101059</v>
          </cell>
          <cell r="E187">
            <v>100</v>
          </cell>
          <cell r="F187">
            <v>40</v>
          </cell>
          <cell r="G187" t="str">
            <v>GG-Control Dams Improvements</v>
          </cell>
          <cell r="I187">
            <v>0</v>
          </cell>
          <cell r="K187">
            <v>0</v>
          </cell>
          <cell r="M187">
            <v>0</v>
          </cell>
          <cell r="O187">
            <v>0</v>
          </cell>
          <cell r="Q187">
            <v>0</v>
          </cell>
          <cell r="S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O187">
            <v>0</v>
          </cell>
          <cell r="AP187">
            <v>0</v>
          </cell>
          <cell r="AQ187">
            <v>0</v>
          </cell>
          <cell r="AS187">
            <v>0</v>
          </cell>
          <cell r="AT187">
            <v>0</v>
          </cell>
          <cell r="AU187">
            <v>0</v>
          </cell>
          <cell r="AV187">
            <v>0</v>
          </cell>
          <cell r="AW187">
            <v>0</v>
          </cell>
          <cell r="AY187">
            <v>0</v>
          </cell>
          <cell r="AZ187">
            <v>0</v>
          </cell>
          <cell r="BA187">
            <v>0</v>
          </cell>
          <cell r="BB187">
            <v>0</v>
          </cell>
          <cell r="BC187">
            <v>0</v>
          </cell>
          <cell r="BD187">
            <v>0</v>
          </cell>
          <cell r="BE187">
            <v>0</v>
          </cell>
          <cell r="BF187">
            <v>0</v>
          </cell>
          <cell r="BG187">
            <v>0</v>
          </cell>
          <cell r="BH187">
            <v>0</v>
          </cell>
          <cell r="BI187">
            <v>0</v>
          </cell>
          <cell r="BJ187">
            <v>0</v>
          </cell>
          <cell r="BK187">
            <v>0</v>
          </cell>
          <cell r="BL187">
            <v>0</v>
          </cell>
          <cell r="BM187">
            <v>0</v>
          </cell>
          <cell r="BN187">
            <v>0</v>
          </cell>
          <cell r="BO187">
            <v>0</v>
          </cell>
          <cell r="BP187">
            <v>0</v>
          </cell>
          <cell r="BQ187">
            <v>0</v>
          </cell>
          <cell r="BR187">
            <v>0</v>
          </cell>
          <cell r="BS187">
            <v>0</v>
          </cell>
          <cell r="BT187">
            <v>0</v>
          </cell>
          <cell r="BU187">
            <v>0</v>
          </cell>
          <cell r="BV187">
            <v>0</v>
          </cell>
          <cell r="BW187">
            <v>4001</v>
          </cell>
          <cell r="BX187">
            <v>0</v>
          </cell>
          <cell r="BY187">
            <v>0</v>
          </cell>
        </row>
        <row r="188">
          <cell r="A188">
            <v>0</v>
          </cell>
          <cell r="K188">
            <v>0</v>
          </cell>
          <cell r="M188">
            <v>0</v>
          </cell>
          <cell r="O188">
            <v>0</v>
          </cell>
          <cell r="Q188">
            <v>0</v>
          </cell>
          <cell r="S188">
            <v>0</v>
          </cell>
          <cell r="U188">
            <v>0</v>
          </cell>
          <cell r="V188">
            <v>0</v>
          </cell>
          <cell r="W188">
            <v>0</v>
          </cell>
          <cell r="X188">
            <v>0</v>
          </cell>
          <cell r="Y188">
            <v>0</v>
          </cell>
          <cell r="BO188">
            <v>0</v>
          </cell>
          <cell r="BV188" t="str">
            <v>4001 Total Granite Common</v>
          </cell>
          <cell r="BX188">
            <v>0</v>
          </cell>
          <cell r="BY188">
            <v>0</v>
          </cell>
        </row>
        <row r="189">
          <cell r="A189">
            <v>101083</v>
          </cell>
          <cell r="B189">
            <v>101083</v>
          </cell>
          <cell r="C189" t="str">
            <v>Blaine Desrosiers</v>
          </cell>
          <cell r="D189">
            <v>101083</v>
          </cell>
          <cell r="E189">
            <v>100</v>
          </cell>
          <cell r="F189">
            <v>41</v>
          </cell>
          <cell r="G189" t="str">
            <v>TP - Sidney GS Improvements</v>
          </cell>
          <cell r="I189">
            <v>0</v>
          </cell>
          <cell r="K189">
            <v>0</v>
          </cell>
          <cell r="M189">
            <v>0</v>
          </cell>
          <cell r="O189">
            <v>0</v>
          </cell>
          <cell r="Q189">
            <v>0</v>
          </cell>
          <cell r="S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v>
          </cell>
          <cell r="AM189">
            <v>0</v>
          </cell>
          <cell r="AN189">
            <v>0</v>
          </cell>
          <cell r="AO189">
            <v>0</v>
          </cell>
          <cell r="AP189">
            <v>0</v>
          </cell>
          <cell r="AQ189">
            <v>0</v>
          </cell>
          <cell r="AS189">
            <v>0</v>
          </cell>
          <cell r="AT189">
            <v>0</v>
          </cell>
          <cell r="AU189">
            <v>0</v>
          </cell>
          <cell r="AV189">
            <v>0</v>
          </cell>
          <cell r="AW189">
            <v>0</v>
          </cell>
          <cell r="AY189">
            <v>0</v>
          </cell>
          <cell r="AZ189">
            <v>0</v>
          </cell>
          <cell r="BA189">
            <v>0</v>
          </cell>
          <cell r="BB189">
            <v>0</v>
          </cell>
          <cell r="BC189">
            <v>0</v>
          </cell>
          <cell r="BD189">
            <v>0</v>
          </cell>
          <cell r="BE189">
            <v>0</v>
          </cell>
          <cell r="BF189">
            <v>0</v>
          </cell>
          <cell r="BG189">
            <v>0</v>
          </cell>
          <cell r="BH189">
            <v>0</v>
          </cell>
          <cell r="BI189">
            <v>0</v>
          </cell>
          <cell r="BJ189">
            <v>0</v>
          </cell>
          <cell r="BK189">
            <v>0</v>
          </cell>
          <cell r="BL189">
            <v>0</v>
          </cell>
          <cell r="BM189">
            <v>0</v>
          </cell>
          <cell r="BN189">
            <v>0</v>
          </cell>
          <cell r="BO189">
            <v>0</v>
          </cell>
          <cell r="BP189">
            <v>0</v>
          </cell>
          <cell r="BQ189">
            <v>0</v>
          </cell>
          <cell r="BR189">
            <v>0</v>
          </cell>
          <cell r="BS189">
            <v>0</v>
          </cell>
          <cell r="BT189">
            <v>0</v>
          </cell>
          <cell r="BU189">
            <v>0</v>
          </cell>
          <cell r="BV189">
            <v>0</v>
          </cell>
          <cell r="BW189">
            <v>4100</v>
          </cell>
          <cell r="BX189">
            <v>0</v>
          </cell>
          <cell r="BY189">
            <v>0</v>
          </cell>
        </row>
        <row r="190">
          <cell r="A190">
            <v>101084</v>
          </cell>
          <cell r="B190">
            <v>101084</v>
          </cell>
          <cell r="C190" t="str">
            <v>Blaine Desrosiers</v>
          </cell>
          <cell r="D190">
            <v>101084</v>
          </cell>
          <cell r="E190">
            <v>100</v>
          </cell>
          <cell r="F190">
            <v>41</v>
          </cell>
          <cell r="G190" t="str">
            <v>TP Frankfurd GS improvements</v>
          </cell>
          <cell r="I190">
            <v>0</v>
          </cell>
          <cell r="K190">
            <v>0</v>
          </cell>
          <cell r="M190">
            <v>0</v>
          </cell>
          <cell r="O190">
            <v>0</v>
          </cell>
          <cell r="Q190">
            <v>0</v>
          </cell>
          <cell r="S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0</v>
          </cell>
          <cell r="AM190">
            <v>0</v>
          </cell>
          <cell r="AN190">
            <v>0</v>
          </cell>
          <cell r="AO190">
            <v>0</v>
          </cell>
          <cell r="AP190">
            <v>0</v>
          </cell>
          <cell r="AQ190">
            <v>0</v>
          </cell>
          <cell r="AS190">
            <v>0</v>
          </cell>
          <cell r="AT190">
            <v>0</v>
          </cell>
          <cell r="AU190">
            <v>0</v>
          </cell>
          <cell r="AV190">
            <v>0</v>
          </cell>
          <cell r="AW190">
            <v>0</v>
          </cell>
          <cell r="AY190">
            <v>0</v>
          </cell>
          <cell r="AZ190">
            <v>0</v>
          </cell>
          <cell r="BA190">
            <v>0</v>
          </cell>
          <cell r="BB190">
            <v>0</v>
          </cell>
          <cell r="BC190">
            <v>0</v>
          </cell>
          <cell r="BD190">
            <v>0</v>
          </cell>
          <cell r="BE190">
            <v>0</v>
          </cell>
          <cell r="BF190">
            <v>0</v>
          </cell>
          <cell r="BG190">
            <v>0</v>
          </cell>
          <cell r="BH190">
            <v>0</v>
          </cell>
          <cell r="BI190">
            <v>0</v>
          </cell>
          <cell r="BJ190">
            <v>0</v>
          </cell>
          <cell r="BK190">
            <v>0</v>
          </cell>
          <cell r="BL190">
            <v>0</v>
          </cell>
          <cell r="BM190">
            <v>0</v>
          </cell>
          <cell r="BN190">
            <v>0</v>
          </cell>
          <cell r="BO190">
            <v>0</v>
          </cell>
          <cell r="BP190">
            <v>0</v>
          </cell>
          <cell r="BQ190">
            <v>0</v>
          </cell>
          <cell r="BR190">
            <v>0</v>
          </cell>
          <cell r="BS190">
            <v>0</v>
          </cell>
          <cell r="BT190">
            <v>0</v>
          </cell>
          <cell r="BU190">
            <v>0</v>
          </cell>
          <cell r="BV190">
            <v>0</v>
          </cell>
          <cell r="BW190">
            <v>4100</v>
          </cell>
          <cell r="BX190">
            <v>0</v>
          </cell>
          <cell r="BY190">
            <v>0</v>
          </cell>
        </row>
        <row r="191">
          <cell r="A191">
            <v>101085</v>
          </cell>
          <cell r="B191">
            <v>101085</v>
          </cell>
          <cell r="C191" t="str">
            <v>Blaine Desrosiers</v>
          </cell>
          <cell r="D191">
            <v>101085</v>
          </cell>
          <cell r="E191">
            <v>100</v>
          </cell>
          <cell r="F191">
            <v>41</v>
          </cell>
          <cell r="G191" t="str">
            <v>TP Sills Island GS Improvements</v>
          </cell>
          <cell r="I191">
            <v>0</v>
          </cell>
          <cell r="K191">
            <v>0</v>
          </cell>
          <cell r="M191">
            <v>0</v>
          </cell>
          <cell r="O191">
            <v>0</v>
          </cell>
          <cell r="Q191">
            <v>0</v>
          </cell>
          <cell r="S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0</v>
          </cell>
          <cell r="AM191">
            <v>0</v>
          </cell>
          <cell r="AN191">
            <v>0</v>
          </cell>
          <cell r="AO191">
            <v>0</v>
          </cell>
          <cell r="AP191">
            <v>0</v>
          </cell>
          <cell r="AQ191">
            <v>0</v>
          </cell>
          <cell r="AS191">
            <v>0</v>
          </cell>
          <cell r="AT191">
            <v>0</v>
          </cell>
          <cell r="AU191">
            <v>0</v>
          </cell>
          <cell r="AV191">
            <v>0</v>
          </cell>
          <cell r="AW191">
            <v>0</v>
          </cell>
          <cell r="AY191">
            <v>0</v>
          </cell>
          <cell r="AZ191">
            <v>0</v>
          </cell>
          <cell r="BA191">
            <v>0</v>
          </cell>
          <cell r="BB191">
            <v>0</v>
          </cell>
          <cell r="BC191">
            <v>0</v>
          </cell>
          <cell r="BD191">
            <v>0</v>
          </cell>
          <cell r="BE191">
            <v>0</v>
          </cell>
          <cell r="BF191">
            <v>0</v>
          </cell>
          <cell r="BG191">
            <v>0</v>
          </cell>
          <cell r="BH191">
            <v>0</v>
          </cell>
          <cell r="BI191">
            <v>0</v>
          </cell>
          <cell r="BJ191">
            <v>0</v>
          </cell>
          <cell r="BK191">
            <v>0</v>
          </cell>
          <cell r="BL191">
            <v>0</v>
          </cell>
          <cell r="BM191">
            <v>0</v>
          </cell>
          <cell r="BN191">
            <v>0</v>
          </cell>
          <cell r="BO191">
            <v>0</v>
          </cell>
          <cell r="BP191">
            <v>0</v>
          </cell>
          <cell r="BQ191">
            <v>0</v>
          </cell>
          <cell r="BR191">
            <v>0</v>
          </cell>
          <cell r="BS191">
            <v>0</v>
          </cell>
          <cell r="BT191">
            <v>0</v>
          </cell>
          <cell r="BU191">
            <v>0</v>
          </cell>
          <cell r="BV191">
            <v>0</v>
          </cell>
          <cell r="BW191">
            <v>4100</v>
          </cell>
          <cell r="BX191">
            <v>0</v>
          </cell>
          <cell r="BY191">
            <v>0</v>
          </cell>
        </row>
        <row r="192">
          <cell r="A192">
            <v>0</v>
          </cell>
          <cell r="K192">
            <v>0</v>
          </cell>
          <cell r="M192">
            <v>0</v>
          </cell>
          <cell r="O192">
            <v>0</v>
          </cell>
          <cell r="Q192">
            <v>0</v>
          </cell>
          <cell r="S192">
            <v>0</v>
          </cell>
          <cell r="U192">
            <v>0</v>
          </cell>
          <cell r="W192">
            <v>0</v>
          </cell>
          <cell r="BV192" t="str">
            <v>4100 Total Trent Generation</v>
          </cell>
          <cell r="BX192">
            <v>0</v>
          </cell>
          <cell r="BY192">
            <v>0</v>
          </cell>
        </row>
        <row r="193">
          <cell r="A193">
            <v>100961</v>
          </cell>
          <cell r="B193">
            <v>100961</v>
          </cell>
          <cell r="C193" t="str">
            <v>Blaine Desrosiers</v>
          </cell>
          <cell r="D193">
            <v>100961</v>
          </cell>
          <cell r="E193">
            <v>100</v>
          </cell>
          <cell r="F193">
            <v>70</v>
          </cell>
          <cell r="G193" t="str">
            <v>Cornwall-Building Improvements</v>
          </cell>
          <cell r="I193">
            <v>0</v>
          </cell>
          <cell r="K193">
            <v>0</v>
          </cell>
          <cell r="M193">
            <v>0</v>
          </cell>
          <cell r="O193">
            <v>0</v>
          </cell>
          <cell r="Q193">
            <v>0</v>
          </cell>
          <cell r="S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0</v>
          </cell>
          <cell r="AM193">
            <v>0</v>
          </cell>
          <cell r="AN193">
            <v>0</v>
          </cell>
          <cell r="AO193">
            <v>0</v>
          </cell>
          <cell r="AP193">
            <v>0</v>
          </cell>
          <cell r="AQ193">
            <v>0</v>
          </cell>
          <cell r="AS193">
            <v>0</v>
          </cell>
          <cell r="AT193">
            <v>0</v>
          </cell>
          <cell r="AU193">
            <v>0</v>
          </cell>
          <cell r="AV193">
            <v>0</v>
          </cell>
          <cell r="AW193">
            <v>0</v>
          </cell>
          <cell r="AY193">
            <v>0</v>
          </cell>
          <cell r="AZ193">
            <v>0</v>
          </cell>
          <cell r="BA193">
            <v>0</v>
          </cell>
          <cell r="BB193">
            <v>0</v>
          </cell>
          <cell r="BC193">
            <v>0</v>
          </cell>
          <cell r="BD193">
            <v>0</v>
          </cell>
          <cell r="BE193">
            <v>0</v>
          </cell>
          <cell r="BF193">
            <v>0</v>
          </cell>
          <cell r="BG193">
            <v>0</v>
          </cell>
          <cell r="BH193">
            <v>0</v>
          </cell>
          <cell r="BI193">
            <v>0</v>
          </cell>
          <cell r="BJ193">
            <v>0</v>
          </cell>
          <cell r="BK193">
            <v>0</v>
          </cell>
          <cell r="BL193">
            <v>0</v>
          </cell>
          <cell r="BM193">
            <v>0</v>
          </cell>
          <cell r="BN193">
            <v>0</v>
          </cell>
          <cell r="BO193">
            <v>0</v>
          </cell>
          <cell r="BP193">
            <v>140</v>
          </cell>
          <cell r="BQ193">
            <v>5740</v>
          </cell>
          <cell r="BR193">
            <v>0</v>
          </cell>
          <cell r="BS193">
            <v>0</v>
          </cell>
          <cell r="BT193">
            <v>0</v>
          </cell>
          <cell r="BU193">
            <v>0</v>
          </cell>
          <cell r="BV193">
            <v>55000</v>
          </cell>
          <cell r="BW193">
            <v>7300</v>
          </cell>
          <cell r="BX193">
            <v>60740</v>
          </cell>
          <cell r="BY193">
            <v>0</v>
          </cell>
        </row>
        <row r="194">
          <cell r="A194">
            <v>100962</v>
          </cell>
          <cell r="B194">
            <v>100962</v>
          </cell>
          <cell r="C194" t="str">
            <v>Mike Pescod</v>
          </cell>
          <cell r="D194">
            <v>100962</v>
          </cell>
          <cell r="E194">
            <v>100</v>
          </cell>
          <cell r="F194">
            <v>70</v>
          </cell>
          <cell r="G194" t="str">
            <v>Cornwall-Substation Summerstown</v>
          </cell>
          <cell r="I194">
            <v>0</v>
          </cell>
          <cell r="K194">
            <v>0</v>
          </cell>
          <cell r="M194">
            <v>0</v>
          </cell>
          <cell r="O194">
            <v>0</v>
          </cell>
          <cell r="Q194">
            <v>0</v>
          </cell>
          <cell r="S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cell r="AP194">
            <v>0</v>
          </cell>
          <cell r="AQ194">
            <v>0</v>
          </cell>
          <cell r="AS194">
            <v>0</v>
          </cell>
          <cell r="AT194">
            <v>0</v>
          </cell>
          <cell r="AU194">
            <v>0</v>
          </cell>
          <cell r="AV194">
            <v>0</v>
          </cell>
          <cell r="AW194">
            <v>0</v>
          </cell>
          <cell r="AY194">
            <v>0</v>
          </cell>
          <cell r="AZ194">
            <v>0</v>
          </cell>
          <cell r="BA194">
            <v>0</v>
          </cell>
          <cell r="BB194">
            <v>0</v>
          </cell>
          <cell r="BC194">
            <v>0</v>
          </cell>
          <cell r="BD194">
            <v>0</v>
          </cell>
          <cell r="BE194">
            <v>0</v>
          </cell>
          <cell r="BF194">
            <v>0</v>
          </cell>
          <cell r="BG194">
            <v>0</v>
          </cell>
          <cell r="BH194">
            <v>0</v>
          </cell>
          <cell r="BI194">
            <v>0</v>
          </cell>
          <cell r="BJ194">
            <v>0</v>
          </cell>
          <cell r="BK194">
            <v>0</v>
          </cell>
          <cell r="BL194">
            <v>0</v>
          </cell>
          <cell r="BM194">
            <v>0</v>
          </cell>
          <cell r="BN194">
            <v>0</v>
          </cell>
          <cell r="BO194">
            <v>0</v>
          </cell>
          <cell r="BP194">
            <v>0</v>
          </cell>
          <cell r="BQ194">
            <v>0</v>
          </cell>
          <cell r="BR194">
            <v>0</v>
          </cell>
          <cell r="BS194">
            <v>0</v>
          </cell>
          <cell r="BT194">
            <v>0</v>
          </cell>
          <cell r="BU194">
            <v>0</v>
          </cell>
          <cell r="BV194">
            <v>0</v>
          </cell>
          <cell r="BW194">
            <v>7300</v>
          </cell>
          <cell r="BX194">
            <v>0</v>
          </cell>
          <cell r="BY194">
            <v>0</v>
          </cell>
        </row>
        <row r="195">
          <cell r="A195">
            <v>100963</v>
          </cell>
          <cell r="B195">
            <v>100963</v>
          </cell>
          <cell r="C195" t="str">
            <v>Mike Pescod</v>
          </cell>
          <cell r="D195">
            <v>100963</v>
          </cell>
          <cell r="E195">
            <v>100</v>
          </cell>
          <cell r="F195">
            <v>70</v>
          </cell>
          <cell r="G195" t="str">
            <v>Cornwall-Transmission Lines</v>
          </cell>
          <cell r="I195">
            <v>0</v>
          </cell>
          <cell r="K195">
            <v>0</v>
          </cell>
          <cell r="M195">
            <v>0</v>
          </cell>
          <cell r="O195">
            <v>0</v>
          </cell>
          <cell r="Q195">
            <v>0</v>
          </cell>
          <cell r="S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J195">
            <v>0</v>
          </cell>
          <cell r="AK195">
            <v>0</v>
          </cell>
          <cell r="AL195">
            <v>0</v>
          </cell>
          <cell r="AM195">
            <v>0</v>
          </cell>
          <cell r="AN195">
            <v>0</v>
          </cell>
          <cell r="AO195">
            <v>0</v>
          </cell>
          <cell r="AP195">
            <v>0</v>
          </cell>
          <cell r="AQ195">
            <v>0</v>
          </cell>
          <cell r="AS195">
            <v>0</v>
          </cell>
          <cell r="AT195">
            <v>0</v>
          </cell>
          <cell r="AU195">
            <v>0</v>
          </cell>
          <cell r="AV195">
            <v>0</v>
          </cell>
          <cell r="AW195">
            <v>0</v>
          </cell>
          <cell r="AY195">
            <v>0</v>
          </cell>
          <cell r="AZ195">
            <v>1800</v>
          </cell>
          <cell r="BA195">
            <v>104418</v>
          </cell>
          <cell r="BB195">
            <v>375</v>
          </cell>
          <cell r="BC195">
            <v>19293.75</v>
          </cell>
          <cell r="BD195">
            <v>0</v>
          </cell>
          <cell r="BE195">
            <v>0</v>
          </cell>
          <cell r="BF195">
            <v>0</v>
          </cell>
          <cell r="BG195">
            <v>0</v>
          </cell>
          <cell r="BH195">
            <v>0</v>
          </cell>
          <cell r="BI195">
            <v>0</v>
          </cell>
          <cell r="BJ195">
            <v>0</v>
          </cell>
          <cell r="BK195">
            <v>0</v>
          </cell>
          <cell r="BL195">
            <v>0</v>
          </cell>
          <cell r="BM195">
            <v>0</v>
          </cell>
          <cell r="BN195">
            <v>0</v>
          </cell>
          <cell r="BO195">
            <v>0</v>
          </cell>
          <cell r="BP195">
            <v>0</v>
          </cell>
          <cell r="BQ195">
            <v>0</v>
          </cell>
          <cell r="BR195">
            <v>0</v>
          </cell>
          <cell r="BS195">
            <v>0</v>
          </cell>
          <cell r="BT195">
            <v>0</v>
          </cell>
          <cell r="BU195">
            <v>0</v>
          </cell>
          <cell r="BV195">
            <v>335000</v>
          </cell>
          <cell r="BW195">
            <v>7300</v>
          </cell>
          <cell r="BX195">
            <v>458711.75</v>
          </cell>
          <cell r="BY195">
            <v>0</v>
          </cell>
        </row>
        <row r="196">
          <cell r="A196">
            <v>100964</v>
          </cell>
          <cell r="B196">
            <v>100964</v>
          </cell>
          <cell r="C196" t="str">
            <v>Mike Pescod</v>
          </cell>
          <cell r="D196">
            <v>100964</v>
          </cell>
          <cell r="E196">
            <v>100</v>
          </cell>
          <cell r="F196">
            <v>70</v>
          </cell>
          <cell r="G196" t="str">
            <v>Cornwall-New Service Lines City</v>
          </cell>
          <cell r="I196">
            <v>0</v>
          </cell>
          <cell r="K196">
            <v>0</v>
          </cell>
          <cell r="M196">
            <v>0</v>
          </cell>
          <cell r="O196">
            <v>0</v>
          </cell>
          <cell r="Q196">
            <v>0</v>
          </cell>
          <cell r="S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S196">
            <v>0</v>
          </cell>
          <cell r="AT196">
            <v>0</v>
          </cell>
          <cell r="AU196">
            <v>0</v>
          </cell>
          <cell r="AV196">
            <v>0</v>
          </cell>
          <cell r="AW196">
            <v>0</v>
          </cell>
          <cell r="AY196">
            <v>0</v>
          </cell>
          <cell r="AZ196">
            <v>350</v>
          </cell>
          <cell r="BA196">
            <v>20303.5</v>
          </cell>
          <cell r="BB196">
            <v>124</v>
          </cell>
          <cell r="BC196">
            <v>6379.8</v>
          </cell>
          <cell r="BD196">
            <v>0</v>
          </cell>
          <cell r="BE196">
            <v>0</v>
          </cell>
          <cell r="BF196">
            <v>0</v>
          </cell>
          <cell r="BG196">
            <v>0</v>
          </cell>
          <cell r="BH196">
            <v>0</v>
          </cell>
          <cell r="BI196">
            <v>0</v>
          </cell>
          <cell r="BJ196">
            <v>0</v>
          </cell>
          <cell r="BK196">
            <v>0</v>
          </cell>
          <cell r="BL196">
            <v>0</v>
          </cell>
          <cell r="BM196">
            <v>0</v>
          </cell>
          <cell r="BN196">
            <v>0</v>
          </cell>
          <cell r="BO196">
            <v>0</v>
          </cell>
          <cell r="BP196">
            <v>0</v>
          </cell>
          <cell r="BQ196">
            <v>0</v>
          </cell>
          <cell r="BR196">
            <v>0</v>
          </cell>
          <cell r="BS196">
            <v>0</v>
          </cell>
          <cell r="BT196">
            <v>0</v>
          </cell>
          <cell r="BU196">
            <v>0</v>
          </cell>
          <cell r="BV196">
            <v>25600</v>
          </cell>
          <cell r="BW196">
            <v>7300</v>
          </cell>
          <cell r="BX196">
            <v>52283.3</v>
          </cell>
          <cell r="BY196">
            <v>0</v>
          </cell>
        </row>
        <row r="197">
          <cell r="A197">
            <v>100965</v>
          </cell>
          <cell r="B197">
            <v>100965</v>
          </cell>
          <cell r="C197" t="str">
            <v>Mike Pescod</v>
          </cell>
          <cell r="D197">
            <v>100965</v>
          </cell>
          <cell r="E197">
            <v>100</v>
          </cell>
          <cell r="F197">
            <v>70</v>
          </cell>
          <cell r="G197" t="str">
            <v>Cornwall-UG Dist Lines Cornwall</v>
          </cell>
          <cell r="I197">
            <v>0</v>
          </cell>
          <cell r="K197">
            <v>0</v>
          </cell>
          <cell r="M197">
            <v>0</v>
          </cell>
          <cell r="O197">
            <v>0</v>
          </cell>
          <cell r="Q197">
            <v>0</v>
          </cell>
          <cell r="S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v>
          </cell>
          <cell r="AM197">
            <v>0</v>
          </cell>
          <cell r="AN197">
            <v>0</v>
          </cell>
          <cell r="AO197">
            <v>0</v>
          </cell>
          <cell r="AP197">
            <v>0</v>
          </cell>
          <cell r="AQ197">
            <v>0</v>
          </cell>
          <cell r="AS197">
            <v>0</v>
          </cell>
          <cell r="AT197">
            <v>0</v>
          </cell>
          <cell r="AU197">
            <v>0</v>
          </cell>
          <cell r="AV197">
            <v>0</v>
          </cell>
          <cell r="AW197">
            <v>0</v>
          </cell>
          <cell r="AY197">
            <v>0</v>
          </cell>
          <cell r="AZ197">
            <v>1680</v>
          </cell>
          <cell r="BA197">
            <v>97456.8</v>
          </cell>
          <cell r="BB197">
            <v>588</v>
          </cell>
          <cell r="BC197">
            <v>30252.600000000002</v>
          </cell>
          <cell r="BD197">
            <v>0</v>
          </cell>
          <cell r="BE197">
            <v>0</v>
          </cell>
          <cell r="BF197">
            <v>0</v>
          </cell>
          <cell r="BG197">
            <v>0</v>
          </cell>
          <cell r="BH197">
            <v>0</v>
          </cell>
          <cell r="BI197">
            <v>0</v>
          </cell>
          <cell r="BJ197">
            <v>0</v>
          </cell>
          <cell r="BK197">
            <v>0</v>
          </cell>
          <cell r="BL197">
            <v>0</v>
          </cell>
          <cell r="BM197">
            <v>0</v>
          </cell>
          <cell r="BN197">
            <v>0</v>
          </cell>
          <cell r="BO197">
            <v>0</v>
          </cell>
          <cell r="BP197">
            <v>0</v>
          </cell>
          <cell r="BQ197">
            <v>0</v>
          </cell>
          <cell r="BR197">
            <v>0</v>
          </cell>
          <cell r="BS197">
            <v>0</v>
          </cell>
          <cell r="BT197">
            <v>0</v>
          </cell>
          <cell r="BU197">
            <v>0</v>
          </cell>
          <cell r="BV197">
            <v>223400</v>
          </cell>
          <cell r="BW197">
            <v>7300</v>
          </cell>
          <cell r="BX197">
            <v>351109.39999999997</v>
          </cell>
          <cell r="BY197">
            <v>0</v>
          </cell>
        </row>
        <row r="198">
          <cell r="A198">
            <v>100966</v>
          </cell>
          <cell r="B198">
            <v>100966</v>
          </cell>
          <cell r="C198" t="str">
            <v>Mike Pescod</v>
          </cell>
          <cell r="D198">
            <v>100966</v>
          </cell>
          <cell r="E198">
            <v>100</v>
          </cell>
          <cell r="F198">
            <v>70</v>
          </cell>
          <cell r="G198" t="str">
            <v>Cornwall-Transformer</v>
          </cell>
          <cell r="I198">
            <v>0</v>
          </cell>
          <cell r="K198">
            <v>0</v>
          </cell>
          <cell r="M198">
            <v>0</v>
          </cell>
          <cell r="O198">
            <v>0</v>
          </cell>
          <cell r="Q198">
            <v>0</v>
          </cell>
          <cell r="S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O198">
            <v>0</v>
          </cell>
          <cell r="AP198">
            <v>0</v>
          </cell>
          <cell r="AQ198">
            <v>0</v>
          </cell>
          <cell r="AS198">
            <v>0</v>
          </cell>
          <cell r="AT198">
            <v>0</v>
          </cell>
          <cell r="AU198">
            <v>0</v>
          </cell>
          <cell r="AV198">
            <v>0</v>
          </cell>
          <cell r="AW198">
            <v>0</v>
          </cell>
          <cell r="AY198">
            <v>0</v>
          </cell>
          <cell r="AZ198">
            <v>100</v>
          </cell>
          <cell r="BA198">
            <v>5801</v>
          </cell>
          <cell r="BB198">
            <v>30</v>
          </cell>
          <cell r="BC198">
            <v>1543.5</v>
          </cell>
          <cell r="BD198">
            <v>0</v>
          </cell>
          <cell r="BE198">
            <v>0</v>
          </cell>
          <cell r="BF198">
            <v>0</v>
          </cell>
          <cell r="BG198">
            <v>0</v>
          </cell>
          <cell r="BH198">
            <v>0</v>
          </cell>
          <cell r="BI198">
            <v>0</v>
          </cell>
          <cell r="BJ198">
            <v>0</v>
          </cell>
          <cell r="BK198">
            <v>0</v>
          </cell>
          <cell r="BL198">
            <v>0</v>
          </cell>
          <cell r="BM198">
            <v>0</v>
          </cell>
          <cell r="BN198">
            <v>0</v>
          </cell>
          <cell r="BO198">
            <v>0</v>
          </cell>
          <cell r="BP198">
            <v>0</v>
          </cell>
          <cell r="BQ198">
            <v>0</v>
          </cell>
          <cell r="BR198">
            <v>0</v>
          </cell>
          <cell r="BS198">
            <v>0</v>
          </cell>
          <cell r="BT198">
            <v>0</v>
          </cell>
          <cell r="BU198">
            <v>0</v>
          </cell>
          <cell r="BV198">
            <v>150000</v>
          </cell>
          <cell r="BW198">
            <v>7300</v>
          </cell>
          <cell r="BX198">
            <v>157344.5</v>
          </cell>
          <cell r="BY198">
            <v>0</v>
          </cell>
        </row>
        <row r="199">
          <cell r="A199">
            <v>100967</v>
          </cell>
          <cell r="B199">
            <v>100967</v>
          </cell>
          <cell r="C199" t="str">
            <v>Mike Pescod</v>
          </cell>
          <cell r="D199">
            <v>100967</v>
          </cell>
          <cell r="E199">
            <v>100</v>
          </cell>
          <cell r="F199">
            <v>70</v>
          </cell>
          <cell r="G199" t="str">
            <v>Cornwall-New Meters</v>
          </cell>
          <cell r="I199">
            <v>0</v>
          </cell>
          <cell r="J199">
            <v>97</v>
          </cell>
          <cell r="K199">
            <v>5559.0700000000006</v>
          </cell>
          <cell r="M199">
            <v>0</v>
          </cell>
          <cell r="O199">
            <v>0</v>
          </cell>
          <cell r="Q199">
            <v>0</v>
          </cell>
          <cell r="S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v>
          </cell>
          <cell r="AM199">
            <v>0</v>
          </cell>
          <cell r="AN199">
            <v>0</v>
          </cell>
          <cell r="AO199">
            <v>0</v>
          </cell>
          <cell r="AP199">
            <v>0</v>
          </cell>
          <cell r="AQ199">
            <v>0</v>
          </cell>
          <cell r="AS199">
            <v>0</v>
          </cell>
          <cell r="AT199">
            <v>0</v>
          </cell>
          <cell r="AU199">
            <v>0</v>
          </cell>
          <cell r="AV199">
            <v>0</v>
          </cell>
          <cell r="AW199">
            <v>0</v>
          </cell>
          <cell r="AY199">
            <v>0</v>
          </cell>
          <cell r="AZ199">
            <v>500</v>
          </cell>
          <cell r="BA199">
            <v>29005</v>
          </cell>
          <cell r="BB199">
            <v>250</v>
          </cell>
          <cell r="BC199">
            <v>12862.5</v>
          </cell>
          <cell r="BD199">
            <v>300</v>
          </cell>
          <cell r="BE199">
            <v>15933</v>
          </cell>
          <cell r="BF199">
            <v>0</v>
          </cell>
          <cell r="BG199">
            <v>0</v>
          </cell>
          <cell r="BH199">
            <v>0</v>
          </cell>
          <cell r="BI199">
            <v>0</v>
          </cell>
          <cell r="BJ199">
            <v>0</v>
          </cell>
          <cell r="BK199">
            <v>0</v>
          </cell>
          <cell r="BL199">
            <v>0</v>
          </cell>
          <cell r="BM199">
            <v>0</v>
          </cell>
          <cell r="BN199">
            <v>0</v>
          </cell>
          <cell r="BO199">
            <v>0</v>
          </cell>
          <cell r="BP199">
            <v>0</v>
          </cell>
          <cell r="BQ199">
            <v>0</v>
          </cell>
          <cell r="BR199">
            <v>0</v>
          </cell>
          <cell r="BS199">
            <v>0</v>
          </cell>
          <cell r="BT199">
            <v>407</v>
          </cell>
          <cell r="BU199">
            <v>19173.77</v>
          </cell>
          <cell r="BV199">
            <v>147000</v>
          </cell>
          <cell r="BW199">
            <v>7300</v>
          </cell>
          <cell r="BX199">
            <v>229533.34</v>
          </cell>
          <cell r="BY199">
            <v>0</v>
          </cell>
        </row>
        <row r="200">
          <cell r="A200">
            <v>100968</v>
          </cell>
          <cell r="B200">
            <v>100968</v>
          </cell>
          <cell r="C200" t="str">
            <v>Blaine Desrosiers</v>
          </cell>
          <cell r="D200">
            <v>100968</v>
          </cell>
          <cell r="E200">
            <v>100</v>
          </cell>
          <cell r="F200">
            <v>70</v>
          </cell>
          <cell r="G200" t="str">
            <v>Cornwall-New Office Equipment</v>
          </cell>
          <cell r="I200">
            <v>0</v>
          </cell>
          <cell r="K200">
            <v>0</v>
          </cell>
          <cell r="M200">
            <v>0</v>
          </cell>
          <cell r="O200">
            <v>0</v>
          </cell>
          <cell r="Q200">
            <v>0</v>
          </cell>
          <cell r="S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S200">
            <v>0</v>
          </cell>
          <cell r="AT200">
            <v>0</v>
          </cell>
          <cell r="AU200">
            <v>0</v>
          </cell>
          <cell r="AV200">
            <v>0</v>
          </cell>
          <cell r="AW200">
            <v>0</v>
          </cell>
          <cell r="AY200">
            <v>0</v>
          </cell>
          <cell r="AZ200">
            <v>0</v>
          </cell>
          <cell r="BA200">
            <v>0</v>
          </cell>
          <cell r="BB200">
            <v>0</v>
          </cell>
          <cell r="BC200">
            <v>0</v>
          </cell>
          <cell r="BD200">
            <v>0</v>
          </cell>
          <cell r="BE200">
            <v>0</v>
          </cell>
          <cell r="BF200">
            <v>0</v>
          </cell>
          <cell r="BG200">
            <v>0</v>
          </cell>
          <cell r="BH200">
            <v>0</v>
          </cell>
          <cell r="BI200">
            <v>0</v>
          </cell>
          <cell r="BJ200">
            <v>0</v>
          </cell>
          <cell r="BK200">
            <v>0</v>
          </cell>
          <cell r="BL200">
            <v>0</v>
          </cell>
          <cell r="BM200">
            <v>0</v>
          </cell>
          <cell r="BN200">
            <v>0</v>
          </cell>
          <cell r="BO200">
            <v>0</v>
          </cell>
          <cell r="BP200">
            <v>0</v>
          </cell>
          <cell r="BQ200">
            <v>0</v>
          </cell>
          <cell r="BR200">
            <v>0</v>
          </cell>
          <cell r="BS200">
            <v>0</v>
          </cell>
          <cell r="BT200">
            <v>0</v>
          </cell>
          <cell r="BU200">
            <v>0</v>
          </cell>
          <cell r="BV200">
            <v>12000</v>
          </cell>
          <cell r="BW200">
            <v>7300</v>
          </cell>
          <cell r="BX200">
            <v>12000</v>
          </cell>
          <cell r="BY200">
            <v>0</v>
          </cell>
        </row>
        <row r="201">
          <cell r="A201">
            <v>100969</v>
          </cell>
          <cell r="B201">
            <v>100969</v>
          </cell>
          <cell r="C201" t="str">
            <v>Mike Pescod</v>
          </cell>
          <cell r="D201">
            <v>100969</v>
          </cell>
          <cell r="E201">
            <v>100</v>
          </cell>
          <cell r="F201">
            <v>70</v>
          </cell>
          <cell r="G201" t="str">
            <v>Cornwall-New Tools &amp; Equipment</v>
          </cell>
          <cell r="I201">
            <v>0</v>
          </cell>
          <cell r="K201">
            <v>0</v>
          </cell>
          <cell r="M201">
            <v>0</v>
          </cell>
          <cell r="O201">
            <v>0</v>
          </cell>
          <cell r="Q201">
            <v>0</v>
          </cell>
          <cell r="S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J201">
            <v>0</v>
          </cell>
          <cell r="AK201">
            <v>0</v>
          </cell>
          <cell r="AL201">
            <v>0</v>
          </cell>
          <cell r="AM201">
            <v>0</v>
          </cell>
          <cell r="AN201">
            <v>0</v>
          </cell>
          <cell r="AO201">
            <v>0</v>
          </cell>
          <cell r="AP201">
            <v>0</v>
          </cell>
          <cell r="AQ201">
            <v>0</v>
          </cell>
          <cell r="AS201">
            <v>0</v>
          </cell>
          <cell r="AT201">
            <v>0</v>
          </cell>
          <cell r="AU201">
            <v>0</v>
          </cell>
          <cell r="AV201">
            <v>0</v>
          </cell>
          <cell r="AW201">
            <v>0</v>
          </cell>
          <cell r="AY201">
            <v>0</v>
          </cell>
          <cell r="AZ201">
            <v>0</v>
          </cell>
          <cell r="BA201">
            <v>0</v>
          </cell>
          <cell r="BB201">
            <v>0</v>
          </cell>
          <cell r="BC201">
            <v>0</v>
          </cell>
          <cell r="BD201">
            <v>0</v>
          </cell>
          <cell r="BE201">
            <v>0</v>
          </cell>
          <cell r="BF201">
            <v>0</v>
          </cell>
          <cell r="BG201">
            <v>0</v>
          </cell>
          <cell r="BH201">
            <v>0</v>
          </cell>
          <cell r="BI201">
            <v>0</v>
          </cell>
          <cell r="BJ201">
            <v>0</v>
          </cell>
          <cell r="BK201">
            <v>0</v>
          </cell>
          <cell r="BL201">
            <v>0</v>
          </cell>
          <cell r="BM201">
            <v>0</v>
          </cell>
          <cell r="BN201">
            <v>0</v>
          </cell>
          <cell r="BO201">
            <v>0</v>
          </cell>
          <cell r="BP201">
            <v>0</v>
          </cell>
          <cell r="BQ201">
            <v>0</v>
          </cell>
          <cell r="BR201">
            <v>0</v>
          </cell>
          <cell r="BS201">
            <v>0</v>
          </cell>
          <cell r="BT201">
            <v>0</v>
          </cell>
          <cell r="BU201">
            <v>0</v>
          </cell>
          <cell r="BV201">
            <v>32000</v>
          </cell>
          <cell r="BW201">
            <v>7300</v>
          </cell>
          <cell r="BX201">
            <v>32000</v>
          </cell>
          <cell r="BY201">
            <v>0</v>
          </cell>
        </row>
        <row r="202">
          <cell r="A202">
            <v>100970</v>
          </cell>
          <cell r="B202">
            <v>100970</v>
          </cell>
          <cell r="C202" t="str">
            <v>Mike Pescod</v>
          </cell>
          <cell r="D202">
            <v>100970</v>
          </cell>
          <cell r="E202">
            <v>100</v>
          </cell>
          <cell r="F202">
            <v>70</v>
          </cell>
          <cell r="G202" t="str">
            <v>Cornwall-New Service Lines South Stormon</v>
          </cell>
          <cell r="I202">
            <v>0</v>
          </cell>
          <cell r="K202">
            <v>0</v>
          </cell>
          <cell r="M202">
            <v>0</v>
          </cell>
          <cell r="O202">
            <v>0</v>
          </cell>
          <cell r="Q202">
            <v>0</v>
          </cell>
          <cell r="S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S202">
            <v>0</v>
          </cell>
          <cell r="AT202">
            <v>0</v>
          </cell>
          <cell r="AU202">
            <v>0</v>
          </cell>
          <cell r="AV202">
            <v>0</v>
          </cell>
          <cell r="AW202">
            <v>0</v>
          </cell>
          <cell r="AY202">
            <v>0</v>
          </cell>
          <cell r="AZ202">
            <v>0</v>
          </cell>
          <cell r="BA202">
            <v>0</v>
          </cell>
          <cell r="BB202">
            <v>0</v>
          </cell>
          <cell r="BC202">
            <v>0</v>
          </cell>
          <cell r="BD202">
            <v>0</v>
          </cell>
          <cell r="BE202">
            <v>0</v>
          </cell>
          <cell r="BF202">
            <v>0</v>
          </cell>
          <cell r="BG202">
            <v>0</v>
          </cell>
          <cell r="BH202">
            <v>0</v>
          </cell>
          <cell r="BI202">
            <v>0</v>
          </cell>
          <cell r="BJ202">
            <v>0</v>
          </cell>
          <cell r="BK202">
            <v>0</v>
          </cell>
          <cell r="BL202">
            <v>0</v>
          </cell>
          <cell r="BM202">
            <v>0</v>
          </cell>
          <cell r="BN202">
            <v>0</v>
          </cell>
          <cell r="BO202">
            <v>0</v>
          </cell>
          <cell r="BP202">
            <v>0</v>
          </cell>
          <cell r="BQ202">
            <v>0</v>
          </cell>
          <cell r="BR202">
            <v>0</v>
          </cell>
          <cell r="BS202">
            <v>0</v>
          </cell>
          <cell r="BT202">
            <v>0</v>
          </cell>
          <cell r="BU202">
            <v>0</v>
          </cell>
          <cell r="BV202">
            <v>0</v>
          </cell>
          <cell r="BW202">
            <v>7300</v>
          </cell>
          <cell r="BX202">
            <v>0</v>
          </cell>
          <cell r="BY202">
            <v>0</v>
          </cell>
        </row>
        <row r="203">
          <cell r="A203">
            <v>100971</v>
          </cell>
          <cell r="B203">
            <v>100971</v>
          </cell>
          <cell r="C203" t="str">
            <v>Mike Pescod</v>
          </cell>
          <cell r="D203">
            <v>100971</v>
          </cell>
          <cell r="E203">
            <v>100</v>
          </cell>
          <cell r="F203">
            <v>70</v>
          </cell>
          <cell r="G203" t="str">
            <v>Cornwall-Distribution Upgrades CIty</v>
          </cell>
          <cell r="I203">
            <v>0</v>
          </cell>
          <cell r="K203">
            <v>0</v>
          </cell>
          <cell r="M203">
            <v>0</v>
          </cell>
          <cell r="O203">
            <v>0</v>
          </cell>
          <cell r="Q203">
            <v>0</v>
          </cell>
          <cell r="S203">
            <v>0</v>
          </cell>
          <cell r="U203">
            <v>0</v>
          </cell>
          <cell r="V203">
            <v>0</v>
          </cell>
          <cell r="W203">
            <v>0</v>
          </cell>
          <cell r="X203">
            <v>0</v>
          </cell>
          <cell r="Y203">
            <v>0</v>
          </cell>
          <cell r="Z203">
            <v>0</v>
          </cell>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S203">
            <v>0</v>
          </cell>
          <cell r="AT203">
            <v>0</v>
          </cell>
          <cell r="AU203">
            <v>0</v>
          </cell>
          <cell r="AV203">
            <v>0</v>
          </cell>
          <cell r="AW203">
            <v>0</v>
          </cell>
          <cell r="AY203">
            <v>0</v>
          </cell>
          <cell r="AZ203">
            <v>1124</v>
          </cell>
          <cell r="BA203">
            <v>65203.24</v>
          </cell>
          <cell r="BB203">
            <v>396</v>
          </cell>
          <cell r="BC203">
            <v>20374.2</v>
          </cell>
          <cell r="BD203">
            <v>0</v>
          </cell>
          <cell r="BE203">
            <v>0</v>
          </cell>
          <cell r="BF203">
            <v>0</v>
          </cell>
          <cell r="BG203">
            <v>0</v>
          </cell>
          <cell r="BH203">
            <v>0</v>
          </cell>
          <cell r="BI203">
            <v>0</v>
          </cell>
          <cell r="BJ203">
            <v>0</v>
          </cell>
          <cell r="BK203">
            <v>0</v>
          </cell>
          <cell r="BL203">
            <v>0</v>
          </cell>
          <cell r="BM203">
            <v>0</v>
          </cell>
          <cell r="BN203">
            <v>0</v>
          </cell>
          <cell r="BO203">
            <v>0</v>
          </cell>
          <cell r="BP203">
            <v>0</v>
          </cell>
          <cell r="BQ203">
            <v>0</v>
          </cell>
          <cell r="BR203">
            <v>0</v>
          </cell>
          <cell r="BS203">
            <v>0</v>
          </cell>
          <cell r="BT203">
            <v>0</v>
          </cell>
          <cell r="BU203">
            <v>0</v>
          </cell>
          <cell r="BV203">
            <v>103000</v>
          </cell>
          <cell r="BW203">
            <v>7300</v>
          </cell>
          <cell r="BX203">
            <v>188577.44</v>
          </cell>
          <cell r="BY203">
            <v>0</v>
          </cell>
        </row>
        <row r="204">
          <cell r="A204">
            <v>100972</v>
          </cell>
          <cell r="B204">
            <v>100972</v>
          </cell>
          <cell r="C204" t="str">
            <v>Mike Pescod</v>
          </cell>
          <cell r="D204">
            <v>100972</v>
          </cell>
          <cell r="E204">
            <v>100</v>
          </cell>
          <cell r="F204">
            <v>70</v>
          </cell>
          <cell r="G204" t="str">
            <v>Cornwall-Distr. Upgrades South Stormont</v>
          </cell>
          <cell r="I204">
            <v>0</v>
          </cell>
          <cell r="K204">
            <v>0</v>
          </cell>
          <cell r="M204">
            <v>0</v>
          </cell>
          <cell r="O204">
            <v>0</v>
          </cell>
          <cell r="Q204">
            <v>0</v>
          </cell>
          <cell r="S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O204">
            <v>0</v>
          </cell>
          <cell r="AP204">
            <v>0</v>
          </cell>
          <cell r="AQ204">
            <v>0</v>
          </cell>
          <cell r="AS204">
            <v>0</v>
          </cell>
          <cell r="AT204">
            <v>0</v>
          </cell>
          <cell r="AU204">
            <v>0</v>
          </cell>
          <cell r="AV204">
            <v>0</v>
          </cell>
          <cell r="AW204">
            <v>0</v>
          </cell>
          <cell r="AY204">
            <v>0</v>
          </cell>
          <cell r="AZ204">
            <v>60</v>
          </cell>
          <cell r="BA204">
            <v>3480.6</v>
          </cell>
          <cell r="BB204">
            <v>20</v>
          </cell>
          <cell r="BC204">
            <v>1029</v>
          </cell>
          <cell r="BD204">
            <v>0</v>
          </cell>
          <cell r="BE204">
            <v>0</v>
          </cell>
          <cell r="BF204">
            <v>0</v>
          </cell>
          <cell r="BG204">
            <v>0</v>
          </cell>
          <cell r="BH204">
            <v>0</v>
          </cell>
          <cell r="BI204">
            <v>0</v>
          </cell>
          <cell r="BJ204">
            <v>0</v>
          </cell>
          <cell r="BK204">
            <v>0</v>
          </cell>
          <cell r="BL204">
            <v>0</v>
          </cell>
          <cell r="BM204">
            <v>0</v>
          </cell>
          <cell r="BN204">
            <v>0</v>
          </cell>
          <cell r="BO204">
            <v>0</v>
          </cell>
          <cell r="BP204">
            <v>0</v>
          </cell>
          <cell r="BQ204">
            <v>0</v>
          </cell>
          <cell r="BR204">
            <v>0</v>
          </cell>
          <cell r="BS204">
            <v>0</v>
          </cell>
          <cell r="BT204">
            <v>0</v>
          </cell>
          <cell r="BU204">
            <v>0</v>
          </cell>
          <cell r="BV204">
            <v>3900</v>
          </cell>
          <cell r="BW204">
            <v>7300</v>
          </cell>
          <cell r="BX204">
            <v>8409.6</v>
          </cell>
          <cell r="BY204">
            <v>0</v>
          </cell>
        </row>
        <row r="205">
          <cell r="A205">
            <v>100973</v>
          </cell>
          <cell r="B205">
            <v>100973</v>
          </cell>
          <cell r="C205" t="str">
            <v>Mike Pescod</v>
          </cell>
          <cell r="D205">
            <v>100973</v>
          </cell>
          <cell r="E205">
            <v>100</v>
          </cell>
          <cell r="F205">
            <v>70</v>
          </cell>
          <cell r="G205" t="str">
            <v>Cornwall-Distr. Upgrades South Glengary</v>
          </cell>
          <cell r="I205">
            <v>0</v>
          </cell>
          <cell r="K205">
            <v>0</v>
          </cell>
          <cell r="M205">
            <v>0</v>
          </cell>
          <cell r="O205">
            <v>0</v>
          </cell>
          <cell r="Q205">
            <v>0</v>
          </cell>
          <cell r="S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S205">
            <v>0</v>
          </cell>
          <cell r="AT205">
            <v>0</v>
          </cell>
          <cell r="AU205">
            <v>0</v>
          </cell>
          <cell r="AV205">
            <v>0</v>
          </cell>
          <cell r="AW205">
            <v>0</v>
          </cell>
          <cell r="AY205">
            <v>0</v>
          </cell>
          <cell r="AZ205">
            <v>1600</v>
          </cell>
          <cell r="BA205">
            <v>92816</v>
          </cell>
          <cell r="BB205">
            <v>564</v>
          </cell>
          <cell r="BC205">
            <v>29017.800000000003</v>
          </cell>
          <cell r="BD205">
            <v>0</v>
          </cell>
          <cell r="BE205">
            <v>0</v>
          </cell>
          <cell r="BF205">
            <v>0</v>
          </cell>
          <cell r="BG205">
            <v>0</v>
          </cell>
          <cell r="BH205">
            <v>0</v>
          </cell>
          <cell r="BI205">
            <v>0</v>
          </cell>
          <cell r="BJ205">
            <v>0</v>
          </cell>
          <cell r="BK205">
            <v>0</v>
          </cell>
          <cell r="BL205">
            <v>0</v>
          </cell>
          <cell r="BM205">
            <v>0</v>
          </cell>
          <cell r="BN205">
            <v>0</v>
          </cell>
          <cell r="BO205">
            <v>0</v>
          </cell>
          <cell r="BP205">
            <v>0</v>
          </cell>
          <cell r="BQ205">
            <v>0</v>
          </cell>
          <cell r="BR205">
            <v>0</v>
          </cell>
          <cell r="BS205">
            <v>0</v>
          </cell>
          <cell r="BT205">
            <v>0</v>
          </cell>
          <cell r="BU205">
            <v>0</v>
          </cell>
          <cell r="BV205">
            <v>102000</v>
          </cell>
          <cell r="BW205">
            <v>7300</v>
          </cell>
          <cell r="BX205">
            <v>223833.8</v>
          </cell>
          <cell r="BY205">
            <v>0</v>
          </cell>
        </row>
        <row r="206">
          <cell r="A206">
            <v>100974</v>
          </cell>
          <cell r="B206">
            <v>100974</v>
          </cell>
          <cell r="C206" t="str">
            <v>Mike Pescod</v>
          </cell>
          <cell r="D206">
            <v>100974</v>
          </cell>
          <cell r="E206">
            <v>100</v>
          </cell>
          <cell r="F206">
            <v>70</v>
          </cell>
          <cell r="G206" t="str">
            <v>Cornwall-Distr. Upgrades Cornwall Island</v>
          </cell>
          <cell r="I206">
            <v>0</v>
          </cell>
          <cell r="K206">
            <v>0</v>
          </cell>
          <cell r="M206">
            <v>0</v>
          </cell>
          <cell r="O206">
            <v>0</v>
          </cell>
          <cell r="Q206">
            <v>0</v>
          </cell>
          <cell r="S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v>0</v>
          </cell>
          <cell r="AO206">
            <v>0</v>
          </cell>
          <cell r="AP206">
            <v>0</v>
          </cell>
          <cell r="AQ206">
            <v>0</v>
          </cell>
          <cell r="AS206">
            <v>0</v>
          </cell>
          <cell r="AT206">
            <v>0</v>
          </cell>
          <cell r="AU206">
            <v>0</v>
          </cell>
          <cell r="AV206">
            <v>0</v>
          </cell>
          <cell r="AW206">
            <v>0</v>
          </cell>
          <cell r="AY206">
            <v>0</v>
          </cell>
          <cell r="AZ206">
            <v>630</v>
          </cell>
          <cell r="BA206">
            <v>36546.299999999996</v>
          </cell>
          <cell r="BB206">
            <v>220</v>
          </cell>
          <cell r="BC206">
            <v>11319</v>
          </cell>
          <cell r="BD206">
            <v>0</v>
          </cell>
          <cell r="BE206">
            <v>0</v>
          </cell>
          <cell r="BF206">
            <v>0</v>
          </cell>
          <cell r="BG206">
            <v>0</v>
          </cell>
          <cell r="BH206">
            <v>0</v>
          </cell>
          <cell r="BI206">
            <v>0</v>
          </cell>
          <cell r="BJ206">
            <v>0</v>
          </cell>
          <cell r="BK206">
            <v>0</v>
          </cell>
          <cell r="BL206">
            <v>0</v>
          </cell>
          <cell r="BM206">
            <v>0</v>
          </cell>
          <cell r="BN206">
            <v>0</v>
          </cell>
          <cell r="BO206">
            <v>0</v>
          </cell>
          <cell r="BP206">
            <v>0</v>
          </cell>
          <cell r="BQ206">
            <v>0</v>
          </cell>
          <cell r="BR206">
            <v>0</v>
          </cell>
          <cell r="BS206">
            <v>0</v>
          </cell>
          <cell r="BT206">
            <v>0</v>
          </cell>
          <cell r="BU206">
            <v>0</v>
          </cell>
          <cell r="BV206">
            <v>24300</v>
          </cell>
          <cell r="BW206">
            <v>7300</v>
          </cell>
          <cell r="BX206">
            <v>72165.299999999988</v>
          </cell>
          <cell r="BY206">
            <v>0</v>
          </cell>
        </row>
        <row r="207">
          <cell r="A207">
            <v>100975</v>
          </cell>
          <cell r="B207">
            <v>100975</v>
          </cell>
          <cell r="C207" t="str">
            <v>Mike Pescod</v>
          </cell>
          <cell r="D207">
            <v>100975</v>
          </cell>
          <cell r="E207">
            <v>100</v>
          </cell>
          <cell r="F207">
            <v>70</v>
          </cell>
          <cell r="G207" t="str">
            <v>Cornwall-New Service Lines Southe Glenga</v>
          </cell>
          <cell r="I207">
            <v>0</v>
          </cell>
          <cell r="K207">
            <v>0</v>
          </cell>
          <cell r="M207">
            <v>0</v>
          </cell>
          <cell r="O207">
            <v>0</v>
          </cell>
          <cell r="Q207">
            <v>0</v>
          </cell>
          <cell r="S207">
            <v>0</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J207">
            <v>0</v>
          </cell>
          <cell r="AK207">
            <v>0</v>
          </cell>
          <cell r="AL207">
            <v>0</v>
          </cell>
          <cell r="AM207">
            <v>0</v>
          </cell>
          <cell r="AN207">
            <v>0</v>
          </cell>
          <cell r="AO207">
            <v>0</v>
          </cell>
          <cell r="AP207">
            <v>0</v>
          </cell>
          <cell r="AQ207">
            <v>0</v>
          </cell>
          <cell r="AS207">
            <v>0</v>
          </cell>
          <cell r="AT207">
            <v>0</v>
          </cell>
          <cell r="AU207">
            <v>0</v>
          </cell>
          <cell r="AV207">
            <v>0</v>
          </cell>
          <cell r="AW207">
            <v>0</v>
          </cell>
          <cell r="AY207">
            <v>0</v>
          </cell>
          <cell r="AZ207">
            <v>730</v>
          </cell>
          <cell r="BA207">
            <v>42347.299999999996</v>
          </cell>
          <cell r="BB207">
            <v>256</v>
          </cell>
          <cell r="BC207">
            <v>13171.2</v>
          </cell>
          <cell r="BD207">
            <v>0</v>
          </cell>
          <cell r="BE207">
            <v>0</v>
          </cell>
          <cell r="BF207">
            <v>0</v>
          </cell>
          <cell r="BG207">
            <v>0</v>
          </cell>
          <cell r="BH207">
            <v>0</v>
          </cell>
          <cell r="BI207">
            <v>0</v>
          </cell>
          <cell r="BJ207">
            <v>0</v>
          </cell>
          <cell r="BK207">
            <v>0</v>
          </cell>
          <cell r="BL207">
            <v>0</v>
          </cell>
          <cell r="BM207">
            <v>0</v>
          </cell>
          <cell r="BN207">
            <v>0</v>
          </cell>
          <cell r="BO207">
            <v>0</v>
          </cell>
          <cell r="BP207">
            <v>0</v>
          </cell>
          <cell r="BQ207">
            <v>0</v>
          </cell>
          <cell r="BR207">
            <v>0</v>
          </cell>
          <cell r="BS207">
            <v>0</v>
          </cell>
          <cell r="BT207">
            <v>0</v>
          </cell>
          <cell r="BU207">
            <v>0</v>
          </cell>
          <cell r="BV207">
            <v>59300</v>
          </cell>
          <cell r="BW207">
            <v>7300</v>
          </cell>
          <cell r="BX207">
            <v>114818.49999999999</v>
          </cell>
          <cell r="BY207">
            <v>0</v>
          </cell>
        </row>
        <row r="208">
          <cell r="A208">
            <v>100976</v>
          </cell>
          <cell r="B208">
            <v>100976</v>
          </cell>
          <cell r="C208" t="str">
            <v>Mike Pescod</v>
          </cell>
          <cell r="D208">
            <v>100976</v>
          </cell>
          <cell r="E208">
            <v>100</v>
          </cell>
          <cell r="F208">
            <v>70</v>
          </cell>
          <cell r="G208" t="str">
            <v>Cornwall-New Service Lines Cornwall Isla</v>
          </cell>
          <cell r="I208">
            <v>0</v>
          </cell>
          <cell r="K208">
            <v>0</v>
          </cell>
          <cell r="M208">
            <v>0</v>
          </cell>
          <cell r="O208">
            <v>0</v>
          </cell>
          <cell r="Q208">
            <v>0</v>
          </cell>
          <cell r="S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v>0</v>
          </cell>
          <cell r="AN208">
            <v>0</v>
          </cell>
          <cell r="AO208">
            <v>0</v>
          </cell>
          <cell r="AP208">
            <v>0</v>
          </cell>
          <cell r="AQ208">
            <v>0</v>
          </cell>
          <cell r="AS208">
            <v>0</v>
          </cell>
          <cell r="AT208">
            <v>0</v>
          </cell>
          <cell r="AU208">
            <v>0</v>
          </cell>
          <cell r="AV208">
            <v>0</v>
          </cell>
          <cell r="AW208">
            <v>0</v>
          </cell>
          <cell r="AY208">
            <v>0</v>
          </cell>
          <cell r="AZ208">
            <v>100</v>
          </cell>
          <cell r="BA208">
            <v>5801</v>
          </cell>
          <cell r="BB208">
            <v>30</v>
          </cell>
          <cell r="BC208">
            <v>1543.5</v>
          </cell>
          <cell r="BD208">
            <v>0</v>
          </cell>
          <cell r="BE208">
            <v>0</v>
          </cell>
          <cell r="BF208">
            <v>0</v>
          </cell>
          <cell r="BG208">
            <v>0</v>
          </cell>
          <cell r="BH208">
            <v>0</v>
          </cell>
          <cell r="BI208">
            <v>0</v>
          </cell>
          <cell r="BJ208">
            <v>0</v>
          </cell>
          <cell r="BK208">
            <v>0</v>
          </cell>
          <cell r="BL208">
            <v>0</v>
          </cell>
          <cell r="BM208">
            <v>0</v>
          </cell>
          <cell r="BN208">
            <v>0</v>
          </cell>
          <cell r="BO208">
            <v>0</v>
          </cell>
          <cell r="BP208">
            <v>0</v>
          </cell>
          <cell r="BQ208">
            <v>0</v>
          </cell>
          <cell r="BR208">
            <v>0</v>
          </cell>
          <cell r="BS208">
            <v>0</v>
          </cell>
          <cell r="BT208">
            <v>0</v>
          </cell>
          <cell r="BU208">
            <v>0</v>
          </cell>
          <cell r="BV208">
            <v>1000</v>
          </cell>
          <cell r="BW208">
            <v>7300</v>
          </cell>
          <cell r="BX208">
            <v>8344.5</v>
          </cell>
          <cell r="BY208">
            <v>0</v>
          </cell>
        </row>
        <row r="209">
          <cell r="A209">
            <v>100977</v>
          </cell>
          <cell r="B209">
            <v>100977</v>
          </cell>
          <cell r="C209" t="str">
            <v>Mike Pescod</v>
          </cell>
          <cell r="D209">
            <v>100977</v>
          </cell>
          <cell r="E209">
            <v>100</v>
          </cell>
          <cell r="F209">
            <v>70</v>
          </cell>
          <cell r="G209" t="str">
            <v>Cornwall-New Streetlights City</v>
          </cell>
          <cell r="I209">
            <v>0</v>
          </cell>
          <cell r="K209">
            <v>0</v>
          </cell>
          <cell r="M209">
            <v>0</v>
          </cell>
          <cell r="O209">
            <v>0</v>
          </cell>
          <cell r="Q209">
            <v>0</v>
          </cell>
          <cell r="S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0</v>
          </cell>
          <cell r="AO209">
            <v>0</v>
          </cell>
          <cell r="AP209">
            <v>0</v>
          </cell>
          <cell r="AQ209">
            <v>0</v>
          </cell>
          <cell r="AS209">
            <v>0</v>
          </cell>
          <cell r="AT209">
            <v>0</v>
          </cell>
          <cell r="AU209">
            <v>0</v>
          </cell>
          <cell r="AV209">
            <v>0</v>
          </cell>
          <cell r="AW209">
            <v>0</v>
          </cell>
          <cell r="AY209">
            <v>0</v>
          </cell>
          <cell r="AZ209">
            <v>0</v>
          </cell>
          <cell r="BA209">
            <v>0</v>
          </cell>
          <cell r="BB209">
            <v>0</v>
          </cell>
          <cell r="BC209">
            <v>0</v>
          </cell>
          <cell r="BD209">
            <v>0</v>
          </cell>
          <cell r="BE209">
            <v>0</v>
          </cell>
          <cell r="BF209">
            <v>0</v>
          </cell>
          <cell r="BG209">
            <v>0</v>
          </cell>
          <cell r="BH209">
            <v>0</v>
          </cell>
          <cell r="BI209">
            <v>0</v>
          </cell>
          <cell r="BJ209">
            <v>0</v>
          </cell>
          <cell r="BK209">
            <v>0</v>
          </cell>
          <cell r="BL209">
            <v>0</v>
          </cell>
          <cell r="BM209">
            <v>0</v>
          </cell>
          <cell r="BN209">
            <v>0</v>
          </cell>
          <cell r="BO209">
            <v>0</v>
          </cell>
          <cell r="BP209">
            <v>0</v>
          </cell>
          <cell r="BQ209">
            <v>0</v>
          </cell>
          <cell r="BR209">
            <v>0</v>
          </cell>
          <cell r="BS209">
            <v>0</v>
          </cell>
          <cell r="BT209">
            <v>0</v>
          </cell>
          <cell r="BU209">
            <v>0</v>
          </cell>
          <cell r="BV209">
            <v>0</v>
          </cell>
          <cell r="BW209">
            <v>7300</v>
          </cell>
          <cell r="BX209">
            <v>0</v>
          </cell>
          <cell r="BY209">
            <v>0</v>
          </cell>
        </row>
        <row r="210">
          <cell r="A210">
            <v>100978</v>
          </cell>
          <cell r="B210">
            <v>100978</v>
          </cell>
          <cell r="C210" t="str">
            <v>Mike Pescod</v>
          </cell>
          <cell r="D210">
            <v>100978</v>
          </cell>
          <cell r="E210">
            <v>100</v>
          </cell>
          <cell r="F210">
            <v>70</v>
          </cell>
          <cell r="G210" t="str">
            <v>Cornwall-New Streetlights South Glengary</v>
          </cell>
          <cell r="I210">
            <v>0</v>
          </cell>
          <cell r="K210">
            <v>0</v>
          </cell>
          <cell r="M210">
            <v>0</v>
          </cell>
          <cell r="O210">
            <v>0</v>
          </cell>
          <cell r="Q210">
            <v>0</v>
          </cell>
          <cell r="S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v>0</v>
          </cell>
          <cell r="AN210">
            <v>0</v>
          </cell>
          <cell r="AO210">
            <v>0</v>
          </cell>
          <cell r="AP210">
            <v>0</v>
          </cell>
          <cell r="AQ210">
            <v>0</v>
          </cell>
          <cell r="AS210">
            <v>0</v>
          </cell>
          <cell r="AT210">
            <v>0</v>
          </cell>
          <cell r="AU210">
            <v>0</v>
          </cell>
          <cell r="AV210">
            <v>0</v>
          </cell>
          <cell r="AW210">
            <v>0</v>
          </cell>
          <cell r="AY210">
            <v>0</v>
          </cell>
          <cell r="AZ210">
            <v>0</v>
          </cell>
          <cell r="BA210">
            <v>0</v>
          </cell>
          <cell r="BB210">
            <v>0</v>
          </cell>
          <cell r="BC210">
            <v>0</v>
          </cell>
          <cell r="BD210">
            <v>0</v>
          </cell>
          <cell r="BE210">
            <v>0</v>
          </cell>
          <cell r="BF210">
            <v>0</v>
          </cell>
          <cell r="BG210">
            <v>0</v>
          </cell>
          <cell r="BH210">
            <v>0</v>
          </cell>
          <cell r="BI210">
            <v>0</v>
          </cell>
          <cell r="BJ210">
            <v>0</v>
          </cell>
          <cell r="BK210">
            <v>0</v>
          </cell>
          <cell r="BL210">
            <v>0</v>
          </cell>
          <cell r="BM210">
            <v>0</v>
          </cell>
          <cell r="BN210">
            <v>0</v>
          </cell>
          <cell r="BO210">
            <v>0</v>
          </cell>
          <cell r="BP210">
            <v>0</v>
          </cell>
          <cell r="BQ210">
            <v>0</v>
          </cell>
          <cell r="BR210">
            <v>0</v>
          </cell>
          <cell r="BS210">
            <v>0</v>
          </cell>
          <cell r="BT210">
            <v>0</v>
          </cell>
          <cell r="BU210">
            <v>0</v>
          </cell>
          <cell r="BV210">
            <v>300</v>
          </cell>
          <cell r="BW210">
            <v>7300</v>
          </cell>
          <cell r="BX210">
            <v>300</v>
          </cell>
          <cell r="BY210">
            <v>0</v>
          </cell>
        </row>
        <row r="211">
          <cell r="A211">
            <v>100979</v>
          </cell>
          <cell r="B211">
            <v>100979</v>
          </cell>
          <cell r="C211" t="str">
            <v>Mike Pescod</v>
          </cell>
          <cell r="D211">
            <v>100979</v>
          </cell>
          <cell r="E211">
            <v>100</v>
          </cell>
          <cell r="F211">
            <v>70</v>
          </cell>
          <cell r="G211" t="str">
            <v>Cornwall-New Streetlights South Stormont</v>
          </cell>
          <cell r="I211">
            <v>0</v>
          </cell>
          <cell r="K211">
            <v>0</v>
          </cell>
          <cell r="M211">
            <v>0</v>
          </cell>
          <cell r="O211">
            <v>0</v>
          </cell>
          <cell r="Q211">
            <v>0</v>
          </cell>
          <cell r="S211">
            <v>0</v>
          </cell>
          <cell r="U211">
            <v>0</v>
          </cell>
          <cell r="V211">
            <v>0</v>
          </cell>
          <cell r="W211">
            <v>0</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cell r="AO211">
            <v>0</v>
          </cell>
          <cell r="AP211">
            <v>0</v>
          </cell>
          <cell r="AQ211">
            <v>0</v>
          </cell>
          <cell r="AS211">
            <v>0</v>
          </cell>
          <cell r="AT211">
            <v>0</v>
          </cell>
          <cell r="AU211">
            <v>0</v>
          </cell>
          <cell r="AV211">
            <v>0</v>
          </cell>
          <cell r="AW211">
            <v>0</v>
          </cell>
          <cell r="AY211">
            <v>0</v>
          </cell>
          <cell r="AZ211">
            <v>0</v>
          </cell>
          <cell r="BA211">
            <v>0</v>
          </cell>
          <cell r="BB211">
            <v>0</v>
          </cell>
          <cell r="BC211">
            <v>0</v>
          </cell>
          <cell r="BD211">
            <v>0</v>
          </cell>
          <cell r="BE211">
            <v>0</v>
          </cell>
          <cell r="BF211">
            <v>0</v>
          </cell>
          <cell r="BG211">
            <v>0</v>
          </cell>
          <cell r="BH211">
            <v>0</v>
          </cell>
          <cell r="BI211">
            <v>0</v>
          </cell>
          <cell r="BJ211">
            <v>0</v>
          </cell>
          <cell r="BK211">
            <v>0</v>
          </cell>
          <cell r="BL211">
            <v>0</v>
          </cell>
          <cell r="BM211">
            <v>0</v>
          </cell>
          <cell r="BN211">
            <v>0</v>
          </cell>
          <cell r="BO211">
            <v>0</v>
          </cell>
          <cell r="BP211">
            <v>0</v>
          </cell>
          <cell r="BQ211">
            <v>0</v>
          </cell>
          <cell r="BR211">
            <v>0</v>
          </cell>
          <cell r="BS211">
            <v>0</v>
          </cell>
          <cell r="BT211">
            <v>0</v>
          </cell>
          <cell r="BU211">
            <v>0</v>
          </cell>
          <cell r="BV211">
            <v>0</v>
          </cell>
          <cell r="BW211">
            <v>7300</v>
          </cell>
          <cell r="BX211">
            <v>0</v>
          </cell>
          <cell r="BY211">
            <v>0</v>
          </cell>
        </row>
        <row r="212">
          <cell r="A212">
            <v>100980</v>
          </cell>
          <cell r="B212">
            <v>100980</v>
          </cell>
          <cell r="C212" t="str">
            <v>Mike Pescod</v>
          </cell>
          <cell r="D212">
            <v>100980</v>
          </cell>
          <cell r="E212">
            <v>100</v>
          </cell>
          <cell r="F212">
            <v>70</v>
          </cell>
          <cell r="G212" t="str">
            <v>Cornwall-New Streetlights Cornwall ISlan</v>
          </cell>
          <cell r="I212">
            <v>0</v>
          </cell>
          <cell r="K212">
            <v>0</v>
          </cell>
          <cell r="M212">
            <v>0</v>
          </cell>
          <cell r="O212">
            <v>0</v>
          </cell>
          <cell r="Q212">
            <v>0</v>
          </cell>
          <cell r="S212">
            <v>0</v>
          </cell>
          <cell r="U212">
            <v>0</v>
          </cell>
          <cell r="V212">
            <v>0</v>
          </cell>
          <cell r="W212">
            <v>0</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0</v>
          </cell>
          <cell r="AM212">
            <v>0</v>
          </cell>
          <cell r="AN212">
            <v>0</v>
          </cell>
          <cell r="AO212">
            <v>0</v>
          </cell>
          <cell r="AP212">
            <v>0</v>
          </cell>
          <cell r="AQ212">
            <v>0</v>
          </cell>
          <cell r="AS212">
            <v>0</v>
          </cell>
          <cell r="AT212">
            <v>0</v>
          </cell>
          <cell r="AU212">
            <v>0</v>
          </cell>
          <cell r="AV212">
            <v>0</v>
          </cell>
          <cell r="AW212">
            <v>0</v>
          </cell>
          <cell r="AY212">
            <v>0</v>
          </cell>
          <cell r="AZ212">
            <v>0</v>
          </cell>
          <cell r="BA212">
            <v>0</v>
          </cell>
          <cell r="BB212">
            <v>0</v>
          </cell>
          <cell r="BC212">
            <v>0</v>
          </cell>
          <cell r="BD212">
            <v>0</v>
          </cell>
          <cell r="BE212">
            <v>0</v>
          </cell>
          <cell r="BF212">
            <v>0</v>
          </cell>
          <cell r="BG212">
            <v>0</v>
          </cell>
          <cell r="BH212">
            <v>0</v>
          </cell>
          <cell r="BI212">
            <v>0</v>
          </cell>
          <cell r="BJ212">
            <v>0</v>
          </cell>
          <cell r="BK212">
            <v>0</v>
          </cell>
          <cell r="BL212">
            <v>0</v>
          </cell>
          <cell r="BM212">
            <v>0</v>
          </cell>
          <cell r="BN212">
            <v>0</v>
          </cell>
          <cell r="BO212">
            <v>0</v>
          </cell>
          <cell r="BP212">
            <v>0</v>
          </cell>
          <cell r="BQ212">
            <v>0</v>
          </cell>
          <cell r="BR212">
            <v>0</v>
          </cell>
          <cell r="BS212">
            <v>0</v>
          </cell>
          <cell r="BT212">
            <v>0</v>
          </cell>
          <cell r="BU212">
            <v>0</v>
          </cell>
          <cell r="BV212">
            <v>0</v>
          </cell>
          <cell r="BW212">
            <v>7300</v>
          </cell>
          <cell r="BX212">
            <v>0</v>
          </cell>
          <cell r="BY212">
            <v>0</v>
          </cell>
        </row>
        <row r="213">
          <cell r="A213">
            <v>100981</v>
          </cell>
          <cell r="B213">
            <v>100981</v>
          </cell>
          <cell r="C213" t="str">
            <v>Mike Pescod</v>
          </cell>
          <cell r="D213">
            <v>100981</v>
          </cell>
          <cell r="E213">
            <v>100</v>
          </cell>
          <cell r="F213">
            <v>70</v>
          </cell>
          <cell r="G213" t="str">
            <v>Cornwall-Substation Rosemount</v>
          </cell>
          <cell r="I213">
            <v>0</v>
          </cell>
          <cell r="K213">
            <v>0</v>
          </cell>
          <cell r="M213">
            <v>0</v>
          </cell>
          <cell r="O213">
            <v>0</v>
          </cell>
          <cell r="Q213">
            <v>0</v>
          </cell>
          <cell r="S213">
            <v>0</v>
          </cell>
          <cell r="U213">
            <v>0</v>
          </cell>
          <cell r="V213">
            <v>0</v>
          </cell>
          <cell r="W213">
            <v>0</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K213">
            <v>0</v>
          </cell>
          <cell r="AL213">
            <v>0</v>
          </cell>
          <cell r="AM213">
            <v>0</v>
          </cell>
          <cell r="AN213">
            <v>0</v>
          </cell>
          <cell r="AO213">
            <v>0</v>
          </cell>
          <cell r="AP213">
            <v>0</v>
          </cell>
          <cell r="AQ213">
            <v>0</v>
          </cell>
          <cell r="AS213">
            <v>0</v>
          </cell>
          <cell r="AT213">
            <v>0</v>
          </cell>
          <cell r="AU213">
            <v>0</v>
          </cell>
          <cell r="AV213">
            <v>0</v>
          </cell>
          <cell r="AW213">
            <v>0</v>
          </cell>
          <cell r="AY213">
            <v>0</v>
          </cell>
          <cell r="AZ213">
            <v>80</v>
          </cell>
          <cell r="BA213">
            <v>4640.8</v>
          </cell>
          <cell r="BB213">
            <v>28</v>
          </cell>
          <cell r="BC213">
            <v>1440.6000000000001</v>
          </cell>
          <cell r="BD213">
            <v>200</v>
          </cell>
          <cell r="BE213">
            <v>10622</v>
          </cell>
          <cell r="BF213">
            <v>0</v>
          </cell>
          <cell r="BG213">
            <v>0</v>
          </cell>
          <cell r="BH213">
            <v>0</v>
          </cell>
          <cell r="BI213">
            <v>0</v>
          </cell>
          <cell r="BJ213">
            <v>0</v>
          </cell>
          <cell r="BK213">
            <v>0</v>
          </cell>
          <cell r="BL213">
            <v>0</v>
          </cell>
          <cell r="BM213">
            <v>0</v>
          </cell>
          <cell r="BN213">
            <v>0</v>
          </cell>
          <cell r="BO213">
            <v>0</v>
          </cell>
          <cell r="BP213">
            <v>0</v>
          </cell>
          <cell r="BQ213">
            <v>0</v>
          </cell>
          <cell r="BR213">
            <v>0</v>
          </cell>
          <cell r="BS213">
            <v>0</v>
          </cell>
          <cell r="BT213">
            <v>0</v>
          </cell>
          <cell r="BU213">
            <v>0</v>
          </cell>
          <cell r="BV213">
            <v>39500</v>
          </cell>
          <cell r="BW213">
            <v>7300</v>
          </cell>
          <cell r="BX213">
            <v>56203.4</v>
          </cell>
          <cell r="BY213">
            <v>0</v>
          </cell>
        </row>
        <row r="214">
          <cell r="A214">
            <v>100982</v>
          </cell>
          <cell r="B214">
            <v>100982</v>
          </cell>
          <cell r="C214" t="str">
            <v>Mike Pescod</v>
          </cell>
          <cell r="D214">
            <v>100982</v>
          </cell>
          <cell r="E214">
            <v>100</v>
          </cell>
          <cell r="F214">
            <v>70</v>
          </cell>
          <cell r="G214" t="str">
            <v>Cornwall-Substation Courtaulds</v>
          </cell>
          <cell r="I214">
            <v>0</v>
          </cell>
          <cell r="K214">
            <v>0</v>
          </cell>
          <cell r="M214">
            <v>0</v>
          </cell>
          <cell r="O214">
            <v>0</v>
          </cell>
          <cell r="Q214">
            <v>0</v>
          </cell>
          <cell r="S214">
            <v>0</v>
          </cell>
          <cell r="U214">
            <v>0</v>
          </cell>
          <cell r="V214">
            <v>0</v>
          </cell>
          <cell r="W214">
            <v>0</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v>
          </cell>
          <cell r="AM214">
            <v>0</v>
          </cell>
          <cell r="AN214">
            <v>0</v>
          </cell>
          <cell r="AO214">
            <v>0</v>
          </cell>
          <cell r="AP214">
            <v>0</v>
          </cell>
          <cell r="AQ214">
            <v>0</v>
          </cell>
          <cell r="AS214">
            <v>0</v>
          </cell>
          <cell r="AT214">
            <v>0</v>
          </cell>
          <cell r="AU214">
            <v>0</v>
          </cell>
          <cell r="AV214">
            <v>0</v>
          </cell>
          <cell r="AW214">
            <v>0</v>
          </cell>
          <cell r="AY214">
            <v>0</v>
          </cell>
          <cell r="AZ214">
            <v>100</v>
          </cell>
          <cell r="BA214">
            <v>5801</v>
          </cell>
          <cell r="BB214">
            <v>36</v>
          </cell>
          <cell r="BC214">
            <v>1852.2</v>
          </cell>
          <cell r="BD214">
            <v>100</v>
          </cell>
          <cell r="BE214">
            <v>5311</v>
          </cell>
          <cell r="BF214">
            <v>0</v>
          </cell>
          <cell r="BG214">
            <v>0</v>
          </cell>
          <cell r="BH214">
            <v>0</v>
          </cell>
          <cell r="BI214">
            <v>0</v>
          </cell>
          <cell r="BJ214">
            <v>0</v>
          </cell>
          <cell r="BK214">
            <v>0</v>
          </cell>
          <cell r="BL214">
            <v>0</v>
          </cell>
          <cell r="BM214">
            <v>0</v>
          </cell>
          <cell r="BN214">
            <v>0</v>
          </cell>
          <cell r="BO214">
            <v>0</v>
          </cell>
          <cell r="BP214">
            <v>0</v>
          </cell>
          <cell r="BQ214">
            <v>0</v>
          </cell>
          <cell r="BR214">
            <v>0</v>
          </cell>
          <cell r="BS214">
            <v>0</v>
          </cell>
          <cell r="BT214">
            <v>0</v>
          </cell>
          <cell r="BU214">
            <v>0</v>
          </cell>
          <cell r="BV214">
            <v>8100</v>
          </cell>
          <cell r="BW214">
            <v>7300</v>
          </cell>
          <cell r="BX214">
            <v>21064.2</v>
          </cell>
          <cell r="BY214">
            <v>0</v>
          </cell>
        </row>
        <row r="215">
          <cell r="A215">
            <v>100983</v>
          </cell>
          <cell r="B215">
            <v>100983</v>
          </cell>
          <cell r="C215" t="str">
            <v>Mike Pescod</v>
          </cell>
          <cell r="D215">
            <v>100983</v>
          </cell>
          <cell r="E215">
            <v>100</v>
          </cell>
          <cell r="F215">
            <v>70</v>
          </cell>
          <cell r="G215" t="str">
            <v>Cornwall-Substation McConnell</v>
          </cell>
          <cell r="I215">
            <v>0</v>
          </cell>
          <cell r="K215">
            <v>0</v>
          </cell>
          <cell r="M215">
            <v>0</v>
          </cell>
          <cell r="O215">
            <v>0</v>
          </cell>
          <cell r="Q215">
            <v>0</v>
          </cell>
          <cell r="S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0</v>
          </cell>
          <cell r="AL215">
            <v>0</v>
          </cell>
          <cell r="AM215">
            <v>0</v>
          </cell>
          <cell r="AN215">
            <v>0</v>
          </cell>
          <cell r="AO215">
            <v>0</v>
          </cell>
          <cell r="AP215">
            <v>0</v>
          </cell>
          <cell r="AQ215">
            <v>0</v>
          </cell>
          <cell r="AS215">
            <v>0</v>
          </cell>
          <cell r="AT215">
            <v>0</v>
          </cell>
          <cell r="AU215">
            <v>0</v>
          </cell>
          <cell r="AV215">
            <v>0</v>
          </cell>
          <cell r="AW215">
            <v>0</v>
          </cell>
          <cell r="AY215">
            <v>0</v>
          </cell>
          <cell r="AZ215">
            <v>0</v>
          </cell>
          <cell r="BA215">
            <v>0</v>
          </cell>
          <cell r="BB215">
            <v>0</v>
          </cell>
          <cell r="BC215">
            <v>0</v>
          </cell>
          <cell r="BD215">
            <v>0</v>
          </cell>
          <cell r="BE215">
            <v>0</v>
          </cell>
          <cell r="BF215">
            <v>0</v>
          </cell>
          <cell r="BG215">
            <v>0</v>
          </cell>
          <cell r="BH215">
            <v>0</v>
          </cell>
          <cell r="BI215">
            <v>0</v>
          </cell>
          <cell r="BJ215">
            <v>0</v>
          </cell>
          <cell r="BK215">
            <v>0</v>
          </cell>
          <cell r="BL215">
            <v>0</v>
          </cell>
          <cell r="BM215">
            <v>0</v>
          </cell>
          <cell r="BN215">
            <v>0</v>
          </cell>
          <cell r="BO215">
            <v>0</v>
          </cell>
          <cell r="BP215">
            <v>0</v>
          </cell>
          <cell r="BQ215">
            <v>0</v>
          </cell>
          <cell r="BR215">
            <v>0</v>
          </cell>
          <cell r="BS215">
            <v>0</v>
          </cell>
          <cell r="BT215">
            <v>0</v>
          </cell>
          <cell r="BU215">
            <v>0</v>
          </cell>
          <cell r="BV215">
            <v>0</v>
          </cell>
          <cell r="BW215">
            <v>7300</v>
          </cell>
          <cell r="BX215">
            <v>0</v>
          </cell>
          <cell r="BY215">
            <v>0</v>
          </cell>
        </row>
        <row r="216">
          <cell r="A216">
            <v>100984</v>
          </cell>
          <cell r="B216">
            <v>100984</v>
          </cell>
          <cell r="C216" t="str">
            <v>Mike Pescod</v>
          </cell>
          <cell r="D216">
            <v>100984</v>
          </cell>
          <cell r="E216">
            <v>100</v>
          </cell>
          <cell r="F216">
            <v>70</v>
          </cell>
          <cell r="G216" t="str">
            <v>Cornwall-Substation Loyalist</v>
          </cell>
          <cell r="I216">
            <v>0</v>
          </cell>
          <cell r="K216">
            <v>0</v>
          </cell>
          <cell r="M216">
            <v>0</v>
          </cell>
          <cell r="O216">
            <v>0</v>
          </cell>
          <cell r="Q216">
            <v>0</v>
          </cell>
          <cell r="S216">
            <v>0</v>
          </cell>
          <cell r="U216">
            <v>0</v>
          </cell>
          <cell r="V216">
            <v>0</v>
          </cell>
          <cell r="W216">
            <v>0</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K216">
            <v>0</v>
          </cell>
          <cell r="AL216">
            <v>0</v>
          </cell>
          <cell r="AM216">
            <v>0</v>
          </cell>
          <cell r="AN216">
            <v>0</v>
          </cell>
          <cell r="AO216">
            <v>0</v>
          </cell>
          <cell r="AP216">
            <v>0</v>
          </cell>
          <cell r="AQ216">
            <v>0</v>
          </cell>
          <cell r="AS216">
            <v>0</v>
          </cell>
          <cell r="AT216">
            <v>0</v>
          </cell>
          <cell r="AU216">
            <v>0</v>
          </cell>
          <cell r="AV216">
            <v>0</v>
          </cell>
          <cell r="AW216">
            <v>0</v>
          </cell>
          <cell r="AY216">
            <v>0</v>
          </cell>
          <cell r="BA216">
            <v>0</v>
          </cell>
          <cell r="BC216">
            <v>0</v>
          </cell>
          <cell r="BD216">
            <v>50</v>
          </cell>
          <cell r="BE216">
            <v>2655.5</v>
          </cell>
          <cell r="BF216">
            <v>0</v>
          </cell>
          <cell r="BG216">
            <v>0</v>
          </cell>
          <cell r="BH216">
            <v>0</v>
          </cell>
          <cell r="BI216">
            <v>0</v>
          </cell>
          <cell r="BJ216">
            <v>0</v>
          </cell>
          <cell r="BK216">
            <v>0</v>
          </cell>
          <cell r="BL216">
            <v>0</v>
          </cell>
          <cell r="BM216">
            <v>0</v>
          </cell>
          <cell r="BN216">
            <v>0</v>
          </cell>
          <cell r="BO216">
            <v>0</v>
          </cell>
          <cell r="BP216">
            <v>0</v>
          </cell>
          <cell r="BQ216">
            <v>0</v>
          </cell>
          <cell r="BR216">
            <v>0</v>
          </cell>
          <cell r="BS216">
            <v>0</v>
          </cell>
          <cell r="BT216">
            <v>0</v>
          </cell>
          <cell r="BU216">
            <v>0</v>
          </cell>
          <cell r="BV216">
            <v>0</v>
          </cell>
          <cell r="BW216">
            <v>7300</v>
          </cell>
          <cell r="BX216">
            <v>2655.5</v>
          </cell>
          <cell r="BY216">
            <v>0</v>
          </cell>
        </row>
        <row r="217">
          <cell r="A217">
            <v>100985</v>
          </cell>
          <cell r="B217">
            <v>100985</v>
          </cell>
          <cell r="C217" t="str">
            <v>Mike Pescod</v>
          </cell>
          <cell r="D217">
            <v>100985</v>
          </cell>
          <cell r="E217">
            <v>100</v>
          </cell>
          <cell r="F217">
            <v>70</v>
          </cell>
          <cell r="G217" t="str">
            <v>Cornwall-Substation Adolphus</v>
          </cell>
          <cell r="I217">
            <v>0</v>
          </cell>
          <cell r="K217">
            <v>0</v>
          </cell>
          <cell r="M217">
            <v>0</v>
          </cell>
          <cell r="O217">
            <v>0</v>
          </cell>
          <cell r="Q217">
            <v>0</v>
          </cell>
          <cell r="S217">
            <v>0</v>
          </cell>
          <cell r="U217">
            <v>0</v>
          </cell>
          <cell r="V217">
            <v>0</v>
          </cell>
          <cell r="W217">
            <v>0</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K217">
            <v>0</v>
          </cell>
          <cell r="AL217">
            <v>0</v>
          </cell>
          <cell r="AM217">
            <v>0</v>
          </cell>
          <cell r="AN217">
            <v>0</v>
          </cell>
          <cell r="AO217">
            <v>0</v>
          </cell>
          <cell r="AP217">
            <v>0</v>
          </cell>
          <cell r="AQ217">
            <v>0</v>
          </cell>
          <cell r="AS217">
            <v>0</v>
          </cell>
          <cell r="AT217">
            <v>0</v>
          </cell>
          <cell r="AU217">
            <v>0</v>
          </cell>
          <cell r="AV217">
            <v>0</v>
          </cell>
          <cell r="AW217">
            <v>0</v>
          </cell>
          <cell r="AY217">
            <v>0</v>
          </cell>
          <cell r="AZ217">
            <v>0</v>
          </cell>
          <cell r="BA217">
            <v>0</v>
          </cell>
          <cell r="BB217">
            <v>0</v>
          </cell>
          <cell r="BC217">
            <v>0</v>
          </cell>
          <cell r="BD217">
            <v>0</v>
          </cell>
          <cell r="BE217">
            <v>0</v>
          </cell>
          <cell r="BF217">
            <v>0</v>
          </cell>
          <cell r="BG217">
            <v>0</v>
          </cell>
          <cell r="BH217">
            <v>0</v>
          </cell>
          <cell r="BI217">
            <v>0</v>
          </cell>
          <cell r="BJ217">
            <v>0</v>
          </cell>
          <cell r="BK217">
            <v>0</v>
          </cell>
          <cell r="BL217">
            <v>0</v>
          </cell>
          <cell r="BM217">
            <v>0</v>
          </cell>
          <cell r="BN217">
            <v>0</v>
          </cell>
          <cell r="BO217">
            <v>0</v>
          </cell>
          <cell r="BP217">
            <v>0</v>
          </cell>
          <cell r="BQ217">
            <v>0</v>
          </cell>
          <cell r="BR217">
            <v>0</v>
          </cell>
          <cell r="BS217">
            <v>0</v>
          </cell>
          <cell r="BT217">
            <v>0</v>
          </cell>
          <cell r="BU217">
            <v>0</v>
          </cell>
          <cell r="BV217">
            <v>0</v>
          </cell>
          <cell r="BW217">
            <v>7300</v>
          </cell>
          <cell r="BX217">
            <v>0</v>
          </cell>
          <cell r="BY217">
            <v>0</v>
          </cell>
        </row>
        <row r="218">
          <cell r="A218">
            <v>100986</v>
          </cell>
          <cell r="B218">
            <v>100986</v>
          </cell>
          <cell r="C218" t="str">
            <v>Mike Pescod</v>
          </cell>
          <cell r="D218">
            <v>100986</v>
          </cell>
          <cell r="E218">
            <v>100</v>
          </cell>
          <cell r="F218">
            <v>70</v>
          </cell>
          <cell r="G218" t="str">
            <v>Cornwall-Substation Boundary Rd</v>
          </cell>
          <cell r="I218">
            <v>0</v>
          </cell>
          <cell r="K218">
            <v>0</v>
          </cell>
          <cell r="M218">
            <v>0</v>
          </cell>
          <cell r="O218">
            <v>0</v>
          </cell>
          <cell r="Q218">
            <v>0</v>
          </cell>
          <cell r="S218">
            <v>0</v>
          </cell>
          <cell r="U218">
            <v>0</v>
          </cell>
          <cell r="V218">
            <v>0</v>
          </cell>
          <cell r="W218">
            <v>0</v>
          </cell>
          <cell r="X218">
            <v>0</v>
          </cell>
          <cell r="Y218">
            <v>0</v>
          </cell>
          <cell r="Z218">
            <v>0</v>
          </cell>
          <cell r="AA218">
            <v>0</v>
          </cell>
          <cell r="AB218">
            <v>0</v>
          </cell>
          <cell r="AC218">
            <v>0</v>
          </cell>
          <cell r="AD218">
            <v>0</v>
          </cell>
          <cell r="AE218">
            <v>0</v>
          </cell>
          <cell r="AF218">
            <v>0</v>
          </cell>
          <cell r="AG218">
            <v>0</v>
          </cell>
          <cell r="AH218">
            <v>0</v>
          </cell>
          <cell r="AI218">
            <v>0</v>
          </cell>
          <cell r="AJ218">
            <v>0</v>
          </cell>
          <cell r="AK218">
            <v>0</v>
          </cell>
          <cell r="AL218">
            <v>0</v>
          </cell>
          <cell r="AM218">
            <v>0</v>
          </cell>
          <cell r="AN218">
            <v>0</v>
          </cell>
          <cell r="AO218">
            <v>0</v>
          </cell>
          <cell r="AP218">
            <v>0</v>
          </cell>
          <cell r="AQ218">
            <v>0</v>
          </cell>
          <cell r="AS218">
            <v>0</v>
          </cell>
          <cell r="AT218">
            <v>0</v>
          </cell>
          <cell r="AU218">
            <v>0</v>
          </cell>
          <cell r="AV218">
            <v>0</v>
          </cell>
          <cell r="AW218">
            <v>0</v>
          </cell>
          <cell r="AY218">
            <v>0</v>
          </cell>
          <cell r="AZ218">
            <v>0</v>
          </cell>
          <cell r="BA218">
            <v>0</v>
          </cell>
          <cell r="BB218">
            <v>0</v>
          </cell>
          <cell r="BC218">
            <v>0</v>
          </cell>
          <cell r="BD218">
            <v>0</v>
          </cell>
          <cell r="BE218">
            <v>0</v>
          </cell>
          <cell r="BF218">
            <v>0</v>
          </cell>
          <cell r="BG218">
            <v>0</v>
          </cell>
          <cell r="BH218">
            <v>0</v>
          </cell>
          <cell r="BI218">
            <v>0</v>
          </cell>
          <cell r="BJ218">
            <v>0</v>
          </cell>
          <cell r="BK218">
            <v>0</v>
          </cell>
          <cell r="BL218">
            <v>0</v>
          </cell>
          <cell r="BM218">
            <v>0</v>
          </cell>
          <cell r="BN218">
            <v>0</v>
          </cell>
          <cell r="BO218">
            <v>0</v>
          </cell>
          <cell r="BP218">
            <v>0</v>
          </cell>
          <cell r="BQ218">
            <v>0</v>
          </cell>
          <cell r="BR218">
            <v>0</v>
          </cell>
          <cell r="BS218">
            <v>0</v>
          </cell>
          <cell r="BT218">
            <v>0</v>
          </cell>
          <cell r="BU218">
            <v>0</v>
          </cell>
          <cell r="BV218">
            <v>0</v>
          </cell>
          <cell r="BW218">
            <v>7300</v>
          </cell>
          <cell r="BX218">
            <v>0</v>
          </cell>
          <cell r="BY218">
            <v>0</v>
          </cell>
        </row>
        <row r="219">
          <cell r="A219">
            <v>100987</v>
          </cell>
          <cell r="B219">
            <v>100987</v>
          </cell>
          <cell r="C219" t="str">
            <v>Mike Pescod</v>
          </cell>
          <cell r="D219">
            <v>100987</v>
          </cell>
          <cell r="E219">
            <v>100</v>
          </cell>
          <cell r="F219">
            <v>70</v>
          </cell>
          <cell r="G219" t="str">
            <v>Cornwall-Substation Camerontown</v>
          </cell>
          <cell r="I219">
            <v>0</v>
          </cell>
          <cell r="K219">
            <v>0</v>
          </cell>
          <cell r="M219">
            <v>0</v>
          </cell>
          <cell r="O219">
            <v>0</v>
          </cell>
          <cell r="Q219">
            <v>0</v>
          </cell>
          <cell r="S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K219">
            <v>0</v>
          </cell>
          <cell r="AL219">
            <v>0</v>
          </cell>
          <cell r="AM219">
            <v>0</v>
          </cell>
          <cell r="AN219">
            <v>0</v>
          </cell>
          <cell r="AO219">
            <v>0</v>
          </cell>
          <cell r="AP219">
            <v>0</v>
          </cell>
          <cell r="AQ219">
            <v>0</v>
          </cell>
          <cell r="AS219">
            <v>0</v>
          </cell>
          <cell r="AT219">
            <v>0</v>
          </cell>
          <cell r="AU219">
            <v>0</v>
          </cell>
          <cell r="AV219">
            <v>0</v>
          </cell>
          <cell r="AW219">
            <v>0</v>
          </cell>
          <cell r="AY219">
            <v>0</v>
          </cell>
          <cell r="AZ219">
            <v>0</v>
          </cell>
          <cell r="BA219">
            <v>0</v>
          </cell>
          <cell r="BB219">
            <v>0</v>
          </cell>
          <cell r="BC219">
            <v>0</v>
          </cell>
          <cell r="BD219">
            <v>0</v>
          </cell>
          <cell r="BE219">
            <v>0</v>
          </cell>
          <cell r="BF219">
            <v>0</v>
          </cell>
          <cell r="BG219">
            <v>0</v>
          </cell>
          <cell r="BH219">
            <v>0</v>
          </cell>
          <cell r="BI219">
            <v>0</v>
          </cell>
          <cell r="BJ219">
            <v>0</v>
          </cell>
          <cell r="BK219">
            <v>0</v>
          </cell>
          <cell r="BL219">
            <v>0</v>
          </cell>
          <cell r="BM219">
            <v>0</v>
          </cell>
          <cell r="BN219">
            <v>0</v>
          </cell>
          <cell r="BO219">
            <v>0</v>
          </cell>
          <cell r="BP219">
            <v>0</v>
          </cell>
          <cell r="BQ219">
            <v>0</v>
          </cell>
          <cell r="BR219">
            <v>0</v>
          </cell>
          <cell r="BS219">
            <v>0</v>
          </cell>
          <cell r="BT219">
            <v>0</v>
          </cell>
          <cell r="BU219">
            <v>0</v>
          </cell>
          <cell r="BV219">
            <v>0</v>
          </cell>
          <cell r="BW219">
            <v>7300</v>
          </cell>
          <cell r="BX219">
            <v>0</v>
          </cell>
          <cell r="BY219">
            <v>0</v>
          </cell>
        </row>
        <row r="220">
          <cell r="A220">
            <v>100988</v>
          </cell>
          <cell r="B220">
            <v>100988</v>
          </cell>
          <cell r="C220" t="str">
            <v>Mike Pescod</v>
          </cell>
          <cell r="D220">
            <v>100988</v>
          </cell>
          <cell r="E220">
            <v>100</v>
          </cell>
          <cell r="F220">
            <v>70</v>
          </cell>
          <cell r="G220" t="str">
            <v>Cornwall-Substation ICI</v>
          </cell>
          <cell r="I220">
            <v>0</v>
          </cell>
          <cell r="K220">
            <v>0</v>
          </cell>
          <cell r="M220">
            <v>0</v>
          </cell>
          <cell r="O220">
            <v>0</v>
          </cell>
          <cell r="Q220">
            <v>0</v>
          </cell>
          <cell r="S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J220">
            <v>0</v>
          </cell>
          <cell r="AK220">
            <v>0</v>
          </cell>
          <cell r="AL220">
            <v>0</v>
          </cell>
          <cell r="AM220">
            <v>0</v>
          </cell>
          <cell r="AN220">
            <v>0</v>
          </cell>
          <cell r="AO220">
            <v>0</v>
          </cell>
          <cell r="AP220">
            <v>0</v>
          </cell>
          <cell r="AQ220">
            <v>0</v>
          </cell>
          <cell r="AS220">
            <v>0</v>
          </cell>
          <cell r="AT220">
            <v>0</v>
          </cell>
          <cell r="AU220">
            <v>0</v>
          </cell>
          <cell r="AV220">
            <v>0</v>
          </cell>
          <cell r="AW220">
            <v>0</v>
          </cell>
          <cell r="AY220">
            <v>0</v>
          </cell>
          <cell r="AZ220">
            <v>0</v>
          </cell>
          <cell r="BA220">
            <v>0</v>
          </cell>
          <cell r="BB220">
            <v>0</v>
          </cell>
          <cell r="BC220">
            <v>0</v>
          </cell>
          <cell r="BD220">
            <v>0</v>
          </cell>
          <cell r="BE220">
            <v>0</v>
          </cell>
          <cell r="BF220">
            <v>0</v>
          </cell>
          <cell r="BG220">
            <v>0</v>
          </cell>
          <cell r="BH220">
            <v>0</v>
          </cell>
          <cell r="BI220">
            <v>0</v>
          </cell>
          <cell r="BJ220">
            <v>0</v>
          </cell>
          <cell r="BK220">
            <v>0</v>
          </cell>
          <cell r="BL220">
            <v>0</v>
          </cell>
          <cell r="BM220">
            <v>0</v>
          </cell>
          <cell r="BN220">
            <v>0</v>
          </cell>
          <cell r="BO220">
            <v>0</v>
          </cell>
          <cell r="BP220">
            <v>0</v>
          </cell>
          <cell r="BQ220">
            <v>0</v>
          </cell>
          <cell r="BR220">
            <v>0</v>
          </cell>
          <cell r="BS220">
            <v>0</v>
          </cell>
          <cell r="BT220">
            <v>0</v>
          </cell>
          <cell r="BU220">
            <v>0</v>
          </cell>
          <cell r="BV220">
            <v>0</v>
          </cell>
          <cell r="BW220">
            <v>7300</v>
          </cell>
          <cell r="BX220">
            <v>0</v>
          </cell>
          <cell r="BY220">
            <v>0</v>
          </cell>
        </row>
        <row r="221">
          <cell r="A221">
            <v>101118</v>
          </cell>
          <cell r="B221">
            <v>101118</v>
          </cell>
          <cell r="C221" t="str">
            <v>Mike Pescod</v>
          </cell>
          <cell r="D221">
            <v>101118</v>
          </cell>
          <cell r="E221">
            <v>100</v>
          </cell>
          <cell r="F221">
            <v>70</v>
          </cell>
          <cell r="G221" t="str">
            <v>CE - Communications Project</v>
          </cell>
          <cell r="I221">
            <v>0</v>
          </cell>
          <cell r="K221">
            <v>0</v>
          </cell>
          <cell r="M221">
            <v>0</v>
          </cell>
          <cell r="O221">
            <v>0</v>
          </cell>
          <cell r="Q221">
            <v>0</v>
          </cell>
          <cell r="S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J221">
            <v>0</v>
          </cell>
          <cell r="AK221">
            <v>0</v>
          </cell>
          <cell r="AL221">
            <v>0</v>
          </cell>
          <cell r="AM221">
            <v>0</v>
          </cell>
          <cell r="AN221">
            <v>0</v>
          </cell>
          <cell r="AO221">
            <v>0</v>
          </cell>
          <cell r="AP221">
            <v>0</v>
          </cell>
          <cell r="AQ221">
            <v>0</v>
          </cell>
          <cell r="AS221">
            <v>0</v>
          </cell>
          <cell r="AT221">
            <v>0</v>
          </cell>
          <cell r="AU221">
            <v>0</v>
          </cell>
          <cell r="AV221">
            <v>0</v>
          </cell>
          <cell r="AW221">
            <v>0</v>
          </cell>
          <cell r="AY221">
            <v>0</v>
          </cell>
          <cell r="AZ221">
            <v>0</v>
          </cell>
          <cell r="BA221">
            <v>0</v>
          </cell>
          <cell r="BB221">
            <v>0</v>
          </cell>
          <cell r="BC221">
            <v>0</v>
          </cell>
          <cell r="BD221">
            <v>0</v>
          </cell>
          <cell r="BE221">
            <v>0</v>
          </cell>
          <cell r="BF221">
            <v>0</v>
          </cell>
          <cell r="BG221">
            <v>0</v>
          </cell>
          <cell r="BH221">
            <v>0</v>
          </cell>
          <cell r="BI221">
            <v>0</v>
          </cell>
          <cell r="BJ221">
            <v>0</v>
          </cell>
          <cell r="BK221">
            <v>0</v>
          </cell>
          <cell r="BL221">
            <v>0</v>
          </cell>
          <cell r="BM221">
            <v>0</v>
          </cell>
          <cell r="BN221">
            <v>0</v>
          </cell>
          <cell r="BO221">
            <v>0</v>
          </cell>
          <cell r="BP221">
            <v>0</v>
          </cell>
          <cell r="BQ221">
            <v>0</v>
          </cell>
          <cell r="BR221">
            <v>0</v>
          </cell>
          <cell r="BS221">
            <v>0</v>
          </cell>
          <cell r="BT221">
            <v>0</v>
          </cell>
          <cell r="BU221">
            <v>0</v>
          </cell>
          <cell r="BV221">
            <v>0</v>
          </cell>
          <cell r="BW221">
            <v>7300</v>
          </cell>
          <cell r="BX221">
            <v>0</v>
          </cell>
          <cell r="BY221">
            <v>0</v>
          </cell>
        </row>
        <row r="222">
          <cell r="A222">
            <v>100998</v>
          </cell>
          <cell r="B222">
            <v>100998</v>
          </cell>
          <cell r="C222" t="str">
            <v>Mike Pescod</v>
          </cell>
          <cell r="D222">
            <v>100998</v>
          </cell>
          <cell r="E222">
            <v>100</v>
          </cell>
          <cell r="F222">
            <v>70</v>
          </cell>
          <cell r="G222" t="str">
            <v>CE-Prject Fortran</v>
          </cell>
          <cell r="H222">
            <v>0</v>
          </cell>
          <cell r="I222">
            <v>0</v>
          </cell>
          <cell r="K222">
            <v>0</v>
          </cell>
          <cell r="M222">
            <v>0</v>
          </cell>
          <cell r="O222">
            <v>0</v>
          </cell>
          <cell r="Q222">
            <v>0</v>
          </cell>
          <cell r="S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J222">
            <v>0</v>
          </cell>
          <cell r="AK222">
            <v>0</v>
          </cell>
          <cell r="AL222">
            <v>0</v>
          </cell>
          <cell r="AM222">
            <v>0</v>
          </cell>
          <cell r="AN222">
            <v>0</v>
          </cell>
          <cell r="AO222">
            <v>0</v>
          </cell>
          <cell r="AP222">
            <v>0</v>
          </cell>
          <cell r="AQ222">
            <v>0</v>
          </cell>
          <cell r="AS222">
            <v>0</v>
          </cell>
          <cell r="AT222">
            <v>0</v>
          </cell>
          <cell r="AU222">
            <v>0</v>
          </cell>
          <cell r="AV222">
            <v>0</v>
          </cell>
          <cell r="AW222">
            <v>0</v>
          </cell>
          <cell r="AY222">
            <v>0</v>
          </cell>
          <cell r="AZ222">
            <v>0</v>
          </cell>
          <cell r="BA222">
            <v>0</v>
          </cell>
          <cell r="BB222">
            <v>0</v>
          </cell>
          <cell r="BC222">
            <v>0</v>
          </cell>
          <cell r="BD222">
            <v>0</v>
          </cell>
          <cell r="BE222">
            <v>0</v>
          </cell>
          <cell r="BF222">
            <v>0</v>
          </cell>
          <cell r="BG222">
            <v>0</v>
          </cell>
          <cell r="BH222">
            <v>0</v>
          </cell>
          <cell r="BI222">
            <v>0</v>
          </cell>
          <cell r="BJ222">
            <v>0</v>
          </cell>
          <cell r="BK222">
            <v>0</v>
          </cell>
          <cell r="BL222">
            <v>0</v>
          </cell>
          <cell r="BM222">
            <v>0</v>
          </cell>
          <cell r="BN222">
            <v>0</v>
          </cell>
          <cell r="BO222">
            <v>0</v>
          </cell>
          <cell r="BP222">
            <v>0</v>
          </cell>
          <cell r="BQ222">
            <v>0</v>
          </cell>
          <cell r="BR222">
            <v>0</v>
          </cell>
          <cell r="BS222">
            <v>0</v>
          </cell>
          <cell r="BT222">
            <v>0</v>
          </cell>
          <cell r="BU222">
            <v>0</v>
          </cell>
          <cell r="BV222">
            <v>0</v>
          </cell>
          <cell r="BW222">
            <v>7300</v>
          </cell>
          <cell r="BX222">
            <v>0</v>
          </cell>
          <cell r="BY222">
            <v>0</v>
          </cell>
        </row>
        <row r="223">
          <cell r="A223">
            <v>101003</v>
          </cell>
          <cell r="B223">
            <v>101003</v>
          </cell>
          <cell r="C223" t="str">
            <v>Blaine Desrosiers</v>
          </cell>
          <cell r="D223">
            <v>101003</v>
          </cell>
          <cell r="E223">
            <v>100</v>
          </cell>
          <cell r="F223">
            <v>70</v>
          </cell>
          <cell r="G223" t="str">
            <v>Cornwall-Transportation Equipment</v>
          </cell>
          <cell r="I223">
            <v>0</v>
          </cell>
          <cell r="K223">
            <v>0</v>
          </cell>
          <cell r="M223">
            <v>0</v>
          </cell>
          <cell r="O223">
            <v>0</v>
          </cell>
          <cell r="Q223">
            <v>0</v>
          </cell>
          <cell r="S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0</v>
          </cell>
          <cell r="AL223">
            <v>0</v>
          </cell>
          <cell r="AM223">
            <v>0</v>
          </cell>
          <cell r="AN223">
            <v>0</v>
          </cell>
          <cell r="AO223">
            <v>0</v>
          </cell>
          <cell r="AP223">
            <v>0</v>
          </cell>
          <cell r="AQ223">
            <v>0</v>
          </cell>
          <cell r="AS223">
            <v>0</v>
          </cell>
          <cell r="AT223">
            <v>0</v>
          </cell>
          <cell r="AU223">
            <v>0</v>
          </cell>
          <cell r="AV223">
            <v>0</v>
          </cell>
          <cell r="AW223">
            <v>0</v>
          </cell>
          <cell r="AY223">
            <v>0</v>
          </cell>
          <cell r="AZ223">
            <v>0</v>
          </cell>
          <cell r="BA223">
            <v>0</v>
          </cell>
          <cell r="BB223">
            <v>0</v>
          </cell>
          <cell r="BC223">
            <v>0</v>
          </cell>
          <cell r="BD223">
            <v>0</v>
          </cell>
          <cell r="BE223">
            <v>0</v>
          </cell>
          <cell r="BF223">
            <v>0</v>
          </cell>
          <cell r="BG223">
            <v>0</v>
          </cell>
          <cell r="BH223">
            <v>0</v>
          </cell>
          <cell r="BI223">
            <v>0</v>
          </cell>
          <cell r="BJ223">
            <v>0</v>
          </cell>
          <cell r="BK223">
            <v>0</v>
          </cell>
          <cell r="BL223">
            <v>0</v>
          </cell>
          <cell r="BM223">
            <v>0</v>
          </cell>
          <cell r="BN223">
            <v>0</v>
          </cell>
          <cell r="BO223">
            <v>0</v>
          </cell>
          <cell r="BP223">
            <v>0</v>
          </cell>
          <cell r="BQ223">
            <v>0</v>
          </cell>
          <cell r="BR223">
            <v>0</v>
          </cell>
          <cell r="BS223">
            <v>0</v>
          </cell>
          <cell r="BT223">
            <v>0</v>
          </cell>
          <cell r="BU223">
            <v>0</v>
          </cell>
          <cell r="BV223">
            <v>177198</v>
          </cell>
          <cell r="BW223">
            <v>7300</v>
          </cell>
          <cell r="BX223">
            <v>177198</v>
          </cell>
          <cell r="BY223">
            <v>0</v>
          </cell>
        </row>
        <row r="224">
          <cell r="A224">
            <v>101051</v>
          </cell>
          <cell r="B224">
            <v>101051</v>
          </cell>
          <cell r="C224" t="str">
            <v>John Sander</v>
          </cell>
          <cell r="D224">
            <v>101051</v>
          </cell>
          <cell r="E224">
            <v>100</v>
          </cell>
          <cell r="F224">
            <v>70</v>
          </cell>
          <cell r="G224" t="str">
            <v>CE-Misc Capital IT Purchases</v>
          </cell>
          <cell r="I224">
            <v>0</v>
          </cell>
          <cell r="K224">
            <v>0</v>
          </cell>
          <cell r="M224">
            <v>0</v>
          </cell>
          <cell r="O224">
            <v>0</v>
          </cell>
          <cell r="Q224">
            <v>0</v>
          </cell>
          <cell r="S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J224">
            <v>0</v>
          </cell>
          <cell r="AK224">
            <v>0</v>
          </cell>
          <cell r="AL224">
            <v>0</v>
          </cell>
          <cell r="AM224">
            <v>0</v>
          </cell>
          <cell r="AN224">
            <v>0</v>
          </cell>
          <cell r="AO224">
            <v>0</v>
          </cell>
          <cell r="AP224">
            <v>0</v>
          </cell>
          <cell r="AQ224">
            <v>0</v>
          </cell>
          <cell r="AS224">
            <v>0</v>
          </cell>
          <cell r="AT224">
            <v>0</v>
          </cell>
          <cell r="AU224">
            <v>0</v>
          </cell>
          <cell r="AV224">
            <v>0</v>
          </cell>
          <cell r="AW224">
            <v>0</v>
          </cell>
          <cell r="AY224">
            <v>0</v>
          </cell>
          <cell r="AZ224">
            <v>0</v>
          </cell>
          <cell r="BA224">
            <v>0</v>
          </cell>
          <cell r="BB224">
            <v>0</v>
          </cell>
          <cell r="BC224">
            <v>0</v>
          </cell>
          <cell r="BD224">
            <v>0</v>
          </cell>
          <cell r="BE224">
            <v>0</v>
          </cell>
          <cell r="BF224">
            <v>0</v>
          </cell>
          <cell r="BG224">
            <v>0</v>
          </cell>
          <cell r="BH224">
            <v>20</v>
          </cell>
          <cell r="BI224">
            <v>640</v>
          </cell>
          <cell r="BJ224">
            <v>0</v>
          </cell>
          <cell r="BK224">
            <v>0</v>
          </cell>
          <cell r="BL224">
            <v>0</v>
          </cell>
          <cell r="BM224">
            <v>0</v>
          </cell>
          <cell r="BN224">
            <v>0</v>
          </cell>
          <cell r="BO224">
            <v>0</v>
          </cell>
          <cell r="BP224">
            <v>0</v>
          </cell>
          <cell r="BQ224">
            <v>0</v>
          </cell>
          <cell r="BR224">
            <v>0</v>
          </cell>
          <cell r="BS224">
            <v>0</v>
          </cell>
          <cell r="BT224">
            <v>0</v>
          </cell>
          <cell r="BU224">
            <v>0</v>
          </cell>
          <cell r="BV224">
            <v>0</v>
          </cell>
          <cell r="BW224">
            <v>7300</v>
          </cell>
          <cell r="BX224">
            <v>640</v>
          </cell>
          <cell r="BY224">
            <v>0</v>
          </cell>
        </row>
        <row r="225">
          <cell r="A225">
            <v>101052</v>
          </cell>
          <cell r="B225">
            <v>101052</v>
          </cell>
          <cell r="C225" t="str">
            <v>Mike Pescod</v>
          </cell>
          <cell r="D225">
            <v>101052</v>
          </cell>
          <cell r="E225">
            <v>100</v>
          </cell>
          <cell r="F225">
            <v>70</v>
          </cell>
          <cell r="G225" t="str">
            <v>CE-UG Servive Upgrades</v>
          </cell>
          <cell r="I225">
            <v>0</v>
          </cell>
          <cell r="K225">
            <v>0</v>
          </cell>
          <cell r="M225">
            <v>0</v>
          </cell>
          <cell r="O225">
            <v>0</v>
          </cell>
          <cell r="Q225">
            <v>0</v>
          </cell>
          <cell r="S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J225">
            <v>0</v>
          </cell>
          <cell r="AK225">
            <v>0</v>
          </cell>
          <cell r="AL225">
            <v>0</v>
          </cell>
          <cell r="AM225">
            <v>0</v>
          </cell>
          <cell r="AN225">
            <v>0</v>
          </cell>
          <cell r="AO225">
            <v>0</v>
          </cell>
          <cell r="AP225">
            <v>0</v>
          </cell>
          <cell r="AQ225">
            <v>0</v>
          </cell>
          <cell r="AS225">
            <v>0</v>
          </cell>
          <cell r="AT225">
            <v>0</v>
          </cell>
          <cell r="AU225">
            <v>0</v>
          </cell>
          <cell r="AV225">
            <v>0</v>
          </cell>
          <cell r="AW225">
            <v>0</v>
          </cell>
          <cell r="AY225">
            <v>0</v>
          </cell>
          <cell r="AZ225">
            <v>1360</v>
          </cell>
          <cell r="BA225">
            <v>78893.599999999991</v>
          </cell>
          <cell r="BB225">
            <v>480</v>
          </cell>
          <cell r="BC225">
            <v>24696</v>
          </cell>
          <cell r="BD225">
            <v>0</v>
          </cell>
          <cell r="BE225">
            <v>0</v>
          </cell>
          <cell r="BF225">
            <v>0</v>
          </cell>
          <cell r="BG225">
            <v>0</v>
          </cell>
          <cell r="BH225">
            <v>0</v>
          </cell>
          <cell r="BI225">
            <v>0</v>
          </cell>
          <cell r="BJ225">
            <v>0</v>
          </cell>
          <cell r="BK225">
            <v>0</v>
          </cell>
          <cell r="BL225">
            <v>0</v>
          </cell>
          <cell r="BM225">
            <v>0</v>
          </cell>
          <cell r="BN225">
            <v>0</v>
          </cell>
          <cell r="BO225">
            <v>0</v>
          </cell>
          <cell r="BP225">
            <v>0</v>
          </cell>
          <cell r="BQ225">
            <v>0</v>
          </cell>
          <cell r="BR225">
            <v>0</v>
          </cell>
          <cell r="BS225">
            <v>0</v>
          </cell>
          <cell r="BT225">
            <v>0</v>
          </cell>
          <cell r="BU225">
            <v>0</v>
          </cell>
          <cell r="BV225">
            <v>165400</v>
          </cell>
          <cell r="BW225">
            <v>7300</v>
          </cell>
          <cell r="BX225">
            <v>268989.59999999998</v>
          </cell>
          <cell r="BY225">
            <v>0</v>
          </cell>
        </row>
        <row r="226">
          <cell r="A226">
            <v>101063</v>
          </cell>
          <cell r="B226">
            <v>101063</v>
          </cell>
          <cell r="C226" t="str">
            <v>John Sander</v>
          </cell>
          <cell r="D226">
            <v>101063</v>
          </cell>
          <cell r="E226">
            <v>100</v>
          </cell>
          <cell r="F226">
            <v>70</v>
          </cell>
          <cell r="G226" t="str">
            <v>CE-T&amp;D Software</v>
          </cell>
          <cell r="I226">
            <v>0</v>
          </cell>
          <cell r="K226">
            <v>0</v>
          </cell>
          <cell r="M226">
            <v>0</v>
          </cell>
          <cell r="O226">
            <v>0</v>
          </cell>
          <cell r="Q226">
            <v>0</v>
          </cell>
          <cell r="S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J226">
            <v>0</v>
          </cell>
          <cell r="AK226">
            <v>0</v>
          </cell>
          <cell r="AL226">
            <v>0</v>
          </cell>
          <cell r="AM226">
            <v>0</v>
          </cell>
          <cell r="AN226">
            <v>0</v>
          </cell>
          <cell r="AO226">
            <v>0</v>
          </cell>
          <cell r="AP226">
            <v>0</v>
          </cell>
          <cell r="AQ226">
            <v>0</v>
          </cell>
          <cell r="AS226">
            <v>0</v>
          </cell>
          <cell r="AT226">
            <v>0</v>
          </cell>
          <cell r="AU226">
            <v>0</v>
          </cell>
          <cell r="AV226">
            <v>0</v>
          </cell>
          <cell r="AW226">
            <v>0</v>
          </cell>
          <cell r="AY226">
            <v>0</v>
          </cell>
          <cell r="AZ226">
            <v>0</v>
          </cell>
          <cell r="BA226">
            <v>0</v>
          </cell>
          <cell r="BB226">
            <v>0</v>
          </cell>
          <cell r="BC226">
            <v>0</v>
          </cell>
          <cell r="BD226">
            <v>0</v>
          </cell>
          <cell r="BE226">
            <v>0</v>
          </cell>
          <cell r="BF226">
            <v>0</v>
          </cell>
          <cell r="BG226">
            <v>0</v>
          </cell>
          <cell r="BH226">
            <v>0</v>
          </cell>
          <cell r="BI226">
            <v>0</v>
          </cell>
          <cell r="BJ226">
            <v>0</v>
          </cell>
          <cell r="BK226">
            <v>0</v>
          </cell>
          <cell r="BL226">
            <v>0</v>
          </cell>
          <cell r="BM226">
            <v>0</v>
          </cell>
          <cell r="BN226">
            <v>0</v>
          </cell>
          <cell r="BO226">
            <v>0</v>
          </cell>
          <cell r="BP226">
            <v>0</v>
          </cell>
          <cell r="BQ226">
            <v>0</v>
          </cell>
          <cell r="BR226">
            <v>0</v>
          </cell>
          <cell r="BS226">
            <v>0</v>
          </cell>
          <cell r="BT226">
            <v>0</v>
          </cell>
          <cell r="BU226">
            <v>0</v>
          </cell>
          <cell r="BV226">
            <v>6000</v>
          </cell>
          <cell r="BW226">
            <v>7300</v>
          </cell>
          <cell r="BX226">
            <v>6000</v>
          </cell>
          <cell r="BY226">
            <v>0</v>
          </cell>
        </row>
        <row r="227">
          <cell r="A227">
            <v>101076</v>
          </cell>
          <cell r="B227">
            <v>101076</v>
          </cell>
          <cell r="C227" t="str">
            <v>Mike Pescod</v>
          </cell>
          <cell r="D227">
            <v>101076</v>
          </cell>
          <cell r="E227">
            <v>100</v>
          </cell>
          <cell r="F227">
            <v>70</v>
          </cell>
          <cell r="G227" t="str">
            <v>CE- General Capital</v>
          </cell>
          <cell r="H227">
            <v>20</v>
          </cell>
          <cell r="I227">
            <v>1729.1999999999998</v>
          </cell>
          <cell r="K227">
            <v>0</v>
          </cell>
          <cell r="L227">
            <v>756</v>
          </cell>
          <cell r="M227">
            <v>39659.760000000002</v>
          </cell>
          <cell r="O227">
            <v>0</v>
          </cell>
          <cell r="Q227">
            <v>0</v>
          </cell>
          <cell r="S227">
            <v>0</v>
          </cell>
          <cell r="U227">
            <v>0</v>
          </cell>
          <cell r="V227">
            <v>0</v>
          </cell>
          <cell r="W227">
            <v>0</v>
          </cell>
          <cell r="X227">
            <v>0</v>
          </cell>
          <cell r="Y227">
            <v>0</v>
          </cell>
          <cell r="Z227">
            <v>0</v>
          </cell>
          <cell r="AA227">
            <v>0</v>
          </cell>
          <cell r="AB227">
            <v>0</v>
          </cell>
          <cell r="AC227">
            <v>0</v>
          </cell>
          <cell r="AD227">
            <v>0</v>
          </cell>
          <cell r="AE227">
            <v>0</v>
          </cell>
          <cell r="AF227">
            <v>0</v>
          </cell>
          <cell r="AG227">
            <v>0</v>
          </cell>
          <cell r="AH227">
            <v>0</v>
          </cell>
          <cell r="AI227">
            <v>0</v>
          </cell>
          <cell r="AJ227">
            <v>0</v>
          </cell>
          <cell r="AK227">
            <v>0</v>
          </cell>
          <cell r="AL227">
            <v>0</v>
          </cell>
          <cell r="AM227">
            <v>0</v>
          </cell>
          <cell r="AN227">
            <v>0</v>
          </cell>
          <cell r="AO227">
            <v>0</v>
          </cell>
          <cell r="AP227">
            <v>0</v>
          </cell>
          <cell r="AQ227">
            <v>0</v>
          </cell>
          <cell r="AS227">
            <v>0</v>
          </cell>
          <cell r="AT227">
            <v>0</v>
          </cell>
          <cell r="AU227">
            <v>0</v>
          </cell>
          <cell r="AV227">
            <v>0</v>
          </cell>
          <cell r="AW227">
            <v>0</v>
          </cell>
          <cell r="AY227">
            <v>0</v>
          </cell>
          <cell r="AZ227">
            <v>300</v>
          </cell>
          <cell r="BA227">
            <v>17403</v>
          </cell>
          <cell r="BB227">
            <v>2200</v>
          </cell>
          <cell r="BC227">
            <v>113190</v>
          </cell>
          <cell r="BD227">
            <v>0</v>
          </cell>
          <cell r="BE227">
            <v>0</v>
          </cell>
          <cell r="BF227">
            <v>0</v>
          </cell>
          <cell r="BG227">
            <v>0</v>
          </cell>
          <cell r="BH227">
            <v>0</v>
          </cell>
          <cell r="BI227">
            <v>0</v>
          </cell>
          <cell r="BJ227">
            <v>0</v>
          </cell>
          <cell r="BK227">
            <v>0</v>
          </cell>
          <cell r="BL227">
            <v>0</v>
          </cell>
          <cell r="BM227">
            <v>0</v>
          </cell>
          <cell r="BN227">
            <v>200</v>
          </cell>
          <cell r="BO227">
            <v>9400</v>
          </cell>
          <cell r="BP227">
            <v>0</v>
          </cell>
          <cell r="BQ227">
            <v>0</v>
          </cell>
          <cell r="BR227">
            <v>0</v>
          </cell>
          <cell r="BS227">
            <v>0</v>
          </cell>
          <cell r="BT227">
            <v>0</v>
          </cell>
          <cell r="BU227">
            <v>0</v>
          </cell>
          <cell r="BV227">
            <v>442852.01</v>
          </cell>
          <cell r="BW227">
            <v>7300</v>
          </cell>
          <cell r="BX227">
            <v>624233.97</v>
          </cell>
          <cell r="BY227">
            <v>0</v>
          </cell>
        </row>
        <row r="228">
          <cell r="A228">
            <v>101078</v>
          </cell>
          <cell r="B228">
            <v>101078</v>
          </cell>
          <cell r="C228" t="str">
            <v>Mike Pescod</v>
          </cell>
          <cell r="D228">
            <v>101078</v>
          </cell>
          <cell r="E228">
            <v>100</v>
          </cell>
          <cell r="F228">
            <v>70</v>
          </cell>
          <cell r="G228" t="str">
            <v>CE -Reloc &amp; upgrade Bound Rd Trans 25 MV</v>
          </cell>
          <cell r="I228">
            <v>0</v>
          </cell>
          <cell r="K228">
            <v>0</v>
          </cell>
          <cell r="M228">
            <v>0</v>
          </cell>
          <cell r="O228">
            <v>0</v>
          </cell>
          <cell r="Q228">
            <v>0</v>
          </cell>
          <cell r="S228">
            <v>0</v>
          </cell>
          <cell r="U228">
            <v>0</v>
          </cell>
          <cell r="V228">
            <v>0</v>
          </cell>
          <cell r="W228">
            <v>0</v>
          </cell>
          <cell r="X228">
            <v>0</v>
          </cell>
          <cell r="Y228">
            <v>0</v>
          </cell>
          <cell r="Z228">
            <v>0</v>
          </cell>
          <cell r="AA228">
            <v>0</v>
          </cell>
          <cell r="AB228">
            <v>0</v>
          </cell>
          <cell r="AC228">
            <v>0</v>
          </cell>
          <cell r="AD228">
            <v>0</v>
          </cell>
          <cell r="AE228">
            <v>0</v>
          </cell>
          <cell r="AF228">
            <v>0</v>
          </cell>
          <cell r="AG228">
            <v>0</v>
          </cell>
          <cell r="AH228">
            <v>0</v>
          </cell>
          <cell r="AI228">
            <v>0</v>
          </cell>
          <cell r="AJ228">
            <v>0</v>
          </cell>
          <cell r="AK228">
            <v>0</v>
          </cell>
          <cell r="AL228">
            <v>0</v>
          </cell>
          <cell r="AM228">
            <v>0</v>
          </cell>
          <cell r="AN228">
            <v>0</v>
          </cell>
          <cell r="AO228">
            <v>0</v>
          </cell>
          <cell r="AP228">
            <v>0</v>
          </cell>
          <cell r="AQ228">
            <v>0</v>
          </cell>
          <cell r="AS228">
            <v>0</v>
          </cell>
          <cell r="AT228">
            <v>0</v>
          </cell>
          <cell r="AU228">
            <v>0</v>
          </cell>
          <cell r="AV228">
            <v>0</v>
          </cell>
          <cell r="AW228">
            <v>0</v>
          </cell>
          <cell r="AY228">
            <v>0</v>
          </cell>
          <cell r="AZ228">
            <v>0</v>
          </cell>
          <cell r="BA228">
            <v>0</v>
          </cell>
          <cell r="BB228">
            <v>0</v>
          </cell>
          <cell r="BC228">
            <v>0</v>
          </cell>
          <cell r="BD228">
            <v>0</v>
          </cell>
          <cell r="BE228">
            <v>0</v>
          </cell>
          <cell r="BF228">
            <v>0</v>
          </cell>
          <cell r="BG228">
            <v>0</v>
          </cell>
          <cell r="BH228">
            <v>0</v>
          </cell>
          <cell r="BI228">
            <v>0</v>
          </cell>
          <cell r="BJ228">
            <v>0</v>
          </cell>
          <cell r="BK228">
            <v>0</v>
          </cell>
          <cell r="BL228">
            <v>0</v>
          </cell>
          <cell r="BM228">
            <v>0</v>
          </cell>
          <cell r="BN228">
            <v>0</v>
          </cell>
          <cell r="BO228">
            <v>0</v>
          </cell>
          <cell r="BP228">
            <v>0</v>
          </cell>
          <cell r="BQ228">
            <v>0</v>
          </cell>
          <cell r="BR228">
            <v>0</v>
          </cell>
          <cell r="BS228">
            <v>0</v>
          </cell>
          <cell r="BT228">
            <v>0</v>
          </cell>
          <cell r="BU228">
            <v>0</v>
          </cell>
          <cell r="BV228">
            <v>0</v>
          </cell>
          <cell r="BW228">
            <v>7300</v>
          </cell>
          <cell r="BX228">
            <v>0</v>
          </cell>
          <cell r="BY228">
            <v>0</v>
          </cell>
        </row>
        <row r="229">
          <cell r="A229">
            <v>101079</v>
          </cell>
          <cell r="B229">
            <v>101079</v>
          </cell>
          <cell r="C229" t="str">
            <v>Mike Pescod</v>
          </cell>
          <cell r="D229">
            <v>101079</v>
          </cell>
          <cell r="E229">
            <v>100</v>
          </cell>
          <cell r="F229">
            <v>70</v>
          </cell>
          <cell r="G229" t="str">
            <v>Cornwall-UG Dist Lines South Stormont</v>
          </cell>
          <cell r="I229">
            <v>0</v>
          </cell>
          <cell r="K229">
            <v>0</v>
          </cell>
          <cell r="M229">
            <v>0</v>
          </cell>
          <cell r="O229">
            <v>0</v>
          </cell>
          <cell r="Q229">
            <v>0</v>
          </cell>
          <cell r="S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J229">
            <v>0</v>
          </cell>
          <cell r="AK229">
            <v>0</v>
          </cell>
          <cell r="AL229">
            <v>0</v>
          </cell>
          <cell r="AM229">
            <v>0</v>
          </cell>
          <cell r="AN229">
            <v>0</v>
          </cell>
          <cell r="AO229">
            <v>0</v>
          </cell>
          <cell r="AP229">
            <v>0</v>
          </cell>
          <cell r="AQ229">
            <v>0</v>
          </cell>
          <cell r="AS229">
            <v>0</v>
          </cell>
          <cell r="AT229">
            <v>0</v>
          </cell>
          <cell r="AU229">
            <v>0</v>
          </cell>
          <cell r="AV229">
            <v>0</v>
          </cell>
          <cell r="AW229">
            <v>0</v>
          </cell>
          <cell r="AY229">
            <v>0</v>
          </cell>
          <cell r="AZ229">
            <v>0</v>
          </cell>
          <cell r="BA229">
            <v>0</v>
          </cell>
          <cell r="BB229">
            <v>0</v>
          </cell>
          <cell r="BC229">
            <v>0</v>
          </cell>
          <cell r="BD229">
            <v>0</v>
          </cell>
          <cell r="BE229">
            <v>0</v>
          </cell>
          <cell r="BF229">
            <v>0</v>
          </cell>
          <cell r="BG229">
            <v>0</v>
          </cell>
          <cell r="BH229">
            <v>0</v>
          </cell>
          <cell r="BI229">
            <v>0</v>
          </cell>
          <cell r="BJ229">
            <v>0</v>
          </cell>
          <cell r="BK229">
            <v>0</v>
          </cell>
          <cell r="BL229">
            <v>0</v>
          </cell>
          <cell r="BM229">
            <v>0</v>
          </cell>
          <cell r="BN229">
            <v>0</v>
          </cell>
          <cell r="BO229">
            <v>0</v>
          </cell>
          <cell r="BP229">
            <v>0</v>
          </cell>
          <cell r="BQ229">
            <v>0</v>
          </cell>
          <cell r="BR229">
            <v>0</v>
          </cell>
          <cell r="BS229">
            <v>0</v>
          </cell>
          <cell r="BT229">
            <v>0</v>
          </cell>
          <cell r="BU229">
            <v>0</v>
          </cell>
          <cell r="BV229">
            <v>0</v>
          </cell>
          <cell r="BW229">
            <v>7300</v>
          </cell>
          <cell r="BX229">
            <v>0</v>
          </cell>
          <cell r="BY229">
            <v>0</v>
          </cell>
        </row>
        <row r="230">
          <cell r="A230">
            <v>101080</v>
          </cell>
          <cell r="B230">
            <v>101080</v>
          </cell>
          <cell r="C230" t="str">
            <v>Mike Pescod</v>
          </cell>
          <cell r="D230">
            <v>101080</v>
          </cell>
          <cell r="E230">
            <v>100</v>
          </cell>
          <cell r="F230">
            <v>70</v>
          </cell>
          <cell r="G230" t="str">
            <v>Cornwall-UG Dist Lines South Glengarry</v>
          </cell>
          <cell r="I230">
            <v>0</v>
          </cell>
          <cell r="K230">
            <v>0</v>
          </cell>
          <cell r="M230">
            <v>0</v>
          </cell>
          <cell r="O230">
            <v>0</v>
          </cell>
          <cell r="Q230">
            <v>0</v>
          </cell>
          <cell r="S230">
            <v>0</v>
          </cell>
          <cell r="U230">
            <v>0</v>
          </cell>
          <cell r="V230">
            <v>0</v>
          </cell>
          <cell r="W230">
            <v>0</v>
          </cell>
          <cell r="X230">
            <v>0</v>
          </cell>
          <cell r="Y230">
            <v>0</v>
          </cell>
          <cell r="Z230">
            <v>0</v>
          </cell>
          <cell r="AA230">
            <v>0</v>
          </cell>
          <cell r="AB230">
            <v>0</v>
          </cell>
          <cell r="AC230">
            <v>0</v>
          </cell>
          <cell r="AD230">
            <v>0</v>
          </cell>
          <cell r="AE230">
            <v>0</v>
          </cell>
          <cell r="AF230">
            <v>0</v>
          </cell>
          <cell r="AG230">
            <v>0</v>
          </cell>
          <cell r="AH230">
            <v>0</v>
          </cell>
          <cell r="AI230">
            <v>0</v>
          </cell>
          <cell r="AJ230">
            <v>0</v>
          </cell>
          <cell r="AK230">
            <v>0</v>
          </cell>
          <cell r="AL230">
            <v>0</v>
          </cell>
          <cell r="AM230">
            <v>0</v>
          </cell>
          <cell r="AN230">
            <v>0</v>
          </cell>
          <cell r="AO230">
            <v>0</v>
          </cell>
          <cell r="AP230">
            <v>0</v>
          </cell>
          <cell r="AQ230">
            <v>0</v>
          </cell>
          <cell r="AS230">
            <v>0</v>
          </cell>
          <cell r="AT230">
            <v>0</v>
          </cell>
          <cell r="AU230">
            <v>0</v>
          </cell>
          <cell r="AV230">
            <v>0</v>
          </cell>
          <cell r="AW230">
            <v>0</v>
          </cell>
          <cell r="AY230">
            <v>0</v>
          </cell>
          <cell r="AZ230">
            <v>0</v>
          </cell>
          <cell r="BA230">
            <v>0</v>
          </cell>
          <cell r="BB230">
            <v>0</v>
          </cell>
          <cell r="BC230">
            <v>0</v>
          </cell>
          <cell r="BD230">
            <v>0</v>
          </cell>
          <cell r="BE230">
            <v>0</v>
          </cell>
          <cell r="BF230">
            <v>0</v>
          </cell>
          <cell r="BG230">
            <v>0</v>
          </cell>
          <cell r="BH230">
            <v>0</v>
          </cell>
          <cell r="BI230">
            <v>0</v>
          </cell>
          <cell r="BJ230">
            <v>0</v>
          </cell>
          <cell r="BK230">
            <v>0</v>
          </cell>
          <cell r="BL230">
            <v>0</v>
          </cell>
          <cell r="BM230">
            <v>0</v>
          </cell>
          <cell r="BN230">
            <v>0</v>
          </cell>
          <cell r="BO230">
            <v>0</v>
          </cell>
          <cell r="BP230">
            <v>0</v>
          </cell>
          <cell r="BQ230">
            <v>0</v>
          </cell>
          <cell r="BR230">
            <v>0</v>
          </cell>
          <cell r="BS230">
            <v>0</v>
          </cell>
          <cell r="BT230">
            <v>0</v>
          </cell>
          <cell r="BU230">
            <v>0</v>
          </cell>
          <cell r="BV230">
            <v>0</v>
          </cell>
          <cell r="BW230">
            <v>7300</v>
          </cell>
          <cell r="BX230">
            <v>0</v>
          </cell>
          <cell r="BY230">
            <v>0</v>
          </cell>
        </row>
        <row r="231">
          <cell r="A231">
            <v>101090</v>
          </cell>
          <cell r="B231">
            <v>101090</v>
          </cell>
          <cell r="C231" t="str">
            <v>Mike Pescod</v>
          </cell>
          <cell r="D231">
            <v>101090</v>
          </cell>
          <cell r="E231">
            <v>100</v>
          </cell>
          <cell r="F231">
            <v>70</v>
          </cell>
          <cell r="G231" t="str">
            <v>Cornwall - Generator Rebuilds</v>
          </cell>
          <cell r="I231">
            <v>0</v>
          </cell>
          <cell r="K231">
            <v>0</v>
          </cell>
          <cell r="M231">
            <v>0</v>
          </cell>
          <cell r="O231">
            <v>0</v>
          </cell>
          <cell r="Q231">
            <v>0</v>
          </cell>
          <cell r="S231">
            <v>0</v>
          </cell>
          <cell r="U231">
            <v>0</v>
          </cell>
          <cell r="V231">
            <v>0</v>
          </cell>
          <cell r="W231">
            <v>0</v>
          </cell>
          <cell r="X231">
            <v>0</v>
          </cell>
          <cell r="Y231">
            <v>0</v>
          </cell>
          <cell r="Z231">
            <v>0</v>
          </cell>
          <cell r="AA231">
            <v>0</v>
          </cell>
          <cell r="AB231">
            <v>0</v>
          </cell>
          <cell r="AC231">
            <v>0</v>
          </cell>
          <cell r="AD231">
            <v>0</v>
          </cell>
          <cell r="AE231">
            <v>0</v>
          </cell>
          <cell r="AF231">
            <v>0</v>
          </cell>
          <cell r="AG231">
            <v>0</v>
          </cell>
          <cell r="AH231">
            <v>0</v>
          </cell>
          <cell r="AI231">
            <v>0</v>
          </cell>
          <cell r="AJ231">
            <v>0</v>
          </cell>
          <cell r="AK231">
            <v>0</v>
          </cell>
          <cell r="AL231">
            <v>0</v>
          </cell>
          <cell r="AM231">
            <v>0</v>
          </cell>
          <cell r="AN231">
            <v>0</v>
          </cell>
          <cell r="AO231">
            <v>0</v>
          </cell>
          <cell r="AP231">
            <v>0</v>
          </cell>
          <cell r="AQ231">
            <v>0</v>
          </cell>
          <cell r="AS231">
            <v>0</v>
          </cell>
          <cell r="AT231">
            <v>0</v>
          </cell>
          <cell r="AU231">
            <v>0</v>
          </cell>
          <cell r="AV231">
            <v>0</v>
          </cell>
          <cell r="AW231">
            <v>0</v>
          </cell>
          <cell r="AY231">
            <v>0</v>
          </cell>
          <cell r="AZ231">
            <v>0</v>
          </cell>
          <cell r="BA231">
            <v>0</v>
          </cell>
          <cell r="BB231">
            <v>0</v>
          </cell>
          <cell r="BC231">
            <v>0</v>
          </cell>
          <cell r="BD231">
            <v>0</v>
          </cell>
          <cell r="BE231">
            <v>0</v>
          </cell>
          <cell r="BF231">
            <v>0</v>
          </cell>
          <cell r="BG231">
            <v>0</v>
          </cell>
          <cell r="BH231">
            <v>0</v>
          </cell>
          <cell r="BI231">
            <v>0</v>
          </cell>
          <cell r="BJ231">
            <v>0</v>
          </cell>
          <cell r="BK231">
            <v>0</v>
          </cell>
          <cell r="BL231">
            <v>0</v>
          </cell>
          <cell r="BM231">
            <v>0</v>
          </cell>
          <cell r="BN231">
            <v>0</v>
          </cell>
          <cell r="BO231">
            <v>0</v>
          </cell>
          <cell r="BP231">
            <v>0</v>
          </cell>
          <cell r="BQ231">
            <v>0</v>
          </cell>
          <cell r="BR231">
            <v>0</v>
          </cell>
          <cell r="BS231">
            <v>0</v>
          </cell>
          <cell r="BT231">
            <v>0</v>
          </cell>
          <cell r="BU231">
            <v>0</v>
          </cell>
          <cell r="BV231">
            <v>0</v>
          </cell>
          <cell r="BW231">
            <v>7300</v>
          </cell>
          <cell r="BX231">
            <v>0</v>
          </cell>
          <cell r="BY231">
            <v>0</v>
          </cell>
        </row>
        <row r="232">
          <cell r="A232">
            <v>101106</v>
          </cell>
          <cell r="B232">
            <v>101106</v>
          </cell>
          <cell r="C232" t="str">
            <v>Mike Pescod</v>
          </cell>
          <cell r="D232">
            <v>101106</v>
          </cell>
          <cell r="E232">
            <v>100</v>
          </cell>
          <cell r="F232">
            <v>70</v>
          </cell>
          <cell r="G232" t="str">
            <v>CE - LIMS System upgrades</v>
          </cell>
          <cell r="I232">
            <v>0</v>
          </cell>
          <cell r="K232">
            <v>0</v>
          </cell>
          <cell r="M232">
            <v>0</v>
          </cell>
          <cell r="O232">
            <v>0</v>
          </cell>
          <cell r="Q232">
            <v>0</v>
          </cell>
          <cell r="S232">
            <v>0</v>
          </cell>
          <cell r="U232">
            <v>0</v>
          </cell>
          <cell r="V232">
            <v>0</v>
          </cell>
          <cell r="W232">
            <v>0</v>
          </cell>
          <cell r="X232">
            <v>0</v>
          </cell>
          <cell r="Y232">
            <v>0</v>
          </cell>
          <cell r="Z232">
            <v>0</v>
          </cell>
          <cell r="AA232">
            <v>0</v>
          </cell>
          <cell r="AB232">
            <v>0</v>
          </cell>
          <cell r="AC232">
            <v>0</v>
          </cell>
          <cell r="AD232">
            <v>0</v>
          </cell>
          <cell r="AE232">
            <v>0</v>
          </cell>
          <cell r="AF232">
            <v>0</v>
          </cell>
          <cell r="AG232">
            <v>0</v>
          </cell>
          <cell r="AH232">
            <v>0</v>
          </cell>
          <cell r="AI232">
            <v>0</v>
          </cell>
          <cell r="AJ232">
            <v>0</v>
          </cell>
          <cell r="AK232">
            <v>0</v>
          </cell>
          <cell r="AL232">
            <v>0</v>
          </cell>
          <cell r="AM232">
            <v>0</v>
          </cell>
          <cell r="AN232">
            <v>0</v>
          </cell>
          <cell r="AO232">
            <v>0</v>
          </cell>
          <cell r="AP232">
            <v>0</v>
          </cell>
          <cell r="AQ232">
            <v>0</v>
          </cell>
          <cell r="AS232">
            <v>0</v>
          </cell>
          <cell r="AT232">
            <v>0</v>
          </cell>
          <cell r="AU232">
            <v>0</v>
          </cell>
          <cell r="AV232">
            <v>0</v>
          </cell>
          <cell r="AW232">
            <v>0</v>
          </cell>
          <cell r="AY232">
            <v>0</v>
          </cell>
          <cell r="AZ232">
            <v>0</v>
          </cell>
          <cell r="BA232">
            <v>0</v>
          </cell>
          <cell r="BB232">
            <v>0</v>
          </cell>
          <cell r="BC232">
            <v>0</v>
          </cell>
          <cell r="BD232">
            <v>0</v>
          </cell>
          <cell r="BE232">
            <v>0</v>
          </cell>
          <cell r="BF232">
            <v>0</v>
          </cell>
          <cell r="BG232">
            <v>0</v>
          </cell>
          <cell r="BH232">
            <v>0</v>
          </cell>
          <cell r="BI232">
            <v>0</v>
          </cell>
          <cell r="BJ232">
            <v>0</v>
          </cell>
          <cell r="BK232">
            <v>0</v>
          </cell>
          <cell r="BL232">
            <v>0</v>
          </cell>
          <cell r="BM232">
            <v>0</v>
          </cell>
          <cell r="BN232">
            <v>0</v>
          </cell>
          <cell r="BO232">
            <v>0</v>
          </cell>
          <cell r="BP232">
            <v>0</v>
          </cell>
          <cell r="BQ232">
            <v>0</v>
          </cell>
          <cell r="BR232">
            <v>0</v>
          </cell>
          <cell r="BS232">
            <v>0</v>
          </cell>
          <cell r="BT232">
            <v>0</v>
          </cell>
          <cell r="BU232">
            <v>0</v>
          </cell>
          <cell r="BV232">
            <v>0</v>
          </cell>
          <cell r="BW232">
            <v>7300</v>
          </cell>
          <cell r="BX232">
            <v>0</v>
          </cell>
          <cell r="BY232">
            <v>0</v>
          </cell>
        </row>
        <row r="233">
          <cell r="A233">
            <v>101081</v>
          </cell>
          <cell r="B233">
            <v>101081</v>
          </cell>
          <cell r="C233" t="str">
            <v>Mike Pescod</v>
          </cell>
          <cell r="D233">
            <v>101081</v>
          </cell>
          <cell r="E233">
            <v>100</v>
          </cell>
          <cell r="F233">
            <v>70</v>
          </cell>
          <cell r="G233" t="str">
            <v>Cornwall-UG Dist Lines Cornwall Island</v>
          </cell>
          <cell r="I233">
            <v>0</v>
          </cell>
          <cell r="K233">
            <v>0</v>
          </cell>
          <cell r="M233">
            <v>0</v>
          </cell>
          <cell r="O233">
            <v>0</v>
          </cell>
          <cell r="Q233">
            <v>0</v>
          </cell>
          <cell r="S233">
            <v>0</v>
          </cell>
          <cell r="U233">
            <v>0</v>
          </cell>
          <cell r="V233">
            <v>0</v>
          </cell>
          <cell r="W233">
            <v>0</v>
          </cell>
          <cell r="X233">
            <v>0</v>
          </cell>
          <cell r="Y233">
            <v>0</v>
          </cell>
          <cell r="Z233">
            <v>0</v>
          </cell>
          <cell r="AA233">
            <v>0</v>
          </cell>
          <cell r="AB233">
            <v>0</v>
          </cell>
          <cell r="AC233">
            <v>0</v>
          </cell>
          <cell r="AD233">
            <v>0</v>
          </cell>
          <cell r="AE233">
            <v>0</v>
          </cell>
          <cell r="AF233">
            <v>0</v>
          </cell>
          <cell r="AG233">
            <v>0</v>
          </cell>
          <cell r="AH233">
            <v>0</v>
          </cell>
          <cell r="AI233">
            <v>0</v>
          </cell>
          <cell r="AJ233">
            <v>0</v>
          </cell>
          <cell r="AK233">
            <v>0</v>
          </cell>
          <cell r="AL233">
            <v>0</v>
          </cell>
          <cell r="AM233">
            <v>0</v>
          </cell>
          <cell r="AN233">
            <v>0</v>
          </cell>
          <cell r="AP233">
            <v>0</v>
          </cell>
          <cell r="AQ233">
            <v>0</v>
          </cell>
          <cell r="AS233">
            <v>0</v>
          </cell>
          <cell r="AT233">
            <v>0</v>
          </cell>
          <cell r="AU233">
            <v>0</v>
          </cell>
          <cell r="AV233">
            <v>0</v>
          </cell>
          <cell r="AW233">
            <v>0</v>
          </cell>
          <cell r="AY233">
            <v>0</v>
          </cell>
          <cell r="AZ233">
            <v>0</v>
          </cell>
          <cell r="BA233">
            <v>0</v>
          </cell>
          <cell r="BB233">
            <v>0</v>
          </cell>
          <cell r="BC233">
            <v>0</v>
          </cell>
          <cell r="BD233">
            <v>0</v>
          </cell>
          <cell r="BE233">
            <v>0</v>
          </cell>
          <cell r="BF233">
            <v>0</v>
          </cell>
          <cell r="BG233">
            <v>0</v>
          </cell>
          <cell r="BH233">
            <v>0</v>
          </cell>
          <cell r="BI233">
            <v>0</v>
          </cell>
          <cell r="BJ233">
            <v>0</v>
          </cell>
          <cell r="BK233">
            <v>0</v>
          </cell>
          <cell r="BL233">
            <v>0</v>
          </cell>
          <cell r="BM233">
            <v>0</v>
          </cell>
          <cell r="BN233">
            <v>0</v>
          </cell>
          <cell r="BO233">
            <v>0</v>
          </cell>
          <cell r="BP233">
            <v>0</v>
          </cell>
          <cell r="BQ233">
            <v>0</v>
          </cell>
          <cell r="BR233">
            <v>0</v>
          </cell>
          <cell r="BS233">
            <v>0</v>
          </cell>
          <cell r="BT233">
            <v>0</v>
          </cell>
          <cell r="BU233">
            <v>0</v>
          </cell>
          <cell r="BV233">
            <v>0</v>
          </cell>
          <cell r="BW233">
            <v>7300</v>
          </cell>
          <cell r="BX233">
            <v>0</v>
          </cell>
          <cell r="BY233">
            <v>0</v>
          </cell>
        </row>
        <row r="234">
          <cell r="A234">
            <v>0</v>
          </cell>
          <cell r="K234">
            <v>0</v>
          </cell>
          <cell r="M234">
            <v>0</v>
          </cell>
          <cell r="O234">
            <v>0</v>
          </cell>
          <cell r="Q234">
            <v>0</v>
          </cell>
          <cell r="S234">
            <v>0</v>
          </cell>
          <cell r="U234">
            <v>0</v>
          </cell>
          <cell r="V234">
            <v>0</v>
          </cell>
          <cell r="W234">
            <v>0</v>
          </cell>
          <cell r="X234">
            <v>0</v>
          </cell>
          <cell r="Y234">
            <v>0</v>
          </cell>
          <cell r="BO234">
            <v>0</v>
          </cell>
          <cell r="BV234" t="str">
            <v>7300 Total CE Dist</v>
          </cell>
          <cell r="BX234">
            <v>3127156.1000000006</v>
          </cell>
        </row>
        <row r="235">
          <cell r="A235">
            <v>101000</v>
          </cell>
          <cell r="B235">
            <v>101000</v>
          </cell>
          <cell r="C235" t="str">
            <v>Mike Pescod</v>
          </cell>
          <cell r="D235">
            <v>101000</v>
          </cell>
          <cell r="E235">
            <v>100</v>
          </cell>
          <cell r="F235">
            <v>70</v>
          </cell>
          <cell r="G235" t="str">
            <v>CE-New Telephone System</v>
          </cell>
          <cell r="I235">
            <v>0</v>
          </cell>
          <cell r="K235">
            <v>0</v>
          </cell>
          <cell r="M235">
            <v>0</v>
          </cell>
          <cell r="O235">
            <v>0</v>
          </cell>
          <cell r="Q235">
            <v>0</v>
          </cell>
          <cell r="S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J235">
            <v>0</v>
          </cell>
          <cell r="AK235">
            <v>0</v>
          </cell>
          <cell r="AL235">
            <v>0</v>
          </cell>
          <cell r="AM235">
            <v>0</v>
          </cell>
          <cell r="AN235">
            <v>0</v>
          </cell>
          <cell r="AO235">
            <v>0</v>
          </cell>
          <cell r="AP235">
            <v>0</v>
          </cell>
          <cell r="AQ235">
            <v>0</v>
          </cell>
          <cell r="AS235">
            <v>0</v>
          </cell>
          <cell r="AT235">
            <v>0</v>
          </cell>
          <cell r="AU235">
            <v>0</v>
          </cell>
          <cell r="AV235">
            <v>0</v>
          </cell>
          <cell r="AW235">
            <v>0</v>
          </cell>
          <cell r="AY235">
            <v>0</v>
          </cell>
          <cell r="AZ235">
            <v>0</v>
          </cell>
          <cell r="BA235">
            <v>0</v>
          </cell>
          <cell r="BB235">
            <v>0</v>
          </cell>
          <cell r="BC235">
            <v>0</v>
          </cell>
          <cell r="BD235">
            <v>0</v>
          </cell>
          <cell r="BE235">
            <v>0</v>
          </cell>
          <cell r="BF235">
            <v>0</v>
          </cell>
          <cell r="BG235">
            <v>0</v>
          </cell>
          <cell r="BH235">
            <v>0</v>
          </cell>
          <cell r="BI235">
            <v>0</v>
          </cell>
          <cell r="BJ235">
            <v>0</v>
          </cell>
          <cell r="BK235">
            <v>0</v>
          </cell>
          <cell r="BL235">
            <v>0</v>
          </cell>
          <cell r="BM235">
            <v>0</v>
          </cell>
          <cell r="BN235">
            <v>0</v>
          </cell>
          <cell r="BO235">
            <v>0</v>
          </cell>
          <cell r="BP235">
            <v>0</v>
          </cell>
          <cell r="BQ235">
            <v>0</v>
          </cell>
          <cell r="BR235">
            <v>0</v>
          </cell>
          <cell r="BS235">
            <v>0</v>
          </cell>
          <cell r="BT235">
            <v>0</v>
          </cell>
          <cell r="BU235">
            <v>0</v>
          </cell>
          <cell r="BV235">
            <v>0</v>
          </cell>
          <cell r="BW235">
            <v>7410</v>
          </cell>
          <cell r="BX235">
            <v>0</v>
          </cell>
          <cell r="BY235">
            <v>0</v>
          </cell>
        </row>
        <row r="236">
          <cell r="A236">
            <v>0</v>
          </cell>
          <cell r="K236">
            <v>0</v>
          </cell>
          <cell r="M236">
            <v>0</v>
          </cell>
          <cell r="O236">
            <v>0</v>
          </cell>
          <cell r="Q236">
            <v>0</v>
          </cell>
          <cell r="S236">
            <v>0</v>
          </cell>
          <cell r="U236">
            <v>0</v>
          </cell>
          <cell r="V236">
            <v>0</v>
          </cell>
          <cell r="W236">
            <v>0</v>
          </cell>
          <cell r="X236">
            <v>0</v>
          </cell>
          <cell r="Y236">
            <v>0</v>
          </cell>
          <cell r="BO236">
            <v>0</v>
          </cell>
          <cell r="BV236" t="str">
            <v>7410 Total CE General</v>
          </cell>
          <cell r="BX236">
            <v>0</v>
          </cell>
        </row>
        <row r="237">
          <cell r="A237">
            <v>101091</v>
          </cell>
          <cell r="B237">
            <v>101091</v>
          </cell>
          <cell r="C237" t="str">
            <v>John Sander</v>
          </cell>
          <cell r="D237">
            <v>101091</v>
          </cell>
          <cell r="E237">
            <v>100</v>
          </cell>
          <cell r="F237">
            <v>70</v>
          </cell>
          <cell r="G237" t="str">
            <v>CE - Scada IT Capital Improvements</v>
          </cell>
          <cell r="I237">
            <v>0</v>
          </cell>
          <cell r="K237">
            <v>0</v>
          </cell>
          <cell r="M237">
            <v>0</v>
          </cell>
          <cell r="O237">
            <v>0</v>
          </cell>
          <cell r="Q237">
            <v>0</v>
          </cell>
          <cell r="S237">
            <v>0</v>
          </cell>
          <cell r="U237">
            <v>0</v>
          </cell>
          <cell r="V237">
            <v>0</v>
          </cell>
          <cell r="W237">
            <v>0</v>
          </cell>
          <cell r="X237">
            <v>0</v>
          </cell>
          <cell r="Y237">
            <v>0</v>
          </cell>
          <cell r="Z237">
            <v>0</v>
          </cell>
          <cell r="AA237">
            <v>0</v>
          </cell>
          <cell r="AB237">
            <v>0</v>
          </cell>
          <cell r="AC237">
            <v>0</v>
          </cell>
          <cell r="AD237">
            <v>0</v>
          </cell>
          <cell r="AE237">
            <v>0</v>
          </cell>
          <cell r="AF237">
            <v>0</v>
          </cell>
          <cell r="AG237">
            <v>0</v>
          </cell>
          <cell r="AH237">
            <v>0</v>
          </cell>
          <cell r="AI237">
            <v>0</v>
          </cell>
          <cell r="AJ237">
            <v>0</v>
          </cell>
          <cell r="AK237">
            <v>0</v>
          </cell>
          <cell r="AL237">
            <v>0</v>
          </cell>
          <cell r="AM237">
            <v>0</v>
          </cell>
          <cell r="AN237">
            <v>0</v>
          </cell>
          <cell r="AO237">
            <v>0</v>
          </cell>
          <cell r="AP237">
            <v>0</v>
          </cell>
          <cell r="AQ237">
            <v>0</v>
          </cell>
          <cell r="AS237">
            <v>0</v>
          </cell>
          <cell r="AT237">
            <v>0</v>
          </cell>
          <cell r="AU237">
            <v>0</v>
          </cell>
          <cell r="AV237">
            <v>0</v>
          </cell>
          <cell r="AW237">
            <v>0</v>
          </cell>
          <cell r="AY237">
            <v>0</v>
          </cell>
          <cell r="AZ237">
            <v>0</v>
          </cell>
          <cell r="BA237">
            <v>0</v>
          </cell>
          <cell r="BC237">
            <v>0</v>
          </cell>
          <cell r="BD237">
            <v>120</v>
          </cell>
          <cell r="BE237">
            <v>6373.2</v>
          </cell>
          <cell r="BF237">
            <v>0</v>
          </cell>
          <cell r="BG237">
            <v>0</v>
          </cell>
          <cell r="BH237">
            <v>16</v>
          </cell>
          <cell r="BI237">
            <v>512</v>
          </cell>
          <cell r="BJ237">
            <v>0</v>
          </cell>
          <cell r="BK237">
            <v>0</v>
          </cell>
          <cell r="BL237">
            <v>0</v>
          </cell>
          <cell r="BM237">
            <v>0</v>
          </cell>
          <cell r="BN237">
            <v>0</v>
          </cell>
          <cell r="BO237">
            <v>0</v>
          </cell>
          <cell r="BP237">
            <v>0</v>
          </cell>
          <cell r="BQ237">
            <v>0</v>
          </cell>
          <cell r="BR237">
            <v>0</v>
          </cell>
          <cell r="BS237">
            <v>0</v>
          </cell>
          <cell r="BT237">
            <v>0</v>
          </cell>
          <cell r="BU237">
            <v>0</v>
          </cell>
          <cell r="BV237">
            <v>5000</v>
          </cell>
          <cell r="BW237">
            <v>7402</v>
          </cell>
          <cell r="BX237">
            <v>11885.2</v>
          </cell>
          <cell r="BY237">
            <v>0</v>
          </cell>
        </row>
        <row r="238">
          <cell r="A238">
            <v>101093</v>
          </cell>
          <cell r="B238">
            <v>101093</v>
          </cell>
          <cell r="C238" t="str">
            <v>John Sander</v>
          </cell>
          <cell r="D238">
            <v>101093</v>
          </cell>
          <cell r="E238">
            <v>100</v>
          </cell>
          <cell r="F238">
            <v>70</v>
          </cell>
          <cell r="G238" t="str">
            <v>CE - New Servers in 0070</v>
          </cell>
          <cell r="I238">
            <v>0</v>
          </cell>
          <cell r="K238">
            <v>0</v>
          </cell>
          <cell r="M238">
            <v>0</v>
          </cell>
          <cell r="O238">
            <v>0</v>
          </cell>
          <cell r="Q238">
            <v>0</v>
          </cell>
          <cell r="S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cell r="AJ238">
            <v>0</v>
          </cell>
          <cell r="AK238">
            <v>0</v>
          </cell>
          <cell r="AL238">
            <v>0</v>
          </cell>
          <cell r="AM238">
            <v>0</v>
          </cell>
          <cell r="AN238">
            <v>0</v>
          </cell>
          <cell r="AO238">
            <v>0</v>
          </cell>
          <cell r="AP238">
            <v>0</v>
          </cell>
          <cell r="AQ238">
            <v>0</v>
          </cell>
          <cell r="AS238">
            <v>0</v>
          </cell>
          <cell r="AT238">
            <v>0</v>
          </cell>
          <cell r="AU238">
            <v>0</v>
          </cell>
          <cell r="AV238">
            <v>0</v>
          </cell>
          <cell r="AW238">
            <v>0</v>
          </cell>
          <cell r="AY238">
            <v>0</v>
          </cell>
          <cell r="AZ238">
            <v>0</v>
          </cell>
          <cell r="BA238">
            <v>0</v>
          </cell>
          <cell r="BB238">
            <v>0</v>
          </cell>
          <cell r="BC238">
            <v>0</v>
          </cell>
          <cell r="BD238">
            <v>0</v>
          </cell>
          <cell r="BE238">
            <v>0</v>
          </cell>
          <cell r="BF238">
            <v>0</v>
          </cell>
          <cell r="BG238">
            <v>0</v>
          </cell>
          <cell r="BH238">
            <v>160</v>
          </cell>
          <cell r="BI238">
            <v>5120</v>
          </cell>
          <cell r="BJ238">
            <v>0</v>
          </cell>
          <cell r="BK238">
            <v>0</v>
          </cell>
          <cell r="BL238">
            <v>0</v>
          </cell>
          <cell r="BM238">
            <v>0</v>
          </cell>
          <cell r="BN238">
            <v>0</v>
          </cell>
          <cell r="BO238">
            <v>0</v>
          </cell>
          <cell r="BP238">
            <v>0</v>
          </cell>
          <cell r="BQ238">
            <v>0</v>
          </cell>
          <cell r="BR238">
            <v>0</v>
          </cell>
          <cell r="BS238">
            <v>0</v>
          </cell>
          <cell r="BT238">
            <v>0</v>
          </cell>
          <cell r="BU238">
            <v>0</v>
          </cell>
          <cell r="BV238">
            <v>40000</v>
          </cell>
          <cell r="BW238">
            <v>7402</v>
          </cell>
          <cell r="BX238">
            <v>45120</v>
          </cell>
          <cell r="BY238">
            <v>0</v>
          </cell>
        </row>
        <row r="239">
          <cell r="A239">
            <v>101094</v>
          </cell>
          <cell r="B239">
            <v>101094</v>
          </cell>
          <cell r="C239" t="str">
            <v>John Sander</v>
          </cell>
          <cell r="D239">
            <v>101094</v>
          </cell>
          <cell r="E239">
            <v>100</v>
          </cell>
          <cell r="F239">
            <v>70</v>
          </cell>
          <cell r="G239" t="str">
            <v>CE -  New PC's in 0070</v>
          </cell>
          <cell r="I239">
            <v>0</v>
          </cell>
          <cell r="K239">
            <v>0</v>
          </cell>
          <cell r="M239">
            <v>0</v>
          </cell>
          <cell r="O239">
            <v>0</v>
          </cell>
          <cell r="Q239">
            <v>0</v>
          </cell>
          <cell r="S239">
            <v>0</v>
          </cell>
          <cell r="U239">
            <v>0</v>
          </cell>
          <cell r="V239">
            <v>0</v>
          </cell>
          <cell r="W239">
            <v>0</v>
          </cell>
          <cell r="X239">
            <v>0</v>
          </cell>
          <cell r="Y239">
            <v>0</v>
          </cell>
          <cell r="Z239">
            <v>0</v>
          </cell>
          <cell r="AA239">
            <v>0</v>
          </cell>
          <cell r="AB239">
            <v>0</v>
          </cell>
          <cell r="AC239">
            <v>0</v>
          </cell>
          <cell r="AD239">
            <v>0</v>
          </cell>
          <cell r="AE239">
            <v>0</v>
          </cell>
          <cell r="AF239">
            <v>0</v>
          </cell>
          <cell r="AG239">
            <v>0</v>
          </cell>
          <cell r="AH239">
            <v>0</v>
          </cell>
          <cell r="AI239">
            <v>0</v>
          </cell>
          <cell r="AJ239">
            <v>0</v>
          </cell>
          <cell r="AK239">
            <v>0</v>
          </cell>
          <cell r="AL239">
            <v>0</v>
          </cell>
          <cell r="AM239">
            <v>0</v>
          </cell>
          <cell r="AN239">
            <v>0</v>
          </cell>
          <cell r="AP239">
            <v>0</v>
          </cell>
          <cell r="AQ239">
            <v>0</v>
          </cell>
          <cell r="AS239">
            <v>0</v>
          </cell>
          <cell r="AT239">
            <v>0</v>
          </cell>
          <cell r="AU239">
            <v>0</v>
          </cell>
          <cell r="AV239">
            <v>0</v>
          </cell>
          <cell r="AW239">
            <v>0</v>
          </cell>
          <cell r="AY239">
            <v>0</v>
          </cell>
          <cell r="AZ239">
            <v>0</v>
          </cell>
          <cell r="BA239">
            <v>0</v>
          </cell>
          <cell r="BB239">
            <v>0</v>
          </cell>
          <cell r="BC239">
            <v>0</v>
          </cell>
          <cell r="BD239">
            <v>0</v>
          </cell>
          <cell r="BE239">
            <v>0</v>
          </cell>
          <cell r="BF239">
            <v>0</v>
          </cell>
          <cell r="BG239">
            <v>0</v>
          </cell>
          <cell r="BH239">
            <v>145</v>
          </cell>
          <cell r="BI239">
            <v>4640</v>
          </cell>
          <cell r="BJ239">
            <v>0</v>
          </cell>
          <cell r="BK239">
            <v>0</v>
          </cell>
          <cell r="BL239">
            <v>0</v>
          </cell>
          <cell r="BM239">
            <v>0</v>
          </cell>
          <cell r="BN239">
            <v>0</v>
          </cell>
          <cell r="BO239">
            <v>0</v>
          </cell>
          <cell r="BP239">
            <v>0</v>
          </cell>
          <cell r="BQ239">
            <v>0</v>
          </cell>
          <cell r="BR239">
            <v>0</v>
          </cell>
          <cell r="BS239">
            <v>0</v>
          </cell>
          <cell r="BT239">
            <v>0</v>
          </cell>
          <cell r="BU239">
            <v>0</v>
          </cell>
          <cell r="BV239">
            <v>35000</v>
          </cell>
          <cell r="BW239">
            <v>7402</v>
          </cell>
          <cell r="BX239">
            <v>39640</v>
          </cell>
          <cell r="BY239">
            <v>0</v>
          </cell>
        </row>
        <row r="240">
          <cell r="A240">
            <v>101096</v>
          </cell>
          <cell r="B240">
            <v>101096</v>
          </cell>
          <cell r="C240" t="str">
            <v>John Sander</v>
          </cell>
          <cell r="D240">
            <v>101096</v>
          </cell>
          <cell r="E240">
            <v>100</v>
          </cell>
          <cell r="F240">
            <v>70</v>
          </cell>
          <cell r="G240" t="str">
            <v>CE - Hardware Peripherals &amp; Acc in 0070</v>
          </cell>
          <cell r="I240">
            <v>0</v>
          </cell>
          <cell r="K240">
            <v>0</v>
          </cell>
          <cell r="M240">
            <v>0</v>
          </cell>
          <cell r="O240">
            <v>0</v>
          </cell>
          <cell r="Q240">
            <v>0</v>
          </cell>
          <cell r="S240">
            <v>0</v>
          </cell>
          <cell r="U240">
            <v>0</v>
          </cell>
          <cell r="V240">
            <v>0</v>
          </cell>
          <cell r="W240">
            <v>0</v>
          </cell>
          <cell r="X240">
            <v>0</v>
          </cell>
          <cell r="Y240">
            <v>0</v>
          </cell>
          <cell r="Z240">
            <v>0</v>
          </cell>
          <cell r="AA240">
            <v>0</v>
          </cell>
          <cell r="AB240">
            <v>0</v>
          </cell>
          <cell r="AC240">
            <v>0</v>
          </cell>
          <cell r="AD240">
            <v>0</v>
          </cell>
          <cell r="AE240">
            <v>0</v>
          </cell>
          <cell r="AF240">
            <v>0</v>
          </cell>
          <cell r="AG240">
            <v>0</v>
          </cell>
          <cell r="AH240">
            <v>0</v>
          </cell>
          <cell r="AI240">
            <v>0</v>
          </cell>
          <cell r="AJ240">
            <v>0</v>
          </cell>
          <cell r="AK240">
            <v>0</v>
          </cell>
          <cell r="AL240">
            <v>0</v>
          </cell>
          <cell r="AM240">
            <v>0</v>
          </cell>
          <cell r="AN240">
            <v>0</v>
          </cell>
          <cell r="AO240">
            <v>0</v>
          </cell>
          <cell r="AP240">
            <v>0</v>
          </cell>
          <cell r="AQ240">
            <v>0</v>
          </cell>
          <cell r="AS240">
            <v>0</v>
          </cell>
          <cell r="AT240">
            <v>0</v>
          </cell>
          <cell r="AU240">
            <v>0</v>
          </cell>
          <cell r="AV240">
            <v>0</v>
          </cell>
          <cell r="AW240">
            <v>0</v>
          </cell>
          <cell r="AY240">
            <v>0</v>
          </cell>
          <cell r="AZ240">
            <v>0</v>
          </cell>
          <cell r="BA240">
            <v>0</v>
          </cell>
          <cell r="BB240">
            <v>0</v>
          </cell>
          <cell r="BC240">
            <v>0</v>
          </cell>
          <cell r="BD240">
            <v>0</v>
          </cell>
          <cell r="BE240">
            <v>0</v>
          </cell>
          <cell r="BF240">
            <v>0</v>
          </cell>
          <cell r="BG240">
            <v>0</v>
          </cell>
          <cell r="BH240">
            <v>20</v>
          </cell>
          <cell r="BI240">
            <v>640</v>
          </cell>
          <cell r="BJ240">
            <v>0</v>
          </cell>
          <cell r="BK240">
            <v>0</v>
          </cell>
          <cell r="BL240">
            <v>0</v>
          </cell>
          <cell r="BM240">
            <v>0</v>
          </cell>
          <cell r="BN240">
            <v>0</v>
          </cell>
          <cell r="BO240">
            <v>0</v>
          </cell>
          <cell r="BP240">
            <v>0</v>
          </cell>
          <cell r="BQ240">
            <v>0</v>
          </cell>
          <cell r="BR240">
            <v>0</v>
          </cell>
          <cell r="BS240">
            <v>0</v>
          </cell>
          <cell r="BT240">
            <v>0</v>
          </cell>
          <cell r="BU240">
            <v>0</v>
          </cell>
          <cell r="BV240">
            <v>19000</v>
          </cell>
          <cell r="BW240">
            <v>7402</v>
          </cell>
          <cell r="BX240">
            <v>19640</v>
          </cell>
          <cell r="BY240">
            <v>0</v>
          </cell>
        </row>
        <row r="241">
          <cell r="A241">
            <v>0</v>
          </cell>
          <cell r="K241">
            <v>0</v>
          </cell>
          <cell r="M241">
            <v>0</v>
          </cell>
          <cell r="O241">
            <v>0</v>
          </cell>
          <cell r="Q241">
            <v>0</v>
          </cell>
          <cell r="S241">
            <v>0</v>
          </cell>
          <cell r="U241">
            <v>0</v>
          </cell>
          <cell r="W241">
            <v>0</v>
          </cell>
          <cell r="BV241" t="str">
            <v>7402 Total CE IT</v>
          </cell>
          <cell r="BX241">
            <v>116285.2</v>
          </cell>
        </row>
        <row r="242">
          <cell r="A242">
            <v>0</v>
          </cell>
          <cell r="K242">
            <v>0</v>
          </cell>
          <cell r="M242">
            <v>0</v>
          </cell>
          <cell r="O242">
            <v>0</v>
          </cell>
          <cell r="Q242">
            <v>0</v>
          </cell>
          <cell r="S242">
            <v>0</v>
          </cell>
          <cell r="U242">
            <v>0</v>
          </cell>
          <cell r="V242">
            <v>0</v>
          </cell>
          <cell r="W242">
            <v>0</v>
          </cell>
          <cell r="X242">
            <v>0</v>
          </cell>
          <cell r="Y242">
            <v>0</v>
          </cell>
          <cell r="BO242">
            <v>0</v>
          </cell>
          <cell r="BV242" t="str">
            <v>Grand Total for Capital</v>
          </cell>
          <cell r="BX242">
            <v>11843408.409999998</v>
          </cell>
        </row>
        <row r="243">
          <cell r="A243">
            <v>0</v>
          </cell>
          <cell r="K243">
            <v>0</v>
          </cell>
          <cell r="M243">
            <v>0</v>
          </cell>
          <cell r="O243">
            <v>0</v>
          </cell>
          <cell r="Q243">
            <v>0</v>
          </cell>
          <cell r="S243">
            <v>0</v>
          </cell>
          <cell r="U243">
            <v>0</v>
          </cell>
          <cell r="V243">
            <v>0</v>
          </cell>
          <cell r="W243">
            <v>0</v>
          </cell>
          <cell r="X243">
            <v>0</v>
          </cell>
          <cell r="Y243">
            <v>0</v>
          </cell>
          <cell r="BO243">
            <v>0</v>
          </cell>
        </row>
        <row r="244">
          <cell r="A244">
            <v>350000</v>
          </cell>
          <cell r="B244">
            <v>350000</v>
          </cell>
          <cell r="C244" t="str">
            <v>S Sheogobind</v>
          </cell>
          <cell r="D244">
            <v>350000</v>
          </cell>
          <cell r="E244">
            <v>350</v>
          </cell>
          <cell r="F244">
            <v>20</v>
          </cell>
          <cell r="G244" t="str">
            <v>Operation Super. &amp; Engineering-System</v>
          </cell>
          <cell r="H244">
            <v>197</v>
          </cell>
          <cell r="I244">
            <v>17032.62</v>
          </cell>
          <cell r="K244">
            <v>0</v>
          </cell>
          <cell r="M244">
            <v>0</v>
          </cell>
          <cell r="O244">
            <v>0</v>
          </cell>
          <cell r="Q244">
            <v>0</v>
          </cell>
          <cell r="S244">
            <v>0</v>
          </cell>
          <cell r="U244">
            <v>0</v>
          </cell>
          <cell r="V244">
            <v>0</v>
          </cell>
          <cell r="W244">
            <v>0</v>
          </cell>
          <cell r="X244">
            <v>0</v>
          </cell>
          <cell r="Y244">
            <v>0</v>
          </cell>
          <cell r="Z244">
            <v>0</v>
          </cell>
          <cell r="AA244">
            <v>0</v>
          </cell>
          <cell r="AB244">
            <v>0</v>
          </cell>
          <cell r="AC244">
            <v>0</v>
          </cell>
          <cell r="AD244">
            <v>0</v>
          </cell>
          <cell r="AE244">
            <v>0</v>
          </cell>
          <cell r="AF244">
            <v>0</v>
          </cell>
          <cell r="AG244">
            <v>0</v>
          </cell>
          <cell r="AH244">
            <v>0</v>
          </cell>
          <cell r="AI244">
            <v>0</v>
          </cell>
          <cell r="AJ244">
            <v>0</v>
          </cell>
          <cell r="AK244">
            <v>0</v>
          </cell>
          <cell r="AL244">
            <v>0</v>
          </cell>
          <cell r="AM244">
            <v>0</v>
          </cell>
          <cell r="AN244">
            <v>0</v>
          </cell>
          <cell r="AO244">
            <v>0</v>
          </cell>
          <cell r="AP244">
            <v>0</v>
          </cell>
          <cell r="AQ244">
            <v>0</v>
          </cell>
          <cell r="AS244">
            <v>0</v>
          </cell>
          <cell r="AT244">
            <v>0</v>
          </cell>
          <cell r="AU244">
            <v>0</v>
          </cell>
          <cell r="AV244">
            <v>0</v>
          </cell>
          <cell r="AW244">
            <v>0</v>
          </cell>
          <cell r="AY244">
            <v>0</v>
          </cell>
          <cell r="AZ244">
            <v>0</v>
          </cell>
          <cell r="BA244">
            <v>0</v>
          </cell>
          <cell r="BB244">
            <v>0</v>
          </cell>
          <cell r="BC244">
            <v>0</v>
          </cell>
          <cell r="BD244">
            <v>0</v>
          </cell>
          <cell r="BE244">
            <v>0</v>
          </cell>
          <cell r="BF244">
            <v>0</v>
          </cell>
          <cell r="BG244">
            <v>0</v>
          </cell>
          <cell r="BH244">
            <v>0</v>
          </cell>
          <cell r="BI244">
            <v>0</v>
          </cell>
          <cell r="BJ244">
            <v>0</v>
          </cell>
          <cell r="BK244">
            <v>0</v>
          </cell>
          <cell r="BL244">
            <v>0</v>
          </cell>
          <cell r="BM244">
            <v>0</v>
          </cell>
          <cell r="BN244">
            <v>0</v>
          </cell>
          <cell r="BO244">
            <v>0</v>
          </cell>
          <cell r="BP244">
            <v>0</v>
          </cell>
          <cell r="BQ244">
            <v>0</v>
          </cell>
          <cell r="BR244">
            <v>0</v>
          </cell>
          <cell r="BS244">
            <v>0</v>
          </cell>
          <cell r="BT244">
            <v>0</v>
          </cell>
          <cell r="BU244">
            <v>0</v>
          </cell>
          <cell r="BV244">
            <v>0</v>
          </cell>
          <cell r="BW244">
            <v>0</v>
          </cell>
          <cell r="BY244">
            <v>2100</v>
          </cell>
          <cell r="BZ244">
            <v>17032.62</v>
          </cell>
        </row>
        <row r="245">
          <cell r="A245">
            <v>350001</v>
          </cell>
          <cell r="B245">
            <v>350001</v>
          </cell>
          <cell r="C245" t="str">
            <v>S Sheogobind</v>
          </cell>
          <cell r="D245">
            <v>350001</v>
          </cell>
          <cell r="E245">
            <v>350</v>
          </cell>
          <cell r="F245">
            <v>20</v>
          </cell>
          <cell r="G245" t="str">
            <v>OEB Preparation-Transmission</v>
          </cell>
          <cell r="I245">
            <v>0</v>
          </cell>
          <cell r="K245">
            <v>0</v>
          </cell>
          <cell r="M245">
            <v>0</v>
          </cell>
          <cell r="O245">
            <v>0</v>
          </cell>
          <cell r="Q245">
            <v>0</v>
          </cell>
          <cell r="S245">
            <v>0</v>
          </cell>
          <cell r="U245">
            <v>0</v>
          </cell>
          <cell r="V245">
            <v>0</v>
          </cell>
          <cell r="W245">
            <v>0</v>
          </cell>
          <cell r="X245">
            <v>0</v>
          </cell>
          <cell r="Y245">
            <v>0</v>
          </cell>
          <cell r="Z245">
            <v>0</v>
          </cell>
          <cell r="AA245">
            <v>0</v>
          </cell>
          <cell r="AB245">
            <v>0</v>
          </cell>
          <cell r="AC245">
            <v>0</v>
          </cell>
          <cell r="AD245">
            <v>0</v>
          </cell>
          <cell r="AE245">
            <v>0</v>
          </cell>
          <cell r="AF245">
            <v>0</v>
          </cell>
          <cell r="AG245">
            <v>0</v>
          </cell>
          <cell r="AH245">
            <v>0</v>
          </cell>
          <cell r="AI245">
            <v>0</v>
          </cell>
          <cell r="AJ245">
            <v>0</v>
          </cell>
          <cell r="AK245">
            <v>0</v>
          </cell>
          <cell r="AL245">
            <v>0</v>
          </cell>
          <cell r="AM245">
            <v>0</v>
          </cell>
          <cell r="AN245">
            <v>0</v>
          </cell>
          <cell r="AO245">
            <v>0</v>
          </cell>
          <cell r="AP245">
            <v>0</v>
          </cell>
          <cell r="AQ245">
            <v>0</v>
          </cell>
          <cell r="AS245">
            <v>0</v>
          </cell>
          <cell r="AT245">
            <v>0</v>
          </cell>
          <cell r="AU245">
            <v>0</v>
          </cell>
          <cell r="AV245">
            <v>0</v>
          </cell>
          <cell r="AW245">
            <v>0</v>
          </cell>
          <cell r="AY245">
            <v>0</v>
          </cell>
          <cell r="AZ245">
            <v>0</v>
          </cell>
          <cell r="BA245">
            <v>0</v>
          </cell>
          <cell r="BB245">
            <v>0</v>
          </cell>
          <cell r="BC245">
            <v>0</v>
          </cell>
          <cell r="BD245">
            <v>0</v>
          </cell>
          <cell r="BE245">
            <v>0</v>
          </cell>
          <cell r="BF245">
            <v>0</v>
          </cell>
          <cell r="BG245">
            <v>0</v>
          </cell>
          <cell r="BH245">
            <v>0</v>
          </cell>
          <cell r="BI245">
            <v>0</v>
          </cell>
          <cell r="BJ245">
            <v>0</v>
          </cell>
          <cell r="BK245">
            <v>0</v>
          </cell>
          <cell r="BL245">
            <v>0</v>
          </cell>
          <cell r="BM245">
            <v>0</v>
          </cell>
          <cell r="BN245">
            <v>0</v>
          </cell>
          <cell r="BO245">
            <v>0</v>
          </cell>
          <cell r="BP245">
            <v>0</v>
          </cell>
          <cell r="BQ245">
            <v>0</v>
          </cell>
          <cell r="BR245">
            <v>0</v>
          </cell>
          <cell r="BS245">
            <v>0</v>
          </cell>
          <cell r="BT245">
            <v>0</v>
          </cell>
          <cell r="BU245">
            <v>0</v>
          </cell>
          <cell r="BV245">
            <v>0</v>
          </cell>
          <cell r="BW245">
            <v>0</v>
          </cell>
          <cell r="BY245">
            <v>2100</v>
          </cell>
          <cell r="BZ245">
            <v>0</v>
          </cell>
        </row>
        <row r="246">
          <cell r="A246">
            <v>350002</v>
          </cell>
          <cell r="B246">
            <v>350002</v>
          </cell>
          <cell r="C246" t="str">
            <v>S Sheogobind</v>
          </cell>
          <cell r="D246">
            <v>350002</v>
          </cell>
          <cell r="E246">
            <v>350</v>
          </cell>
          <cell r="F246">
            <v>20</v>
          </cell>
          <cell r="G246" t="str">
            <v>IMO Preparation-Transmission</v>
          </cell>
          <cell r="H246">
            <v>50</v>
          </cell>
          <cell r="I246">
            <v>4323</v>
          </cell>
          <cell r="K246">
            <v>0</v>
          </cell>
          <cell r="M246">
            <v>0</v>
          </cell>
          <cell r="O246">
            <v>0</v>
          </cell>
          <cell r="Q246">
            <v>0</v>
          </cell>
          <cell r="R246">
            <v>36</v>
          </cell>
          <cell r="S246">
            <v>2136.96</v>
          </cell>
          <cell r="U246">
            <v>0</v>
          </cell>
          <cell r="V246">
            <v>0</v>
          </cell>
          <cell r="W246">
            <v>0</v>
          </cell>
          <cell r="X246">
            <v>0</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0</v>
          </cell>
          <cell r="AM246">
            <v>0</v>
          </cell>
          <cell r="AN246">
            <v>0</v>
          </cell>
          <cell r="AO246">
            <v>0</v>
          </cell>
          <cell r="AP246">
            <v>0</v>
          </cell>
          <cell r="AQ246">
            <v>0</v>
          </cell>
          <cell r="AS246">
            <v>0</v>
          </cell>
          <cell r="AT246">
            <v>0</v>
          </cell>
          <cell r="AU246">
            <v>0</v>
          </cell>
          <cell r="AV246">
            <v>0</v>
          </cell>
          <cell r="AW246">
            <v>0</v>
          </cell>
          <cell r="AY246">
            <v>0</v>
          </cell>
          <cell r="AZ246">
            <v>0</v>
          </cell>
          <cell r="BA246">
            <v>0</v>
          </cell>
          <cell r="BB246">
            <v>0</v>
          </cell>
          <cell r="BC246">
            <v>0</v>
          </cell>
          <cell r="BD246">
            <v>0</v>
          </cell>
          <cell r="BE246">
            <v>0</v>
          </cell>
          <cell r="BF246">
            <v>0</v>
          </cell>
          <cell r="BG246">
            <v>0</v>
          </cell>
          <cell r="BH246">
            <v>0</v>
          </cell>
          <cell r="BI246">
            <v>0</v>
          </cell>
          <cell r="BJ246">
            <v>0</v>
          </cell>
          <cell r="BK246">
            <v>0</v>
          </cell>
          <cell r="BL246">
            <v>0</v>
          </cell>
          <cell r="BM246">
            <v>0</v>
          </cell>
          <cell r="BN246">
            <v>0</v>
          </cell>
          <cell r="BO246">
            <v>0</v>
          </cell>
          <cell r="BP246">
            <v>0</v>
          </cell>
          <cell r="BQ246">
            <v>0</v>
          </cell>
          <cell r="BR246">
            <v>0</v>
          </cell>
          <cell r="BS246">
            <v>0</v>
          </cell>
          <cell r="BT246">
            <v>0</v>
          </cell>
          <cell r="BU246">
            <v>0</v>
          </cell>
          <cell r="BV246">
            <v>0</v>
          </cell>
          <cell r="BW246">
            <v>0</v>
          </cell>
          <cell r="BY246">
            <v>2100</v>
          </cell>
          <cell r="BZ246">
            <v>6459.96</v>
          </cell>
        </row>
        <row r="247">
          <cell r="A247">
            <v>350003</v>
          </cell>
          <cell r="B247">
            <v>350003</v>
          </cell>
          <cell r="C247" t="str">
            <v>S Sheogobind</v>
          </cell>
          <cell r="D247">
            <v>350003</v>
          </cell>
          <cell r="E247">
            <v>350</v>
          </cell>
          <cell r="F247">
            <v>20</v>
          </cell>
          <cell r="G247" t="str">
            <v>Load Dispatching-Transmission 60 Cycle</v>
          </cell>
          <cell r="I247">
            <v>0</v>
          </cell>
          <cell r="K247">
            <v>0</v>
          </cell>
          <cell r="M247">
            <v>0</v>
          </cell>
          <cell r="O247">
            <v>0</v>
          </cell>
          <cell r="Q247">
            <v>0</v>
          </cell>
          <cell r="R247">
            <v>1168</v>
          </cell>
          <cell r="S247">
            <v>69332.479999999996</v>
          </cell>
          <cell r="U247">
            <v>0</v>
          </cell>
          <cell r="V247">
            <v>0</v>
          </cell>
          <cell r="W247">
            <v>0</v>
          </cell>
          <cell r="X247">
            <v>0</v>
          </cell>
          <cell r="Y247">
            <v>0</v>
          </cell>
          <cell r="Z247">
            <v>0</v>
          </cell>
          <cell r="AA247">
            <v>0</v>
          </cell>
          <cell r="AB247">
            <v>0</v>
          </cell>
          <cell r="AC247">
            <v>0</v>
          </cell>
          <cell r="AD247">
            <v>0</v>
          </cell>
          <cell r="AE247">
            <v>0</v>
          </cell>
          <cell r="AF247">
            <v>0</v>
          </cell>
          <cell r="AG247">
            <v>0</v>
          </cell>
          <cell r="AH247">
            <v>0</v>
          </cell>
          <cell r="AI247">
            <v>0</v>
          </cell>
          <cell r="AJ247">
            <v>0</v>
          </cell>
          <cell r="AK247">
            <v>0</v>
          </cell>
          <cell r="AL247">
            <v>0</v>
          </cell>
          <cell r="AM247">
            <v>0</v>
          </cell>
          <cell r="AN247">
            <v>0</v>
          </cell>
          <cell r="AO247">
            <v>0</v>
          </cell>
          <cell r="AP247">
            <v>0</v>
          </cell>
          <cell r="AQ247">
            <v>0</v>
          </cell>
          <cell r="AS247">
            <v>0</v>
          </cell>
          <cell r="AT247">
            <v>0</v>
          </cell>
          <cell r="AU247">
            <v>0</v>
          </cell>
          <cell r="AV247">
            <v>0</v>
          </cell>
          <cell r="AW247">
            <v>0</v>
          </cell>
          <cell r="AY247">
            <v>0</v>
          </cell>
          <cell r="AZ247">
            <v>0</v>
          </cell>
          <cell r="BA247">
            <v>0</v>
          </cell>
          <cell r="BB247">
            <v>0</v>
          </cell>
          <cell r="BC247">
            <v>0</v>
          </cell>
          <cell r="BD247">
            <v>0</v>
          </cell>
          <cell r="BE247">
            <v>0</v>
          </cell>
          <cell r="BF247">
            <v>0</v>
          </cell>
          <cell r="BG247">
            <v>0</v>
          </cell>
          <cell r="BH247">
            <v>0</v>
          </cell>
          <cell r="BI247">
            <v>0</v>
          </cell>
          <cell r="BJ247">
            <v>0</v>
          </cell>
          <cell r="BK247">
            <v>0</v>
          </cell>
          <cell r="BL247">
            <v>0</v>
          </cell>
          <cell r="BM247">
            <v>0</v>
          </cell>
          <cell r="BN247">
            <v>0</v>
          </cell>
          <cell r="BO247">
            <v>0</v>
          </cell>
          <cell r="BP247">
            <v>0</v>
          </cell>
          <cell r="BQ247">
            <v>0</v>
          </cell>
          <cell r="BR247">
            <v>0</v>
          </cell>
          <cell r="BS247">
            <v>0</v>
          </cell>
          <cell r="BT247">
            <v>0</v>
          </cell>
          <cell r="BU247">
            <v>0</v>
          </cell>
          <cell r="BV247">
            <v>0</v>
          </cell>
          <cell r="BW247">
            <v>0</v>
          </cell>
          <cell r="BY247">
            <v>2100</v>
          </cell>
          <cell r="BZ247">
            <v>69332.479999999996</v>
          </cell>
        </row>
        <row r="248">
          <cell r="A248">
            <v>350004</v>
          </cell>
          <cell r="B248">
            <v>350004</v>
          </cell>
          <cell r="C248" t="str">
            <v>S Sheogobind</v>
          </cell>
          <cell r="D248">
            <v>350004</v>
          </cell>
          <cell r="E248">
            <v>350</v>
          </cell>
          <cell r="F248">
            <v>20</v>
          </cell>
          <cell r="G248" t="str">
            <v>Load Dispatching-Transmission 25 Cycle</v>
          </cell>
          <cell r="I248">
            <v>0</v>
          </cell>
          <cell r="K248">
            <v>0</v>
          </cell>
          <cell r="M248">
            <v>0</v>
          </cell>
          <cell r="O248">
            <v>0</v>
          </cell>
          <cell r="Q248">
            <v>0</v>
          </cell>
          <cell r="S248">
            <v>0</v>
          </cell>
          <cell r="U248">
            <v>0</v>
          </cell>
          <cell r="V248">
            <v>0</v>
          </cell>
          <cell r="W248">
            <v>0</v>
          </cell>
          <cell r="X248">
            <v>0</v>
          </cell>
          <cell r="Y248">
            <v>0</v>
          </cell>
          <cell r="Z248">
            <v>0</v>
          </cell>
          <cell r="AA248">
            <v>0</v>
          </cell>
          <cell r="AB248">
            <v>0</v>
          </cell>
          <cell r="AC248">
            <v>0</v>
          </cell>
          <cell r="AD248">
            <v>0</v>
          </cell>
          <cell r="AE248">
            <v>0</v>
          </cell>
          <cell r="AF248">
            <v>0</v>
          </cell>
          <cell r="AG248">
            <v>0</v>
          </cell>
          <cell r="AH248">
            <v>0</v>
          </cell>
          <cell r="AI248">
            <v>0</v>
          </cell>
          <cell r="AJ248">
            <v>0</v>
          </cell>
          <cell r="AK248">
            <v>0</v>
          </cell>
          <cell r="AL248">
            <v>0</v>
          </cell>
          <cell r="AM248">
            <v>0</v>
          </cell>
          <cell r="AN248">
            <v>0</v>
          </cell>
          <cell r="AO248">
            <v>0</v>
          </cell>
          <cell r="AP248">
            <v>0</v>
          </cell>
          <cell r="AQ248">
            <v>0</v>
          </cell>
          <cell r="AS248">
            <v>0</v>
          </cell>
          <cell r="AT248">
            <v>0</v>
          </cell>
          <cell r="AU248">
            <v>0</v>
          </cell>
          <cell r="AV248">
            <v>0</v>
          </cell>
          <cell r="AW248">
            <v>0</v>
          </cell>
          <cell r="AY248">
            <v>0</v>
          </cell>
          <cell r="AZ248">
            <v>0</v>
          </cell>
          <cell r="BA248">
            <v>0</v>
          </cell>
          <cell r="BB248">
            <v>0</v>
          </cell>
          <cell r="BC248">
            <v>0</v>
          </cell>
          <cell r="BD248">
            <v>0</v>
          </cell>
          <cell r="BE248">
            <v>0</v>
          </cell>
          <cell r="BF248">
            <v>0</v>
          </cell>
          <cell r="BG248">
            <v>0</v>
          </cell>
          <cell r="BH248">
            <v>0</v>
          </cell>
          <cell r="BI248">
            <v>0</v>
          </cell>
          <cell r="BJ248">
            <v>0</v>
          </cell>
          <cell r="BK248">
            <v>0</v>
          </cell>
          <cell r="BL248">
            <v>0</v>
          </cell>
          <cell r="BM248">
            <v>0</v>
          </cell>
          <cell r="BN248">
            <v>0</v>
          </cell>
          <cell r="BO248">
            <v>0</v>
          </cell>
          <cell r="BP248">
            <v>0</v>
          </cell>
          <cell r="BQ248">
            <v>0</v>
          </cell>
          <cell r="BR248">
            <v>0</v>
          </cell>
          <cell r="BS248">
            <v>0</v>
          </cell>
          <cell r="BT248">
            <v>0</v>
          </cell>
          <cell r="BU248">
            <v>0</v>
          </cell>
          <cell r="BV248">
            <v>0</v>
          </cell>
          <cell r="BW248">
            <v>0</v>
          </cell>
          <cell r="BY248">
            <v>2100</v>
          </cell>
          <cell r="BZ248">
            <v>0</v>
          </cell>
        </row>
        <row r="249">
          <cell r="A249">
            <v>350005</v>
          </cell>
          <cell r="B249">
            <v>350005</v>
          </cell>
          <cell r="C249" t="str">
            <v>S Sheogobind</v>
          </cell>
          <cell r="D249">
            <v>350005</v>
          </cell>
          <cell r="E249">
            <v>350</v>
          </cell>
          <cell r="F249">
            <v>20</v>
          </cell>
          <cell r="G249" t="str">
            <v>St Building &amp; Fixture Exp-St 11-60 Cycle</v>
          </cell>
          <cell r="I249">
            <v>0</v>
          </cell>
          <cell r="K249">
            <v>0</v>
          </cell>
          <cell r="M249">
            <v>0</v>
          </cell>
          <cell r="O249">
            <v>0</v>
          </cell>
          <cell r="Q249">
            <v>0</v>
          </cell>
          <cell r="S249">
            <v>0</v>
          </cell>
          <cell r="U249">
            <v>0</v>
          </cell>
          <cell r="V249">
            <v>0</v>
          </cell>
          <cell r="W249">
            <v>0</v>
          </cell>
          <cell r="X249">
            <v>0</v>
          </cell>
          <cell r="Y249">
            <v>0</v>
          </cell>
          <cell r="Z249">
            <v>0</v>
          </cell>
          <cell r="AA249">
            <v>0</v>
          </cell>
          <cell r="AB249">
            <v>0</v>
          </cell>
          <cell r="AC249">
            <v>0</v>
          </cell>
          <cell r="AD249">
            <v>0</v>
          </cell>
          <cell r="AE249">
            <v>0</v>
          </cell>
          <cell r="AF249">
            <v>0</v>
          </cell>
          <cell r="AG249">
            <v>0</v>
          </cell>
          <cell r="AH249">
            <v>0</v>
          </cell>
          <cell r="AI249">
            <v>0</v>
          </cell>
          <cell r="AJ249">
            <v>0</v>
          </cell>
          <cell r="AK249">
            <v>0</v>
          </cell>
          <cell r="AL249">
            <v>0</v>
          </cell>
          <cell r="AM249">
            <v>0</v>
          </cell>
          <cell r="AN249">
            <v>0</v>
          </cell>
          <cell r="AO249">
            <v>0</v>
          </cell>
          <cell r="AP249">
            <v>0</v>
          </cell>
          <cell r="AQ249">
            <v>0</v>
          </cell>
          <cell r="AS249">
            <v>0</v>
          </cell>
          <cell r="AT249">
            <v>0</v>
          </cell>
          <cell r="AU249">
            <v>0</v>
          </cell>
          <cell r="AV249">
            <v>0</v>
          </cell>
          <cell r="AW249">
            <v>0</v>
          </cell>
          <cell r="AY249">
            <v>0</v>
          </cell>
          <cell r="AZ249">
            <v>0</v>
          </cell>
          <cell r="BA249">
            <v>0</v>
          </cell>
          <cell r="BB249">
            <v>0</v>
          </cell>
          <cell r="BC249">
            <v>0</v>
          </cell>
          <cell r="BD249">
            <v>0</v>
          </cell>
          <cell r="BE249">
            <v>0</v>
          </cell>
          <cell r="BF249">
            <v>0</v>
          </cell>
          <cell r="BG249">
            <v>0</v>
          </cell>
          <cell r="BH249">
            <v>0</v>
          </cell>
          <cell r="BI249">
            <v>0</v>
          </cell>
          <cell r="BJ249">
            <v>0</v>
          </cell>
          <cell r="BK249">
            <v>0</v>
          </cell>
          <cell r="BL249">
            <v>0</v>
          </cell>
          <cell r="BM249">
            <v>0</v>
          </cell>
          <cell r="BN249">
            <v>0</v>
          </cell>
          <cell r="BO249">
            <v>0</v>
          </cell>
          <cell r="BP249">
            <v>0</v>
          </cell>
          <cell r="BQ249">
            <v>0</v>
          </cell>
          <cell r="BR249">
            <v>0</v>
          </cell>
          <cell r="BS249">
            <v>0</v>
          </cell>
          <cell r="BT249">
            <v>0</v>
          </cell>
          <cell r="BU249">
            <v>0</v>
          </cell>
          <cell r="BV249">
            <v>37340</v>
          </cell>
          <cell r="BW249">
            <v>0</v>
          </cell>
          <cell r="BY249">
            <v>2100</v>
          </cell>
          <cell r="BZ249">
            <v>37340</v>
          </cell>
        </row>
        <row r="250">
          <cell r="A250">
            <v>350006</v>
          </cell>
          <cell r="B250">
            <v>350006</v>
          </cell>
          <cell r="C250" t="str">
            <v>S Sheogobind</v>
          </cell>
          <cell r="D250">
            <v>350006</v>
          </cell>
          <cell r="E250">
            <v>350</v>
          </cell>
          <cell r="F250">
            <v>20</v>
          </cell>
          <cell r="G250" t="str">
            <v>St Building &amp; Fixture Exp-St 11-25 Cycle</v>
          </cell>
          <cell r="I250">
            <v>0</v>
          </cell>
          <cell r="K250">
            <v>0</v>
          </cell>
          <cell r="M250">
            <v>0</v>
          </cell>
          <cell r="O250">
            <v>0</v>
          </cell>
          <cell r="Q250">
            <v>0</v>
          </cell>
          <cell r="S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K250">
            <v>0</v>
          </cell>
          <cell r="AL250">
            <v>0</v>
          </cell>
          <cell r="AM250">
            <v>0</v>
          </cell>
          <cell r="AN250">
            <v>0</v>
          </cell>
          <cell r="AO250">
            <v>0</v>
          </cell>
          <cell r="AP250">
            <v>0</v>
          </cell>
          <cell r="AQ250">
            <v>0</v>
          </cell>
          <cell r="AS250">
            <v>0</v>
          </cell>
          <cell r="AT250">
            <v>0</v>
          </cell>
          <cell r="AU250">
            <v>0</v>
          </cell>
          <cell r="AV250">
            <v>0</v>
          </cell>
          <cell r="AW250">
            <v>0</v>
          </cell>
          <cell r="AY250">
            <v>0</v>
          </cell>
          <cell r="AZ250">
            <v>0</v>
          </cell>
          <cell r="BA250">
            <v>0</v>
          </cell>
          <cell r="BB250">
            <v>0</v>
          </cell>
          <cell r="BC250">
            <v>0</v>
          </cell>
          <cell r="BD250">
            <v>0</v>
          </cell>
          <cell r="BE250">
            <v>0</v>
          </cell>
          <cell r="BF250">
            <v>0</v>
          </cell>
          <cell r="BG250">
            <v>0</v>
          </cell>
          <cell r="BH250">
            <v>0</v>
          </cell>
          <cell r="BI250">
            <v>0</v>
          </cell>
          <cell r="BJ250">
            <v>0</v>
          </cell>
          <cell r="BK250">
            <v>0</v>
          </cell>
          <cell r="BL250">
            <v>0</v>
          </cell>
          <cell r="BM250">
            <v>0</v>
          </cell>
          <cell r="BN250">
            <v>0</v>
          </cell>
          <cell r="BO250">
            <v>0</v>
          </cell>
          <cell r="BP250">
            <v>0</v>
          </cell>
          <cell r="BQ250">
            <v>0</v>
          </cell>
          <cell r="BR250">
            <v>0</v>
          </cell>
          <cell r="BS250">
            <v>0</v>
          </cell>
          <cell r="BT250">
            <v>0</v>
          </cell>
          <cell r="BU250">
            <v>0</v>
          </cell>
          <cell r="BV250">
            <v>3400</v>
          </cell>
          <cell r="BW250">
            <v>0</v>
          </cell>
          <cell r="BY250">
            <v>2100</v>
          </cell>
          <cell r="BZ250">
            <v>3400</v>
          </cell>
        </row>
        <row r="251">
          <cell r="A251">
            <v>350007</v>
          </cell>
          <cell r="B251">
            <v>350007</v>
          </cell>
          <cell r="C251" t="str">
            <v>S Sheogobind</v>
          </cell>
          <cell r="D251">
            <v>350007</v>
          </cell>
          <cell r="E251">
            <v>350</v>
          </cell>
          <cell r="F251">
            <v>20</v>
          </cell>
          <cell r="G251" t="str">
            <v>St Building &amp; Fixture Expense Station 17</v>
          </cell>
          <cell r="I251">
            <v>0</v>
          </cell>
          <cell r="K251">
            <v>0</v>
          </cell>
          <cell r="M251">
            <v>0</v>
          </cell>
          <cell r="O251">
            <v>0</v>
          </cell>
          <cell r="Q251">
            <v>0</v>
          </cell>
          <cell r="S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K251">
            <v>0</v>
          </cell>
          <cell r="AL251">
            <v>0</v>
          </cell>
          <cell r="AM251">
            <v>0</v>
          </cell>
          <cell r="AN251">
            <v>0</v>
          </cell>
          <cell r="AO251">
            <v>0</v>
          </cell>
          <cell r="AP251">
            <v>0</v>
          </cell>
          <cell r="AQ251">
            <v>0</v>
          </cell>
          <cell r="AS251">
            <v>0</v>
          </cell>
          <cell r="AT251">
            <v>0</v>
          </cell>
          <cell r="AU251">
            <v>0</v>
          </cell>
          <cell r="AV251">
            <v>0</v>
          </cell>
          <cell r="AW251">
            <v>0</v>
          </cell>
          <cell r="AY251">
            <v>0</v>
          </cell>
          <cell r="AZ251">
            <v>0</v>
          </cell>
          <cell r="BA251">
            <v>0</v>
          </cell>
          <cell r="BB251">
            <v>0</v>
          </cell>
          <cell r="BC251">
            <v>0</v>
          </cell>
          <cell r="BD251">
            <v>0</v>
          </cell>
          <cell r="BE251">
            <v>0</v>
          </cell>
          <cell r="BF251">
            <v>0</v>
          </cell>
          <cell r="BG251">
            <v>0</v>
          </cell>
          <cell r="BH251">
            <v>0</v>
          </cell>
          <cell r="BI251">
            <v>0</v>
          </cell>
          <cell r="BJ251">
            <v>0</v>
          </cell>
          <cell r="BK251">
            <v>0</v>
          </cell>
          <cell r="BL251">
            <v>0</v>
          </cell>
          <cell r="BM251">
            <v>0</v>
          </cell>
          <cell r="BN251">
            <v>0</v>
          </cell>
          <cell r="BO251">
            <v>0</v>
          </cell>
          <cell r="BP251">
            <v>0</v>
          </cell>
          <cell r="BQ251">
            <v>0</v>
          </cell>
          <cell r="BR251">
            <v>0</v>
          </cell>
          <cell r="BS251">
            <v>0</v>
          </cell>
          <cell r="BT251">
            <v>0</v>
          </cell>
          <cell r="BU251">
            <v>0</v>
          </cell>
          <cell r="BV251">
            <v>0</v>
          </cell>
          <cell r="BW251">
            <v>0</v>
          </cell>
          <cell r="BY251">
            <v>2100</v>
          </cell>
          <cell r="BZ251">
            <v>0</v>
          </cell>
        </row>
        <row r="252">
          <cell r="A252">
            <v>350008</v>
          </cell>
          <cell r="B252">
            <v>350008</v>
          </cell>
          <cell r="C252" t="str">
            <v>S Sheogobind</v>
          </cell>
          <cell r="D252">
            <v>350008</v>
          </cell>
          <cell r="E252">
            <v>350</v>
          </cell>
          <cell r="F252">
            <v>20</v>
          </cell>
          <cell r="G252" t="str">
            <v>St Building &amp; Fixture Expense Station 18</v>
          </cell>
          <cell r="I252">
            <v>0</v>
          </cell>
          <cell r="K252">
            <v>0</v>
          </cell>
          <cell r="M252">
            <v>0</v>
          </cell>
          <cell r="O252">
            <v>0</v>
          </cell>
          <cell r="Q252">
            <v>0</v>
          </cell>
          <cell r="S252">
            <v>0</v>
          </cell>
          <cell r="U252">
            <v>0</v>
          </cell>
          <cell r="V252">
            <v>0</v>
          </cell>
          <cell r="W252">
            <v>0</v>
          </cell>
          <cell r="X252">
            <v>0</v>
          </cell>
          <cell r="Y252">
            <v>0</v>
          </cell>
          <cell r="Z252">
            <v>0</v>
          </cell>
          <cell r="AA252">
            <v>0</v>
          </cell>
          <cell r="AB252">
            <v>0</v>
          </cell>
          <cell r="AC252">
            <v>0</v>
          </cell>
          <cell r="AD252">
            <v>0</v>
          </cell>
          <cell r="AE252">
            <v>0</v>
          </cell>
          <cell r="AF252">
            <v>0</v>
          </cell>
          <cell r="AG252">
            <v>0</v>
          </cell>
          <cell r="AH252">
            <v>0</v>
          </cell>
          <cell r="AI252">
            <v>0</v>
          </cell>
          <cell r="AJ252">
            <v>0</v>
          </cell>
          <cell r="AK252">
            <v>0</v>
          </cell>
          <cell r="AL252">
            <v>0</v>
          </cell>
          <cell r="AM252">
            <v>0</v>
          </cell>
          <cell r="AN252">
            <v>0</v>
          </cell>
          <cell r="AO252">
            <v>0</v>
          </cell>
          <cell r="AP252">
            <v>0</v>
          </cell>
          <cell r="AQ252">
            <v>0</v>
          </cell>
          <cell r="AS252">
            <v>0</v>
          </cell>
          <cell r="AT252">
            <v>0</v>
          </cell>
          <cell r="AU252">
            <v>0</v>
          </cell>
          <cell r="AV252">
            <v>0</v>
          </cell>
          <cell r="AW252">
            <v>0</v>
          </cell>
          <cell r="AY252">
            <v>0</v>
          </cell>
          <cell r="AZ252">
            <v>0</v>
          </cell>
          <cell r="BA252">
            <v>0</v>
          </cell>
          <cell r="BB252">
            <v>0</v>
          </cell>
          <cell r="BC252">
            <v>0</v>
          </cell>
          <cell r="BD252">
            <v>0</v>
          </cell>
          <cell r="BE252">
            <v>0</v>
          </cell>
          <cell r="BF252">
            <v>0</v>
          </cell>
          <cell r="BG252">
            <v>0</v>
          </cell>
          <cell r="BH252">
            <v>0</v>
          </cell>
          <cell r="BI252">
            <v>0</v>
          </cell>
          <cell r="BJ252">
            <v>0</v>
          </cell>
          <cell r="BK252">
            <v>0</v>
          </cell>
          <cell r="BL252">
            <v>0</v>
          </cell>
          <cell r="BM252">
            <v>0</v>
          </cell>
          <cell r="BN252">
            <v>0</v>
          </cell>
          <cell r="BO252">
            <v>0</v>
          </cell>
          <cell r="BP252">
            <v>0</v>
          </cell>
          <cell r="BQ252">
            <v>0</v>
          </cell>
          <cell r="BR252">
            <v>0</v>
          </cell>
          <cell r="BS252">
            <v>0</v>
          </cell>
          <cell r="BT252">
            <v>0</v>
          </cell>
          <cell r="BU252">
            <v>0</v>
          </cell>
          <cell r="BV252">
            <v>0</v>
          </cell>
          <cell r="BW252">
            <v>0</v>
          </cell>
          <cell r="BY252">
            <v>2100</v>
          </cell>
          <cell r="BZ252">
            <v>0</v>
          </cell>
        </row>
        <row r="253">
          <cell r="A253">
            <v>350009</v>
          </cell>
          <cell r="B253">
            <v>350009</v>
          </cell>
          <cell r="C253" t="str">
            <v>S Sheogobind</v>
          </cell>
          <cell r="D253">
            <v>350009</v>
          </cell>
          <cell r="E253">
            <v>350</v>
          </cell>
          <cell r="F253">
            <v>20</v>
          </cell>
          <cell r="G253" t="str">
            <v>Transf St Equipment-Oper Lbr St.11-60 HZ</v>
          </cell>
          <cell r="I253">
            <v>0</v>
          </cell>
          <cell r="J253">
            <v>50</v>
          </cell>
          <cell r="K253">
            <v>2865.5</v>
          </cell>
          <cell r="M253">
            <v>0</v>
          </cell>
          <cell r="N253">
            <v>72</v>
          </cell>
          <cell r="O253">
            <v>4382.6399999999994</v>
          </cell>
          <cell r="Q253">
            <v>0</v>
          </cell>
          <cell r="S253">
            <v>0</v>
          </cell>
          <cell r="U253">
            <v>0</v>
          </cell>
          <cell r="V253">
            <v>0</v>
          </cell>
          <cell r="W253">
            <v>0</v>
          </cell>
          <cell r="X253">
            <v>0</v>
          </cell>
          <cell r="Y253">
            <v>0</v>
          </cell>
          <cell r="Z253">
            <v>0</v>
          </cell>
          <cell r="AA253">
            <v>0</v>
          </cell>
          <cell r="AB253">
            <v>0</v>
          </cell>
          <cell r="AC253">
            <v>0</v>
          </cell>
          <cell r="AD253">
            <v>0</v>
          </cell>
          <cell r="AE253">
            <v>0</v>
          </cell>
          <cell r="AF253">
            <v>0</v>
          </cell>
          <cell r="AG253">
            <v>0</v>
          </cell>
          <cell r="AH253">
            <v>0</v>
          </cell>
          <cell r="AI253">
            <v>0</v>
          </cell>
          <cell r="AJ253">
            <v>0</v>
          </cell>
          <cell r="AK253">
            <v>0</v>
          </cell>
          <cell r="AL253">
            <v>0</v>
          </cell>
          <cell r="AM253">
            <v>0</v>
          </cell>
          <cell r="AN253">
            <v>0</v>
          </cell>
          <cell r="AO253">
            <v>0</v>
          </cell>
          <cell r="AP253">
            <v>0</v>
          </cell>
          <cell r="AQ253">
            <v>0</v>
          </cell>
          <cell r="AS253">
            <v>0</v>
          </cell>
          <cell r="AT253">
            <v>0</v>
          </cell>
          <cell r="AU253">
            <v>0</v>
          </cell>
          <cell r="AV253">
            <v>0</v>
          </cell>
          <cell r="AW253">
            <v>0</v>
          </cell>
          <cell r="AY253">
            <v>0</v>
          </cell>
          <cell r="AZ253">
            <v>0</v>
          </cell>
          <cell r="BA253">
            <v>0</v>
          </cell>
          <cell r="BB253">
            <v>0</v>
          </cell>
          <cell r="BC253">
            <v>0</v>
          </cell>
          <cell r="BD253">
            <v>0</v>
          </cell>
          <cell r="BE253">
            <v>0</v>
          </cell>
          <cell r="BF253">
            <v>0</v>
          </cell>
          <cell r="BG253">
            <v>0</v>
          </cell>
          <cell r="BH253">
            <v>0</v>
          </cell>
          <cell r="BI253">
            <v>0</v>
          </cell>
          <cell r="BJ253">
            <v>0</v>
          </cell>
          <cell r="BK253">
            <v>0</v>
          </cell>
          <cell r="BL253">
            <v>0</v>
          </cell>
          <cell r="BM253">
            <v>0</v>
          </cell>
          <cell r="BN253">
            <v>0</v>
          </cell>
          <cell r="BO253">
            <v>0</v>
          </cell>
          <cell r="BP253">
            <v>0</v>
          </cell>
          <cell r="BQ253">
            <v>0</v>
          </cell>
          <cell r="BR253">
            <v>0</v>
          </cell>
          <cell r="BS253">
            <v>0</v>
          </cell>
          <cell r="BT253">
            <v>0</v>
          </cell>
          <cell r="BU253">
            <v>0</v>
          </cell>
          <cell r="BV253">
            <v>6200</v>
          </cell>
          <cell r="BW253">
            <v>0</v>
          </cell>
          <cell r="BY253">
            <v>2100</v>
          </cell>
          <cell r="BZ253">
            <v>13448.14</v>
          </cell>
        </row>
        <row r="254">
          <cell r="A254">
            <v>350010</v>
          </cell>
          <cell r="B254">
            <v>350010</v>
          </cell>
          <cell r="C254" t="str">
            <v>S Sheogobind</v>
          </cell>
          <cell r="D254">
            <v>350010</v>
          </cell>
          <cell r="E254">
            <v>350</v>
          </cell>
          <cell r="F254">
            <v>20</v>
          </cell>
          <cell r="G254" t="str">
            <v>Transf St Equipment-Oper Lbr St.11-25 HZ</v>
          </cell>
          <cell r="I254">
            <v>0</v>
          </cell>
          <cell r="K254">
            <v>0</v>
          </cell>
          <cell r="M254">
            <v>0</v>
          </cell>
          <cell r="O254">
            <v>0</v>
          </cell>
          <cell r="Q254">
            <v>0</v>
          </cell>
          <cell r="S254">
            <v>0</v>
          </cell>
          <cell r="U254">
            <v>0</v>
          </cell>
          <cell r="V254">
            <v>0</v>
          </cell>
          <cell r="W254">
            <v>0</v>
          </cell>
          <cell r="X254">
            <v>0</v>
          </cell>
          <cell r="Y254">
            <v>0</v>
          </cell>
          <cell r="Z254">
            <v>0</v>
          </cell>
          <cell r="AA254">
            <v>0</v>
          </cell>
          <cell r="AB254">
            <v>0</v>
          </cell>
          <cell r="AC254">
            <v>0</v>
          </cell>
          <cell r="AD254">
            <v>0</v>
          </cell>
          <cell r="AE254">
            <v>0</v>
          </cell>
          <cell r="AF254">
            <v>0</v>
          </cell>
          <cell r="AG254">
            <v>0</v>
          </cell>
          <cell r="AH254">
            <v>0</v>
          </cell>
          <cell r="AI254">
            <v>0</v>
          </cell>
          <cell r="AJ254">
            <v>0</v>
          </cell>
          <cell r="AK254">
            <v>0</v>
          </cell>
          <cell r="AL254">
            <v>0</v>
          </cell>
          <cell r="AM254">
            <v>0</v>
          </cell>
          <cell r="AN254">
            <v>0</v>
          </cell>
          <cell r="AO254">
            <v>0</v>
          </cell>
          <cell r="AP254">
            <v>0</v>
          </cell>
          <cell r="AQ254">
            <v>0</v>
          </cell>
          <cell r="AS254">
            <v>0</v>
          </cell>
          <cell r="AT254">
            <v>0</v>
          </cell>
          <cell r="AU254">
            <v>0</v>
          </cell>
          <cell r="AV254">
            <v>0</v>
          </cell>
          <cell r="AW254">
            <v>0</v>
          </cell>
          <cell r="AY254">
            <v>0</v>
          </cell>
          <cell r="AZ254">
            <v>0</v>
          </cell>
          <cell r="BA254">
            <v>0</v>
          </cell>
          <cell r="BB254">
            <v>0</v>
          </cell>
          <cell r="BC254">
            <v>0</v>
          </cell>
          <cell r="BD254">
            <v>0</v>
          </cell>
          <cell r="BE254">
            <v>0</v>
          </cell>
          <cell r="BF254">
            <v>0</v>
          </cell>
          <cell r="BG254">
            <v>0</v>
          </cell>
          <cell r="BH254">
            <v>0</v>
          </cell>
          <cell r="BI254">
            <v>0</v>
          </cell>
          <cell r="BJ254">
            <v>0</v>
          </cell>
          <cell r="BK254">
            <v>0</v>
          </cell>
          <cell r="BL254">
            <v>0</v>
          </cell>
          <cell r="BM254">
            <v>0</v>
          </cell>
          <cell r="BN254">
            <v>0</v>
          </cell>
          <cell r="BO254">
            <v>0</v>
          </cell>
          <cell r="BP254">
            <v>0</v>
          </cell>
          <cell r="BQ254">
            <v>0</v>
          </cell>
          <cell r="BR254">
            <v>0</v>
          </cell>
          <cell r="BS254">
            <v>0</v>
          </cell>
          <cell r="BT254">
            <v>0</v>
          </cell>
          <cell r="BU254">
            <v>0</v>
          </cell>
          <cell r="BV254">
            <v>0</v>
          </cell>
          <cell r="BW254">
            <v>0</v>
          </cell>
          <cell r="BY254">
            <v>2100</v>
          </cell>
          <cell r="BZ254">
            <v>0</v>
          </cell>
        </row>
        <row r="255">
          <cell r="A255">
            <v>350011</v>
          </cell>
          <cell r="B255">
            <v>350011</v>
          </cell>
          <cell r="C255" t="str">
            <v>S Sheogobind</v>
          </cell>
          <cell r="D255">
            <v>350011</v>
          </cell>
          <cell r="E255">
            <v>350</v>
          </cell>
          <cell r="F255">
            <v>20</v>
          </cell>
          <cell r="G255" t="str">
            <v>Transf St Equipment-Oper. Labour St 17</v>
          </cell>
          <cell r="I255">
            <v>0</v>
          </cell>
          <cell r="J255">
            <v>75</v>
          </cell>
          <cell r="K255">
            <v>4298.25</v>
          </cell>
          <cell r="M255">
            <v>0</v>
          </cell>
          <cell r="N255">
            <v>120</v>
          </cell>
          <cell r="O255">
            <v>7304.4</v>
          </cell>
          <cell r="Q255">
            <v>0</v>
          </cell>
          <cell r="S255">
            <v>0</v>
          </cell>
          <cell r="U255">
            <v>0</v>
          </cell>
          <cell r="V255">
            <v>0</v>
          </cell>
          <cell r="W255">
            <v>0</v>
          </cell>
          <cell r="X255">
            <v>0</v>
          </cell>
          <cell r="Y255">
            <v>0</v>
          </cell>
          <cell r="Z255">
            <v>0</v>
          </cell>
          <cell r="AA255">
            <v>0</v>
          </cell>
          <cell r="AB255">
            <v>0</v>
          </cell>
          <cell r="AC255">
            <v>0</v>
          </cell>
          <cell r="AD255">
            <v>0</v>
          </cell>
          <cell r="AE255">
            <v>0</v>
          </cell>
          <cell r="AF255">
            <v>0</v>
          </cell>
          <cell r="AG255">
            <v>0</v>
          </cell>
          <cell r="AH255">
            <v>0</v>
          </cell>
          <cell r="AI255">
            <v>0</v>
          </cell>
          <cell r="AJ255">
            <v>0</v>
          </cell>
          <cell r="AK255">
            <v>0</v>
          </cell>
          <cell r="AL255">
            <v>0</v>
          </cell>
          <cell r="AM255">
            <v>0</v>
          </cell>
          <cell r="AN255">
            <v>0</v>
          </cell>
          <cell r="AO255">
            <v>0</v>
          </cell>
          <cell r="AP255">
            <v>0</v>
          </cell>
          <cell r="AQ255">
            <v>0</v>
          </cell>
          <cell r="AS255">
            <v>0</v>
          </cell>
          <cell r="AT255">
            <v>0</v>
          </cell>
          <cell r="AU255">
            <v>0</v>
          </cell>
          <cell r="AV255">
            <v>0</v>
          </cell>
          <cell r="AW255">
            <v>0</v>
          </cell>
          <cell r="AY255">
            <v>0</v>
          </cell>
          <cell r="AZ255">
            <v>0</v>
          </cell>
          <cell r="BA255">
            <v>0</v>
          </cell>
          <cell r="BB255">
            <v>0</v>
          </cell>
          <cell r="BC255">
            <v>0</v>
          </cell>
          <cell r="BD255">
            <v>0</v>
          </cell>
          <cell r="BE255">
            <v>0</v>
          </cell>
          <cell r="BF255">
            <v>0</v>
          </cell>
          <cell r="BG255">
            <v>0</v>
          </cell>
          <cell r="BH255">
            <v>0</v>
          </cell>
          <cell r="BI255">
            <v>0</v>
          </cell>
          <cell r="BJ255">
            <v>0</v>
          </cell>
          <cell r="BK255">
            <v>0</v>
          </cell>
          <cell r="BL255">
            <v>0</v>
          </cell>
          <cell r="BM255">
            <v>0</v>
          </cell>
          <cell r="BN255">
            <v>0</v>
          </cell>
          <cell r="BO255">
            <v>0</v>
          </cell>
          <cell r="BP255">
            <v>0</v>
          </cell>
          <cell r="BQ255">
            <v>0</v>
          </cell>
          <cell r="BR255">
            <v>0</v>
          </cell>
          <cell r="BS255">
            <v>0</v>
          </cell>
          <cell r="BT255">
            <v>0</v>
          </cell>
          <cell r="BU255">
            <v>0</v>
          </cell>
          <cell r="BV255">
            <v>480</v>
          </cell>
          <cell r="BW255">
            <v>0</v>
          </cell>
          <cell r="BY255">
            <v>2100</v>
          </cell>
          <cell r="BZ255">
            <v>12082.65</v>
          </cell>
        </row>
        <row r="256">
          <cell r="A256">
            <v>350012</v>
          </cell>
          <cell r="B256">
            <v>350012</v>
          </cell>
          <cell r="C256" t="str">
            <v>S Sheogobind</v>
          </cell>
          <cell r="D256">
            <v>350012</v>
          </cell>
          <cell r="E256">
            <v>350</v>
          </cell>
          <cell r="F256">
            <v>20</v>
          </cell>
          <cell r="G256" t="str">
            <v>Transf St Equipment-Oper. Labour St 18</v>
          </cell>
          <cell r="I256">
            <v>0</v>
          </cell>
          <cell r="J256">
            <v>75</v>
          </cell>
          <cell r="K256">
            <v>4298.25</v>
          </cell>
          <cell r="M256">
            <v>0</v>
          </cell>
          <cell r="N256">
            <v>120</v>
          </cell>
          <cell r="O256">
            <v>7304.4</v>
          </cell>
          <cell r="Q256">
            <v>0</v>
          </cell>
          <cell r="S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K256">
            <v>0</v>
          </cell>
          <cell r="AL256">
            <v>0</v>
          </cell>
          <cell r="AM256">
            <v>0</v>
          </cell>
          <cell r="AN256">
            <v>0</v>
          </cell>
          <cell r="AO256">
            <v>0</v>
          </cell>
          <cell r="AP256">
            <v>0</v>
          </cell>
          <cell r="AQ256">
            <v>0</v>
          </cell>
          <cell r="AS256">
            <v>0</v>
          </cell>
          <cell r="AT256">
            <v>0</v>
          </cell>
          <cell r="AU256">
            <v>0</v>
          </cell>
          <cell r="AV256">
            <v>0</v>
          </cell>
          <cell r="AW256">
            <v>0</v>
          </cell>
          <cell r="AY256">
            <v>0</v>
          </cell>
          <cell r="AZ256">
            <v>0</v>
          </cell>
          <cell r="BA256">
            <v>0</v>
          </cell>
          <cell r="BB256">
            <v>0</v>
          </cell>
          <cell r="BC256">
            <v>0</v>
          </cell>
          <cell r="BD256">
            <v>0</v>
          </cell>
          <cell r="BE256">
            <v>0</v>
          </cell>
          <cell r="BF256">
            <v>0</v>
          </cell>
          <cell r="BG256">
            <v>0</v>
          </cell>
          <cell r="BH256">
            <v>0</v>
          </cell>
          <cell r="BI256">
            <v>0</v>
          </cell>
          <cell r="BJ256">
            <v>0</v>
          </cell>
          <cell r="BK256">
            <v>0</v>
          </cell>
          <cell r="BL256">
            <v>0</v>
          </cell>
          <cell r="BM256">
            <v>0</v>
          </cell>
          <cell r="BN256">
            <v>0</v>
          </cell>
          <cell r="BO256">
            <v>0</v>
          </cell>
          <cell r="BP256">
            <v>0</v>
          </cell>
          <cell r="BQ256">
            <v>0</v>
          </cell>
          <cell r="BR256">
            <v>0</v>
          </cell>
          <cell r="BS256">
            <v>0</v>
          </cell>
          <cell r="BT256">
            <v>0</v>
          </cell>
          <cell r="BU256">
            <v>0</v>
          </cell>
          <cell r="BV256">
            <v>480</v>
          </cell>
          <cell r="BW256">
            <v>0</v>
          </cell>
          <cell r="BY256">
            <v>2100</v>
          </cell>
          <cell r="BZ256">
            <v>12082.65</v>
          </cell>
        </row>
        <row r="257">
          <cell r="A257">
            <v>350013</v>
          </cell>
          <cell r="B257">
            <v>350013</v>
          </cell>
          <cell r="C257" t="str">
            <v>S Sheogobind</v>
          </cell>
          <cell r="D257">
            <v>350013</v>
          </cell>
          <cell r="E257">
            <v>350</v>
          </cell>
          <cell r="F257">
            <v>20</v>
          </cell>
          <cell r="G257" t="str">
            <v>Trans St Equipment-Sup &amp; Exp St.11-60 HZ</v>
          </cell>
          <cell r="I257">
            <v>0</v>
          </cell>
          <cell r="K257">
            <v>0</v>
          </cell>
          <cell r="M257">
            <v>0</v>
          </cell>
          <cell r="O257">
            <v>0</v>
          </cell>
          <cell r="Q257">
            <v>0</v>
          </cell>
          <cell r="S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0</v>
          </cell>
          <cell r="AI257">
            <v>0</v>
          </cell>
          <cell r="AJ257">
            <v>0</v>
          </cell>
          <cell r="AK257">
            <v>0</v>
          </cell>
          <cell r="AL257">
            <v>0</v>
          </cell>
          <cell r="AM257">
            <v>0</v>
          </cell>
          <cell r="AN257">
            <v>0</v>
          </cell>
          <cell r="AO257">
            <v>0</v>
          </cell>
          <cell r="AP257">
            <v>0</v>
          </cell>
          <cell r="AQ257">
            <v>0</v>
          </cell>
          <cell r="AS257">
            <v>0</v>
          </cell>
          <cell r="AT257">
            <v>0</v>
          </cell>
          <cell r="AU257">
            <v>0</v>
          </cell>
          <cell r="AV257">
            <v>0</v>
          </cell>
          <cell r="AW257">
            <v>0</v>
          </cell>
          <cell r="AY257">
            <v>0</v>
          </cell>
          <cell r="AZ257">
            <v>0</v>
          </cell>
          <cell r="BA257">
            <v>0</v>
          </cell>
          <cell r="BB257">
            <v>0</v>
          </cell>
          <cell r="BC257">
            <v>0</v>
          </cell>
          <cell r="BD257">
            <v>0</v>
          </cell>
          <cell r="BE257">
            <v>0</v>
          </cell>
          <cell r="BF257">
            <v>0</v>
          </cell>
          <cell r="BG257">
            <v>0</v>
          </cell>
          <cell r="BH257">
            <v>0</v>
          </cell>
          <cell r="BI257">
            <v>0</v>
          </cell>
          <cell r="BJ257">
            <v>0</v>
          </cell>
          <cell r="BK257">
            <v>0</v>
          </cell>
          <cell r="BL257">
            <v>0</v>
          </cell>
          <cell r="BM257">
            <v>0</v>
          </cell>
          <cell r="BN257">
            <v>0</v>
          </cell>
          <cell r="BO257">
            <v>0</v>
          </cell>
          <cell r="BP257">
            <v>0</v>
          </cell>
          <cell r="BQ257">
            <v>0</v>
          </cell>
          <cell r="BR257">
            <v>0</v>
          </cell>
          <cell r="BS257">
            <v>0</v>
          </cell>
          <cell r="BT257">
            <v>0</v>
          </cell>
          <cell r="BU257">
            <v>0</v>
          </cell>
          <cell r="BV257">
            <v>0</v>
          </cell>
          <cell r="BW257">
            <v>0</v>
          </cell>
          <cell r="BY257">
            <v>2100</v>
          </cell>
          <cell r="BZ257">
            <v>0</v>
          </cell>
        </row>
        <row r="258">
          <cell r="A258">
            <v>350014</v>
          </cell>
          <cell r="B258">
            <v>350014</v>
          </cell>
          <cell r="C258" t="str">
            <v>S Sheogobind</v>
          </cell>
          <cell r="D258">
            <v>350014</v>
          </cell>
          <cell r="E258">
            <v>350</v>
          </cell>
          <cell r="F258">
            <v>20</v>
          </cell>
          <cell r="G258" t="str">
            <v>Trans St Equipment-Sup &amp; Exp St.11-25 HZ</v>
          </cell>
          <cell r="I258">
            <v>0</v>
          </cell>
          <cell r="K258">
            <v>0</v>
          </cell>
          <cell r="M258">
            <v>0</v>
          </cell>
          <cell r="O258">
            <v>0</v>
          </cell>
          <cell r="Q258">
            <v>0</v>
          </cell>
          <cell r="S258">
            <v>0</v>
          </cell>
          <cell r="U258">
            <v>0</v>
          </cell>
          <cell r="V258">
            <v>0</v>
          </cell>
          <cell r="W258">
            <v>0</v>
          </cell>
          <cell r="X258">
            <v>0</v>
          </cell>
          <cell r="Y258">
            <v>0</v>
          </cell>
          <cell r="Z258">
            <v>0</v>
          </cell>
          <cell r="AA258">
            <v>0</v>
          </cell>
          <cell r="AB258">
            <v>0</v>
          </cell>
          <cell r="AC258">
            <v>0</v>
          </cell>
          <cell r="AD258">
            <v>0</v>
          </cell>
          <cell r="AE258">
            <v>0</v>
          </cell>
          <cell r="AF258">
            <v>0</v>
          </cell>
          <cell r="AG258">
            <v>0</v>
          </cell>
          <cell r="AH258">
            <v>0</v>
          </cell>
          <cell r="AI258">
            <v>0</v>
          </cell>
          <cell r="AJ258">
            <v>0</v>
          </cell>
          <cell r="AK258">
            <v>0</v>
          </cell>
          <cell r="AL258">
            <v>0</v>
          </cell>
          <cell r="AM258">
            <v>0</v>
          </cell>
          <cell r="AN258">
            <v>0</v>
          </cell>
          <cell r="AO258">
            <v>0</v>
          </cell>
          <cell r="AP258">
            <v>0</v>
          </cell>
          <cell r="AQ258">
            <v>0</v>
          </cell>
          <cell r="AS258">
            <v>0</v>
          </cell>
          <cell r="AT258">
            <v>0</v>
          </cell>
          <cell r="AU258">
            <v>0</v>
          </cell>
          <cell r="AV258">
            <v>0</v>
          </cell>
          <cell r="AW258">
            <v>0</v>
          </cell>
          <cell r="AY258">
            <v>0</v>
          </cell>
          <cell r="AZ258">
            <v>0</v>
          </cell>
          <cell r="BA258">
            <v>0</v>
          </cell>
          <cell r="BB258">
            <v>0</v>
          </cell>
          <cell r="BC258">
            <v>0</v>
          </cell>
          <cell r="BD258">
            <v>0</v>
          </cell>
          <cell r="BE258">
            <v>0</v>
          </cell>
          <cell r="BF258">
            <v>0</v>
          </cell>
          <cell r="BG258">
            <v>0</v>
          </cell>
          <cell r="BH258">
            <v>0</v>
          </cell>
          <cell r="BI258">
            <v>0</v>
          </cell>
          <cell r="BJ258">
            <v>0</v>
          </cell>
          <cell r="BK258">
            <v>0</v>
          </cell>
          <cell r="BL258">
            <v>0</v>
          </cell>
          <cell r="BM258">
            <v>0</v>
          </cell>
          <cell r="BN258">
            <v>0</v>
          </cell>
          <cell r="BO258">
            <v>0</v>
          </cell>
          <cell r="BP258">
            <v>0</v>
          </cell>
          <cell r="BQ258">
            <v>0</v>
          </cell>
          <cell r="BR258">
            <v>0</v>
          </cell>
          <cell r="BS258">
            <v>0</v>
          </cell>
          <cell r="BT258">
            <v>0</v>
          </cell>
          <cell r="BU258">
            <v>0</v>
          </cell>
          <cell r="BV258">
            <v>0</v>
          </cell>
          <cell r="BW258">
            <v>0</v>
          </cell>
          <cell r="BY258">
            <v>2100</v>
          </cell>
          <cell r="BZ258">
            <v>0</v>
          </cell>
        </row>
        <row r="259">
          <cell r="A259">
            <v>350015</v>
          </cell>
          <cell r="B259">
            <v>350015</v>
          </cell>
          <cell r="C259" t="str">
            <v>S Sheogobind</v>
          </cell>
          <cell r="D259">
            <v>350015</v>
          </cell>
          <cell r="E259">
            <v>350</v>
          </cell>
          <cell r="F259">
            <v>20</v>
          </cell>
          <cell r="G259" t="str">
            <v>Trans St Equipment-Supplies &amp; Exp St.17</v>
          </cell>
          <cell r="I259">
            <v>0</v>
          </cell>
          <cell r="K259">
            <v>0</v>
          </cell>
          <cell r="M259">
            <v>0</v>
          </cell>
          <cell r="O259">
            <v>0</v>
          </cell>
          <cell r="Q259">
            <v>0</v>
          </cell>
          <cell r="S259">
            <v>0</v>
          </cell>
          <cell r="U259">
            <v>0</v>
          </cell>
          <cell r="V259">
            <v>0</v>
          </cell>
          <cell r="W259">
            <v>0</v>
          </cell>
          <cell r="X259">
            <v>0</v>
          </cell>
          <cell r="Y259">
            <v>0</v>
          </cell>
          <cell r="Z259">
            <v>0</v>
          </cell>
          <cell r="AA259">
            <v>0</v>
          </cell>
          <cell r="AB259">
            <v>0</v>
          </cell>
          <cell r="AC259">
            <v>0</v>
          </cell>
          <cell r="AD259">
            <v>0</v>
          </cell>
          <cell r="AE259">
            <v>0</v>
          </cell>
          <cell r="AF259">
            <v>0</v>
          </cell>
          <cell r="AG259">
            <v>0</v>
          </cell>
          <cell r="AH259">
            <v>0</v>
          </cell>
          <cell r="AI259">
            <v>0</v>
          </cell>
          <cell r="AJ259">
            <v>0</v>
          </cell>
          <cell r="AK259">
            <v>0</v>
          </cell>
          <cell r="AL259">
            <v>0</v>
          </cell>
          <cell r="AM259">
            <v>0</v>
          </cell>
          <cell r="AN259">
            <v>0</v>
          </cell>
          <cell r="AO259">
            <v>0</v>
          </cell>
          <cell r="AP259">
            <v>0</v>
          </cell>
          <cell r="AQ259">
            <v>0</v>
          </cell>
          <cell r="AS259">
            <v>0</v>
          </cell>
          <cell r="AT259">
            <v>0</v>
          </cell>
          <cell r="AU259">
            <v>0</v>
          </cell>
          <cell r="AV259">
            <v>0</v>
          </cell>
          <cell r="AW259">
            <v>0</v>
          </cell>
          <cell r="AY259">
            <v>0</v>
          </cell>
          <cell r="AZ259">
            <v>0</v>
          </cell>
          <cell r="BA259">
            <v>0</v>
          </cell>
          <cell r="BB259">
            <v>0</v>
          </cell>
          <cell r="BC259">
            <v>0</v>
          </cell>
          <cell r="BD259">
            <v>0</v>
          </cell>
          <cell r="BE259">
            <v>0</v>
          </cell>
          <cell r="BF259">
            <v>0</v>
          </cell>
          <cell r="BG259">
            <v>0</v>
          </cell>
          <cell r="BH259">
            <v>0</v>
          </cell>
          <cell r="BI259">
            <v>0</v>
          </cell>
          <cell r="BJ259">
            <v>0</v>
          </cell>
          <cell r="BK259">
            <v>0</v>
          </cell>
          <cell r="BL259">
            <v>0</v>
          </cell>
          <cell r="BM259">
            <v>0</v>
          </cell>
          <cell r="BN259">
            <v>0</v>
          </cell>
          <cell r="BO259">
            <v>0</v>
          </cell>
          <cell r="BP259">
            <v>0</v>
          </cell>
          <cell r="BQ259">
            <v>0</v>
          </cell>
          <cell r="BR259">
            <v>0</v>
          </cell>
          <cell r="BS259">
            <v>0</v>
          </cell>
          <cell r="BT259">
            <v>0</v>
          </cell>
          <cell r="BU259">
            <v>0</v>
          </cell>
          <cell r="BV259">
            <v>0</v>
          </cell>
          <cell r="BW259">
            <v>0</v>
          </cell>
          <cell r="BY259">
            <v>2100</v>
          </cell>
          <cell r="BZ259">
            <v>0</v>
          </cell>
        </row>
        <row r="260">
          <cell r="A260">
            <v>350016</v>
          </cell>
          <cell r="B260">
            <v>350016</v>
          </cell>
          <cell r="C260" t="str">
            <v>S Sheogobind</v>
          </cell>
          <cell r="D260">
            <v>350016</v>
          </cell>
          <cell r="E260">
            <v>350</v>
          </cell>
          <cell r="F260">
            <v>20</v>
          </cell>
          <cell r="G260" t="str">
            <v>Trans St Equipment-Supplies &amp; Exp St.18</v>
          </cell>
          <cell r="I260">
            <v>0</v>
          </cell>
          <cell r="K260">
            <v>0</v>
          </cell>
          <cell r="M260">
            <v>0</v>
          </cell>
          <cell r="O260">
            <v>0</v>
          </cell>
          <cell r="Q260">
            <v>0</v>
          </cell>
          <cell r="S260">
            <v>0</v>
          </cell>
          <cell r="U260">
            <v>0</v>
          </cell>
          <cell r="V260">
            <v>0</v>
          </cell>
          <cell r="W260">
            <v>0</v>
          </cell>
          <cell r="X260">
            <v>0</v>
          </cell>
          <cell r="Y260">
            <v>0</v>
          </cell>
          <cell r="Z260">
            <v>0</v>
          </cell>
          <cell r="AA260">
            <v>0</v>
          </cell>
          <cell r="AB260">
            <v>0</v>
          </cell>
          <cell r="AC260">
            <v>0</v>
          </cell>
          <cell r="AD260">
            <v>0</v>
          </cell>
          <cell r="AE260">
            <v>0</v>
          </cell>
          <cell r="AF260">
            <v>0</v>
          </cell>
          <cell r="AG260">
            <v>0</v>
          </cell>
          <cell r="AH260">
            <v>0</v>
          </cell>
          <cell r="AI260">
            <v>0</v>
          </cell>
          <cell r="AJ260">
            <v>0</v>
          </cell>
          <cell r="AK260">
            <v>0</v>
          </cell>
          <cell r="AL260">
            <v>0</v>
          </cell>
          <cell r="AM260">
            <v>0</v>
          </cell>
          <cell r="AN260">
            <v>0</v>
          </cell>
          <cell r="AO260">
            <v>0</v>
          </cell>
          <cell r="AP260">
            <v>0</v>
          </cell>
          <cell r="AQ260">
            <v>0</v>
          </cell>
          <cell r="AS260">
            <v>0</v>
          </cell>
          <cell r="AT260">
            <v>0</v>
          </cell>
          <cell r="AU260">
            <v>0</v>
          </cell>
          <cell r="AV260">
            <v>0</v>
          </cell>
          <cell r="AW260">
            <v>0</v>
          </cell>
          <cell r="AY260">
            <v>0</v>
          </cell>
          <cell r="AZ260">
            <v>0</v>
          </cell>
          <cell r="BA260">
            <v>0</v>
          </cell>
          <cell r="BB260">
            <v>0</v>
          </cell>
          <cell r="BC260">
            <v>0</v>
          </cell>
          <cell r="BD260">
            <v>0</v>
          </cell>
          <cell r="BE260">
            <v>0</v>
          </cell>
          <cell r="BF260">
            <v>0</v>
          </cell>
          <cell r="BG260">
            <v>0</v>
          </cell>
          <cell r="BH260">
            <v>0</v>
          </cell>
          <cell r="BI260">
            <v>0</v>
          </cell>
          <cell r="BJ260">
            <v>0</v>
          </cell>
          <cell r="BK260">
            <v>0</v>
          </cell>
          <cell r="BL260">
            <v>0</v>
          </cell>
          <cell r="BM260">
            <v>0</v>
          </cell>
          <cell r="BN260">
            <v>0</v>
          </cell>
          <cell r="BO260">
            <v>0</v>
          </cell>
          <cell r="BP260">
            <v>0</v>
          </cell>
          <cell r="BQ260">
            <v>0</v>
          </cell>
          <cell r="BR260">
            <v>0</v>
          </cell>
          <cell r="BS260">
            <v>0</v>
          </cell>
          <cell r="BT260">
            <v>0</v>
          </cell>
          <cell r="BU260">
            <v>0</v>
          </cell>
          <cell r="BV260">
            <v>0</v>
          </cell>
          <cell r="BW260">
            <v>0</v>
          </cell>
          <cell r="BY260">
            <v>2100</v>
          </cell>
          <cell r="BZ260">
            <v>0</v>
          </cell>
        </row>
        <row r="261">
          <cell r="A261">
            <v>350017</v>
          </cell>
          <cell r="B261">
            <v>350017</v>
          </cell>
          <cell r="C261" t="str">
            <v>S Sheogobind</v>
          </cell>
          <cell r="D261">
            <v>350017</v>
          </cell>
          <cell r="E261">
            <v>350</v>
          </cell>
          <cell r="F261">
            <v>20</v>
          </cell>
          <cell r="G261" t="str">
            <v>Overhead Line Expense - 60 Cycle</v>
          </cell>
          <cell r="I261">
            <v>0</v>
          </cell>
          <cell r="K261">
            <v>0</v>
          </cell>
          <cell r="M261">
            <v>0</v>
          </cell>
          <cell r="O261">
            <v>0</v>
          </cell>
          <cell r="Q261">
            <v>0</v>
          </cell>
          <cell r="S261">
            <v>0</v>
          </cell>
          <cell r="U261">
            <v>0</v>
          </cell>
          <cell r="V261">
            <v>0</v>
          </cell>
          <cell r="W261">
            <v>0</v>
          </cell>
          <cell r="X261">
            <v>0</v>
          </cell>
          <cell r="Y261">
            <v>0</v>
          </cell>
          <cell r="Z261">
            <v>0</v>
          </cell>
          <cell r="AA261">
            <v>0</v>
          </cell>
          <cell r="AB261">
            <v>0</v>
          </cell>
          <cell r="AC261">
            <v>0</v>
          </cell>
          <cell r="AD261">
            <v>0</v>
          </cell>
          <cell r="AE261">
            <v>0</v>
          </cell>
          <cell r="AF261">
            <v>0</v>
          </cell>
          <cell r="AG261">
            <v>0</v>
          </cell>
          <cell r="AH261">
            <v>0</v>
          </cell>
          <cell r="AI261">
            <v>0</v>
          </cell>
          <cell r="AJ261">
            <v>0</v>
          </cell>
          <cell r="AK261">
            <v>0</v>
          </cell>
          <cell r="AL261">
            <v>0</v>
          </cell>
          <cell r="AM261">
            <v>0</v>
          </cell>
          <cell r="AN261">
            <v>0</v>
          </cell>
          <cell r="AO261">
            <v>0</v>
          </cell>
          <cell r="AP261">
            <v>0</v>
          </cell>
          <cell r="AQ261">
            <v>0</v>
          </cell>
          <cell r="AS261">
            <v>0</v>
          </cell>
          <cell r="AT261">
            <v>0</v>
          </cell>
          <cell r="AU261">
            <v>0</v>
          </cell>
          <cell r="AV261">
            <v>0</v>
          </cell>
          <cell r="AW261">
            <v>0</v>
          </cell>
          <cell r="AY261">
            <v>0</v>
          </cell>
          <cell r="AZ261">
            <v>0</v>
          </cell>
          <cell r="BA261">
            <v>0</v>
          </cell>
          <cell r="BB261">
            <v>0</v>
          </cell>
          <cell r="BC261">
            <v>0</v>
          </cell>
          <cell r="BD261">
            <v>0</v>
          </cell>
          <cell r="BE261">
            <v>0</v>
          </cell>
          <cell r="BF261">
            <v>0</v>
          </cell>
          <cell r="BG261">
            <v>0</v>
          </cell>
          <cell r="BH261">
            <v>0</v>
          </cell>
          <cell r="BI261">
            <v>0</v>
          </cell>
          <cell r="BJ261">
            <v>0</v>
          </cell>
          <cell r="BK261">
            <v>0</v>
          </cell>
          <cell r="BL261">
            <v>0</v>
          </cell>
          <cell r="BM261">
            <v>0</v>
          </cell>
          <cell r="BN261">
            <v>0</v>
          </cell>
          <cell r="BO261">
            <v>0</v>
          </cell>
          <cell r="BP261">
            <v>0</v>
          </cell>
          <cell r="BQ261">
            <v>0</v>
          </cell>
          <cell r="BR261">
            <v>0</v>
          </cell>
          <cell r="BS261">
            <v>0</v>
          </cell>
          <cell r="BT261">
            <v>0</v>
          </cell>
          <cell r="BU261">
            <v>0</v>
          </cell>
          <cell r="BV261">
            <v>0</v>
          </cell>
          <cell r="BW261">
            <v>0</v>
          </cell>
          <cell r="BY261">
            <v>2100</v>
          </cell>
          <cell r="BZ261">
            <v>0</v>
          </cell>
        </row>
        <row r="262">
          <cell r="A262">
            <v>350018</v>
          </cell>
          <cell r="B262">
            <v>350018</v>
          </cell>
          <cell r="C262" t="str">
            <v>S Sheogobind</v>
          </cell>
          <cell r="D262">
            <v>350018</v>
          </cell>
          <cell r="E262">
            <v>350</v>
          </cell>
          <cell r="F262">
            <v>20</v>
          </cell>
          <cell r="G262" t="str">
            <v>Overhead Line Expense - 25 Cycle</v>
          </cell>
          <cell r="I262">
            <v>0</v>
          </cell>
          <cell r="K262">
            <v>0</v>
          </cell>
          <cell r="M262">
            <v>0</v>
          </cell>
          <cell r="O262">
            <v>0</v>
          </cell>
          <cell r="Q262">
            <v>0</v>
          </cell>
          <cell r="S262">
            <v>0</v>
          </cell>
          <cell r="U262">
            <v>0</v>
          </cell>
          <cell r="V262">
            <v>0</v>
          </cell>
          <cell r="W262">
            <v>0</v>
          </cell>
          <cell r="X262">
            <v>0</v>
          </cell>
          <cell r="Y262">
            <v>0</v>
          </cell>
          <cell r="Z262">
            <v>0</v>
          </cell>
          <cell r="AA262">
            <v>0</v>
          </cell>
          <cell r="AB262">
            <v>0</v>
          </cell>
          <cell r="AC262">
            <v>0</v>
          </cell>
          <cell r="AD262">
            <v>0</v>
          </cell>
          <cell r="AE262">
            <v>0</v>
          </cell>
          <cell r="AF262">
            <v>0</v>
          </cell>
          <cell r="AG262">
            <v>0</v>
          </cell>
          <cell r="AH262">
            <v>0</v>
          </cell>
          <cell r="AI262">
            <v>0</v>
          </cell>
          <cell r="AJ262">
            <v>0</v>
          </cell>
          <cell r="AK262">
            <v>0</v>
          </cell>
          <cell r="AL262">
            <v>0</v>
          </cell>
          <cell r="AM262">
            <v>0</v>
          </cell>
          <cell r="AN262">
            <v>0</v>
          </cell>
          <cell r="AO262">
            <v>0</v>
          </cell>
          <cell r="AP262">
            <v>0</v>
          </cell>
          <cell r="AQ262">
            <v>0</v>
          </cell>
          <cell r="AS262">
            <v>0</v>
          </cell>
          <cell r="AT262">
            <v>0</v>
          </cell>
          <cell r="AU262">
            <v>0</v>
          </cell>
          <cell r="AV262">
            <v>0</v>
          </cell>
          <cell r="AW262">
            <v>0</v>
          </cell>
          <cell r="AY262">
            <v>0</v>
          </cell>
          <cell r="AZ262">
            <v>0</v>
          </cell>
          <cell r="BA262">
            <v>0</v>
          </cell>
          <cell r="BB262">
            <v>0</v>
          </cell>
          <cell r="BC262">
            <v>0</v>
          </cell>
          <cell r="BD262">
            <v>0</v>
          </cell>
          <cell r="BE262">
            <v>0</v>
          </cell>
          <cell r="BF262">
            <v>0</v>
          </cell>
          <cell r="BG262">
            <v>0</v>
          </cell>
          <cell r="BH262">
            <v>0</v>
          </cell>
          <cell r="BI262">
            <v>0</v>
          </cell>
          <cell r="BJ262">
            <v>0</v>
          </cell>
          <cell r="BK262">
            <v>0</v>
          </cell>
          <cell r="BL262">
            <v>0</v>
          </cell>
          <cell r="BM262">
            <v>0</v>
          </cell>
          <cell r="BN262">
            <v>0</v>
          </cell>
          <cell r="BO262">
            <v>0</v>
          </cell>
          <cell r="BP262">
            <v>0</v>
          </cell>
          <cell r="BQ262">
            <v>0</v>
          </cell>
          <cell r="BR262">
            <v>0</v>
          </cell>
          <cell r="BS262">
            <v>0</v>
          </cell>
          <cell r="BT262">
            <v>0</v>
          </cell>
          <cell r="BU262">
            <v>0</v>
          </cell>
          <cell r="BV262">
            <v>0</v>
          </cell>
          <cell r="BW262">
            <v>0</v>
          </cell>
          <cell r="BY262">
            <v>2100</v>
          </cell>
          <cell r="BZ262">
            <v>0</v>
          </cell>
        </row>
        <row r="263">
          <cell r="A263">
            <v>350019</v>
          </cell>
          <cell r="B263">
            <v>350019</v>
          </cell>
          <cell r="C263" t="str">
            <v>S Sheogobind</v>
          </cell>
          <cell r="D263">
            <v>350019</v>
          </cell>
          <cell r="E263">
            <v>350</v>
          </cell>
          <cell r="F263">
            <v>20</v>
          </cell>
          <cell r="G263" t="str">
            <v>Transmission of Elect by Others-60cycle</v>
          </cell>
          <cell r="I263">
            <v>0</v>
          </cell>
          <cell r="K263">
            <v>0</v>
          </cell>
          <cell r="M263">
            <v>0</v>
          </cell>
          <cell r="O263">
            <v>0</v>
          </cell>
          <cell r="Q263">
            <v>0</v>
          </cell>
          <cell r="S263">
            <v>0</v>
          </cell>
          <cell r="U263">
            <v>0</v>
          </cell>
          <cell r="V263">
            <v>0</v>
          </cell>
          <cell r="W263">
            <v>0</v>
          </cell>
          <cell r="X263">
            <v>0</v>
          </cell>
          <cell r="Y263">
            <v>0</v>
          </cell>
          <cell r="Z263">
            <v>0</v>
          </cell>
          <cell r="AA263">
            <v>0</v>
          </cell>
          <cell r="AB263">
            <v>0</v>
          </cell>
          <cell r="AC263">
            <v>0</v>
          </cell>
          <cell r="AD263">
            <v>0</v>
          </cell>
          <cell r="AE263">
            <v>0</v>
          </cell>
          <cell r="AF263">
            <v>0</v>
          </cell>
          <cell r="AG263">
            <v>0</v>
          </cell>
          <cell r="AH263">
            <v>0</v>
          </cell>
          <cell r="AI263">
            <v>0</v>
          </cell>
          <cell r="AJ263">
            <v>0</v>
          </cell>
          <cell r="AK263">
            <v>0</v>
          </cell>
          <cell r="AL263">
            <v>0</v>
          </cell>
          <cell r="AM263">
            <v>0</v>
          </cell>
          <cell r="AN263">
            <v>0</v>
          </cell>
          <cell r="AO263">
            <v>0</v>
          </cell>
          <cell r="AP263">
            <v>0</v>
          </cell>
          <cell r="AQ263">
            <v>0</v>
          </cell>
          <cell r="AS263">
            <v>0</v>
          </cell>
          <cell r="AT263">
            <v>0</v>
          </cell>
          <cell r="AU263">
            <v>0</v>
          </cell>
          <cell r="AV263">
            <v>0</v>
          </cell>
          <cell r="AW263">
            <v>0</v>
          </cell>
          <cell r="AY263">
            <v>0</v>
          </cell>
          <cell r="AZ263">
            <v>0</v>
          </cell>
          <cell r="BA263">
            <v>0</v>
          </cell>
          <cell r="BB263">
            <v>0</v>
          </cell>
          <cell r="BC263">
            <v>0</v>
          </cell>
          <cell r="BD263">
            <v>0</v>
          </cell>
          <cell r="BE263">
            <v>0</v>
          </cell>
          <cell r="BF263">
            <v>0</v>
          </cell>
          <cell r="BG263">
            <v>0</v>
          </cell>
          <cell r="BH263">
            <v>0</v>
          </cell>
          <cell r="BI263">
            <v>0</v>
          </cell>
          <cell r="BJ263">
            <v>0</v>
          </cell>
          <cell r="BK263">
            <v>0</v>
          </cell>
          <cell r="BL263">
            <v>0</v>
          </cell>
          <cell r="BM263">
            <v>0</v>
          </cell>
          <cell r="BN263">
            <v>0</v>
          </cell>
          <cell r="BO263">
            <v>0</v>
          </cell>
          <cell r="BP263">
            <v>0</v>
          </cell>
          <cell r="BQ263">
            <v>0</v>
          </cell>
          <cell r="BR263">
            <v>0</v>
          </cell>
          <cell r="BS263">
            <v>0</v>
          </cell>
          <cell r="BT263">
            <v>0</v>
          </cell>
          <cell r="BU263">
            <v>0</v>
          </cell>
          <cell r="BV263">
            <v>0</v>
          </cell>
          <cell r="BW263">
            <v>0</v>
          </cell>
          <cell r="BY263">
            <v>2100</v>
          </cell>
          <cell r="BZ263">
            <v>0</v>
          </cell>
        </row>
        <row r="264">
          <cell r="A264">
            <v>350020</v>
          </cell>
          <cell r="B264">
            <v>350020</v>
          </cell>
          <cell r="C264" t="str">
            <v>S Sheogobind</v>
          </cell>
          <cell r="D264">
            <v>350020</v>
          </cell>
          <cell r="E264">
            <v>350</v>
          </cell>
          <cell r="F264">
            <v>20</v>
          </cell>
          <cell r="G264" t="str">
            <v>Transmission of Elect by Others-25 cycle</v>
          </cell>
          <cell r="I264">
            <v>0</v>
          </cell>
          <cell r="K264">
            <v>0</v>
          </cell>
          <cell r="M264">
            <v>0</v>
          </cell>
          <cell r="O264">
            <v>0</v>
          </cell>
          <cell r="Q264">
            <v>0</v>
          </cell>
          <cell r="S264">
            <v>0</v>
          </cell>
          <cell r="U264">
            <v>0</v>
          </cell>
          <cell r="V264">
            <v>0</v>
          </cell>
          <cell r="W264">
            <v>0</v>
          </cell>
          <cell r="X264">
            <v>0</v>
          </cell>
          <cell r="Y264">
            <v>0</v>
          </cell>
          <cell r="Z264">
            <v>0</v>
          </cell>
          <cell r="AA264">
            <v>0</v>
          </cell>
          <cell r="AB264">
            <v>0</v>
          </cell>
          <cell r="AC264">
            <v>0</v>
          </cell>
          <cell r="AD264">
            <v>0</v>
          </cell>
          <cell r="AE264">
            <v>0</v>
          </cell>
          <cell r="AF264">
            <v>0</v>
          </cell>
          <cell r="AG264">
            <v>0</v>
          </cell>
          <cell r="AH264">
            <v>0</v>
          </cell>
          <cell r="AI264">
            <v>0</v>
          </cell>
          <cell r="AJ264">
            <v>0</v>
          </cell>
          <cell r="AK264">
            <v>0</v>
          </cell>
          <cell r="AL264">
            <v>0</v>
          </cell>
          <cell r="AM264">
            <v>0</v>
          </cell>
          <cell r="AN264">
            <v>0</v>
          </cell>
          <cell r="AO264">
            <v>0</v>
          </cell>
          <cell r="AP264">
            <v>0</v>
          </cell>
          <cell r="AQ264">
            <v>0</v>
          </cell>
          <cell r="AS264">
            <v>0</v>
          </cell>
          <cell r="AT264">
            <v>0</v>
          </cell>
          <cell r="AU264">
            <v>0</v>
          </cell>
          <cell r="AV264">
            <v>0</v>
          </cell>
          <cell r="AW264">
            <v>0</v>
          </cell>
          <cell r="AY264">
            <v>0</v>
          </cell>
          <cell r="AZ264">
            <v>0</v>
          </cell>
          <cell r="BA264">
            <v>0</v>
          </cell>
          <cell r="BB264">
            <v>0</v>
          </cell>
          <cell r="BC264">
            <v>0</v>
          </cell>
          <cell r="BD264">
            <v>0</v>
          </cell>
          <cell r="BE264">
            <v>0</v>
          </cell>
          <cell r="BF264">
            <v>0</v>
          </cell>
          <cell r="BG264">
            <v>0</v>
          </cell>
          <cell r="BH264">
            <v>0</v>
          </cell>
          <cell r="BI264">
            <v>0</v>
          </cell>
          <cell r="BJ264">
            <v>0</v>
          </cell>
          <cell r="BK264">
            <v>0</v>
          </cell>
          <cell r="BL264">
            <v>0</v>
          </cell>
          <cell r="BM264">
            <v>0</v>
          </cell>
          <cell r="BN264">
            <v>0</v>
          </cell>
          <cell r="BO264">
            <v>0</v>
          </cell>
          <cell r="BP264">
            <v>0</v>
          </cell>
          <cell r="BQ264">
            <v>0</v>
          </cell>
          <cell r="BR264">
            <v>0</v>
          </cell>
          <cell r="BS264">
            <v>0</v>
          </cell>
          <cell r="BT264">
            <v>0</v>
          </cell>
          <cell r="BU264">
            <v>0</v>
          </cell>
          <cell r="BV264">
            <v>0</v>
          </cell>
          <cell r="BW264">
            <v>0</v>
          </cell>
          <cell r="BY264">
            <v>2100</v>
          </cell>
          <cell r="BZ264">
            <v>0</v>
          </cell>
        </row>
        <row r="265">
          <cell r="A265">
            <v>350021</v>
          </cell>
          <cell r="B265">
            <v>350021</v>
          </cell>
          <cell r="C265" t="str">
            <v>S Sheogobind</v>
          </cell>
          <cell r="D265">
            <v>350021</v>
          </cell>
          <cell r="E265">
            <v>350</v>
          </cell>
          <cell r="F265">
            <v>20</v>
          </cell>
          <cell r="G265" t="str">
            <v>Misc Transmission Expenses-60 cycle</v>
          </cell>
          <cell r="I265">
            <v>0</v>
          </cell>
          <cell r="K265">
            <v>0</v>
          </cell>
          <cell r="M265">
            <v>0</v>
          </cell>
          <cell r="O265">
            <v>0</v>
          </cell>
          <cell r="Q265">
            <v>0</v>
          </cell>
          <cell r="S265">
            <v>0</v>
          </cell>
          <cell r="U265">
            <v>0</v>
          </cell>
          <cell r="V265">
            <v>0</v>
          </cell>
          <cell r="W265">
            <v>0</v>
          </cell>
          <cell r="X265">
            <v>0</v>
          </cell>
          <cell r="Y265">
            <v>0</v>
          </cell>
          <cell r="Z265">
            <v>0</v>
          </cell>
          <cell r="AA265">
            <v>0</v>
          </cell>
          <cell r="AB265">
            <v>0</v>
          </cell>
          <cell r="AC265">
            <v>0</v>
          </cell>
          <cell r="AD265">
            <v>0</v>
          </cell>
          <cell r="AE265">
            <v>0</v>
          </cell>
          <cell r="AF265">
            <v>0</v>
          </cell>
          <cell r="AG265">
            <v>0</v>
          </cell>
          <cell r="AH265">
            <v>0</v>
          </cell>
          <cell r="AI265">
            <v>0</v>
          </cell>
          <cell r="AJ265">
            <v>0</v>
          </cell>
          <cell r="AK265">
            <v>0</v>
          </cell>
          <cell r="AL265">
            <v>0</v>
          </cell>
          <cell r="AM265">
            <v>0</v>
          </cell>
          <cell r="AN265">
            <v>0</v>
          </cell>
          <cell r="AO265">
            <v>0</v>
          </cell>
          <cell r="AP265">
            <v>0</v>
          </cell>
          <cell r="AQ265">
            <v>0</v>
          </cell>
          <cell r="AS265">
            <v>0</v>
          </cell>
          <cell r="AT265">
            <v>0</v>
          </cell>
          <cell r="AU265">
            <v>0</v>
          </cell>
          <cell r="AV265">
            <v>0</v>
          </cell>
          <cell r="AW265">
            <v>0</v>
          </cell>
          <cell r="AY265">
            <v>0</v>
          </cell>
          <cell r="AZ265">
            <v>0</v>
          </cell>
          <cell r="BA265">
            <v>0</v>
          </cell>
          <cell r="BB265">
            <v>0</v>
          </cell>
          <cell r="BC265">
            <v>0</v>
          </cell>
          <cell r="BD265">
            <v>0</v>
          </cell>
          <cell r="BE265">
            <v>0</v>
          </cell>
          <cell r="BF265">
            <v>0</v>
          </cell>
          <cell r="BG265">
            <v>0</v>
          </cell>
          <cell r="BH265">
            <v>0</v>
          </cell>
          <cell r="BI265">
            <v>0</v>
          </cell>
          <cell r="BJ265">
            <v>0</v>
          </cell>
          <cell r="BK265">
            <v>0</v>
          </cell>
          <cell r="BL265">
            <v>0</v>
          </cell>
          <cell r="BM265">
            <v>0</v>
          </cell>
          <cell r="BN265">
            <v>0</v>
          </cell>
          <cell r="BO265">
            <v>0</v>
          </cell>
          <cell r="BP265">
            <v>0</v>
          </cell>
          <cell r="BQ265">
            <v>0</v>
          </cell>
          <cell r="BR265">
            <v>0</v>
          </cell>
          <cell r="BS265">
            <v>0</v>
          </cell>
          <cell r="BT265">
            <v>0</v>
          </cell>
          <cell r="BU265">
            <v>0</v>
          </cell>
          <cell r="BV265">
            <v>38600</v>
          </cell>
          <cell r="BW265">
            <v>0</v>
          </cell>
          <cell r="BY265">
            <v>2100</v>
          </cell>
          <cell r="BZ265">
            <v>38600</v>
          </cell>
        </row>
        <row r="266">
          <cell r="A266">
            <v>350022</v>
          </cell>
          <cell r="B266">
            <v>350022</v>
          </cell>
          <cell r="C266" t="str">
            <v>S Sheogobind</v>
          </cell>
          <cell r="D266">
            <v>350022</v>
          </cell>
          <cell r="E266">
            <v>350</v>
          </cell>
          <cell r="F266">
            <v>20</v>
          </cell>
          <cell r="G266" t="str">
            <v>Misc Transmission Expenses-25 cycle</v>
          </cell>
          <cell r="I266">
            <v>0</v>
          </cell>
          <cell r="K266">
            <v>0</v>
          </cell>
          <cell r="M266">
            <v>0</v>
          </cell>
          <cell r="O266">
            <v>0</v>
          </cell>
          <cell r="Q266">
            <v>0</v>
          </cell>
          <cell r="S266">
            <v>0</v>
          </cell>
          <cell r="U266">
            <v>0</v>
          </cell>
          <cell r="V266">
            <v>0</v>
          </cell>
          <cell r="W266">
            <v>0</v>
          </cell>
          <cell r="X266">
            <v>0</v>
          </cell>
          <cell r="Y266">
            <v>0</v>
          </cell>
          <cell r="Z266">
            <v>0</v>
          </cell>
          <cell r="AA266">
            <v>0</v>
          </cell>
          <cell r="AB266">
            <v>0</v>
          </cell>
          <cell r="AC266">
            <v>0</v>
          </cell>
          <cell r="AD266">
            <v>0</v>
          </cell>
          <cell r="AE266">
            <v>0</v>
          </cell>
          <cell r="AF266">
            <v>0</v>
          </cell>
          <cell r="AG266">
            <v>0</v>
          </cell>
          <cell r="AH266">
            <v>0</v>
          </cell>
          <cell r="AI266">
            <v>0</v>
          </cell>
          <cell r="AJ266">
            <v>0</v>
          </cell>
          <cell r="AK266">
            <v>0</v>
          </cell>
          <cell r="AL266">
            <v>0</v>
          </cell>
          <cell r="AM266">
            <v>0</v>
          </cell>
          <cell r="AN266">
            <v>0</v>
          </cell>
          <cell r="AO266">
            <v>0</v>
          </cell>
          <cell r="AP266">
            <v>0</v>
          </cell>
          <cell r="AQ266">
            <v>0</v>
          </cell>
          <cell r="AS266">
            <v>0</v>
          </cell>
          <cell r="AT266">
            <v>0</v>
          </cell>
          <cell r="AU266">
            <v>0</v>
          </cell>
          <cell r="AV266">
            <v>0</v>
          </cell>
          <cell r="AW266">
            <v>0</v>
          </cell>
          <cell r="AY266">
            <v>0</v>
          </cell>
          <cell r="AZ266">
            <v>0</v>
          </cell>
          <cell r="BA266">
            <v>0</v>
          </cell>
          <cell r="BB266">
            <v>0</v>
          </cell>
          <cell r="BC266">
            <v>0</v>
          </cell>
          <cell r="BD266">
            <v>0</v>
          </cell>
          <cell r="BE266">
            <v>0</v>
          </cell>
          <cell r="BF266">
            <v>0</v>
          </cell>
          <cell r="BG266">
            <v>0</v>
          </cell>
          <cell r="BH266">
            <v>0</v>
          </cell>
          <cell r="BI266">
            <v>0</v>
          </cell>
          <cell r="BJ266">
            <v>0</v>
          </cell>
          <cell r="BK266">
            <v>0</v>
          </cell>
          <cell r="BL266">
            <v>0</v>
          </cell>
          <cell r="BM266">
            <v>0</v>
          </cell>
          <cell r="BN266">
            <v>0</v>
          </cell>
          <cell r="BO266">
            <v>0</v>
          </cell>
          <cell r="BP266">
            <v>0</v>
          </cell>
          <cell r="BQ266">
            <v>0</v>
          </cell>
          <cell r="BR266">
            <v>0</v>
          </cell>
          <cell r="BS266">
            <v>0</v>
          </cell>
          <cell r="BT266">
            <v>0</v>
          </cell>
          <cell r="BU266">
            <v>0</v>
          </cell>
          <cell r="BV266">
            <v>0</v>
          </cell>
          <cell r="BW266">
            <v>0</v>
          </cell>
          <cell r="BY266">
            <v>2100</v>
          </cell>
          <cell r="BZ266">
            <v>0</v>
          </cell>
        </row>
        <row r="267">
          <cell r="A267">
            <v>350023</v>
          </cell>
          <cell r="B267">
            <v>350023</v>
          </cell>
          <cell r="C267" t="str">
            <v>S Sheogobind</v>
          </cell>
          <cell r="D267">
            <v>350023</v>
          </cell>
          <cell r="E267">
            <v>350</v>
          </cell>
          <cell r="F267">
            <v>20</v>
          </cell>
          <cell r="G267" t="str">
            <v>Transmission - Rental Expenses</v>
          </cell>
          <cell r="I267">
            <v>0</v>
          </cell>
          <cell r="K267">
            <v>0</v>
          </cell>
          <cell r="M267">
            <v>0</v>
          </cell>
          <cell r="O267">
            <v>0</v>
          </cell>
          <cell r="Q267">
            <v>0</v>
          </cell>
          <cell r="S267">
            <v>0</v>
          </cell>
          <cell r="U267">
            <v>0</v>
          </cell>
          <cell r="V267">
            <v>0</v>
          </cell>
          <cell r="W267">
            <v>0</v>
          </cell>
          <cell r="X267">
            <v>0</v>
          </cell>
          <cell r="Y267">
            <v>0</v>
          </cell>
          <cell r="Z267">
            <v>0</v>
          </cell>
          <cell r="AA267">
            <v>0</v>
          </cell>
          <cell r="AB267">
            <v>0</v>
          </cell>
          <cell r="AC267">
            <v>0</v>
          </cell>
          <cell r="AD267">
            <v>0</v>
          </cell>
          <cell r="AE267">
            <v>0</v>
          </cell>
          <cell r="AF267">
            <v>0</v>
          </cell>
          <cell r="AG267">
            <v>0</v>
          </cell>
          <cell r="AH267">
            <v>0</v>
          </cell>
          <cell r="AI267">
            <v>0</v>
          </cell>
          <cell r="AJ267">
            <v>0</v>
          </cell>
          <cell r="AK267">
            <v>0</v>
          </cell>
          <cell r="AL267">
            <v>0</v>
          </cell>
          <cell r="AM267">
            <v>0</v>
          </cell>
          <cell r="AN267">
            <v>0</v>
          </cell>
          <cell r="AO267">
            <v>0</v>
          </cell>
          <cell r="AP267">
            <v>0</v>
          </cell>
          <cell r="AQ267">
            <v>0</v>
          </cell>
          <cell r="AS267">
            <v>0</v>
          </cell>
          <cell r="AT267">
            <v>0</v>
          </cell>
          <cell r="AU267">
            <v>0</v>
          </cell>
          <cell r="AV267">
            <v>0</v>
          </cell>
          <cell r="AW267">
            <v>0</v>
          </cell>
          <cell r="AY267">
            <v>0</v>
          </cell>
          <cell r="AZ267">
            <v>0</v>
          </cell>
          <cell r="BA267">
            <v>0</v>
          </cell>
          <cell r="BB267">
            <v>0</v>
          </cell>
          <cell r="BC267">
            <v>0</v>
          </cell>
          <cell r="BD267">
            <v>0</v>
          </cell>
          <cell r="BE267">
            <v>0</v>
          </cell>
          <cell r="BF267">
            <v>0</v>
          </cell>
          <cell r="BG267">
            <v>0</v>
          </cell>
          <cell r="BH267">
            <v>0</v>
          </cell>
          <cell r="BI267">
            <v>0</v>
          </cell>
          <cell r="BJ267">
            <v>0</v>
          </cell>
          <cell r="BK267">
            <v>0</v>
          </cell>
          <cell r="BL267">
            <v>0</v>
          </cell>
          <cell r="BM267">
            <v>0</v>
          </cell>
          <cell r="BN267">
            <v>0</v>
          </cell>
          <cell r="BO267">
            <v>0</v>
          </cell>
          <cell r="BP267">
            <v>0</v>
          </cell>
          <cell r="BQ267">
            <v>0</v>
          </cell>
          <cell r="BR267">
            <v>0</v>
          </cell>
          <cell r="BS267">
            <v>0</v>
          </cell>
          <cell r="BT267">
            <v>0</v>
          </cell>
          <cell r="BU267">
            <v>0</v>
          </cell>
          <cell r="BV267">
            <v>86000</v>
          </cell>
          <cell r="BW267">
            <v>0</v>
          </cell>
          <cell r="BY267">
            <v>2100</v>
          </cell>
          <cell r="BZ267">
            <v>86000</v>
          </cell>
        </row>
        <row r="268">
          <cell r="A268">
            <v>350024</v>
          </cell>
          <cell r="B268">
            <v>350024</v>
          </cell>
          <cell r="C268" t="str">
            <v>S Sheogobind</v>
          </cell>
          <cell r="D268">
            <v>350024</v>
          </cell>
          <cell r="E268">
            <v>350</v>
          </cell>
          <cell r="F268">
            <v>20</v>
          </cell>
          <cell r="G268" t="str">
            <v>Maint Supervision &amp; Engineering-System</v>
          </cell>
          <cell r="I268">
            <v>0</v>
          </cell>
          <cell r="K268">
            <v>0</v>
          </cell>
          <cell r="M268">
            <v>0</v>
          </cell>
          <cell r="O268">
            <v>0</v>
          </cell>
          <cell r="Q268">
            <v>0</v>
          </cell>
          <cell r="S268">
            <v>0</v>
          </cell>
          <cell r="U268">
            <v>0</v>
          </cell>
          <cell r="V268">
            <v>0</v>
          </cell>
          <cell r="W268">
            <v>0</v>
          </cell>
          <cell r="X268">
            <v>0</v>
          </cell>
          <cell r="Y268">
            <v>0</v>
          </cell>
          <cell r="Z268">
            <v>0</v>
          </cell>
          <cell r="AA268">
            <v>0</v>
          </cell>
          <cell r="AB268">
            <v>0</v>
          </cell>
          <cell r="AC268">
            <v>0</v>
          </cell>
          <cell r="AD268">
            <v>0</v>
          </cell>
          <cell r="AE268">
            <v>0</v>
          </cell>
          <cell r="AF268">
            <v>0</v>
          </cell>
          <cell r="AG268">
            <v>0</v>
          </cell>
          <cell r="AH268">
            <v>0</v>
          </cell>
          <cell r="AI268">
            <v>0</v>
          </cell>
          <cell r="AJ268">
            <v>0</v>
          </cell>
          <cell r="AK268">
            <v>0</v>
          </cell>
          <cell r="AL268">
            <v>0</v>
          </cell>
          <cell r="AM268">
            <v>0</v>
          </cell>
          <cell r="AN268">
            <v>0</v>
          </cell>
          <cell r="AO268">
            <v>0</v>
          </cell>
          <cell r="AP268">
            <v>0</v>
          </cell>
          <cell r="AQ268">
            <v>0</v>
          </cell>
          <cell r="AS268">
            <v>0</v>
          </cell>
          <cell r="AT268">
            <v>0</v>
          </cell>
          <cell r="AU268">
            <v>0</v>
          </cell>
          <cell r="AV268">
            <v>0</v>
          </cell>
          <cell r="AW268">
            <v>0</v>
          </cell>
          <cell r="AY268">
            <v>0</v>
          </cell>
          <cell r="AZ268">
            <v>0</v>
          </cell>
          <cell r="BA268">
            <v>0</v>
          </cell>
          <cell r="BB268">
            <v>0</v>
          </cell>
          <cell r="BC268">
            <v>0</v>
          </cell>
          <cell r="BD268">
            <v>0</v>
          </cell>
          <cell r="BE268">
            <v>0</v>
          </cell>
          <cell r="BF268">
            <v>0</v>
          </cell>
          <cell r="BG268">
            <v>0</v>
          </cell>
          <cell r="BH268">
            <v>0</v>
          </cell>
          <cell r="BI268">
            <v>0</v>
          </cell>
          <cell r="BJ268">
            <v>0</v>
          </cell>
          <cell r="BK268">
            <v>0</v>
          </cell>
          <cell r="BL268">
            <v>0</v>
          </cell>
          <cell r="BM268">
            <v>0</v>
          </cell>
          <cell r="BN268">
            <v>0</v>
          </cell>
          <cell r="BO268">
            <v>0</v>
          </cell>
          <cell r="BP268">
            <v>0</v>
          </cell>
          <cell r="BQ268">
            <v>0</v>
          </cell>
          <cell r="BR268">
            <v>0</v>
          </cell>
          <cell r="BS268">
            <v>0</v>
          </cell>
          <cell r="BT268">
            <v>0</v>
          </cell>
          <cell r="BU268">
            <v>0</v>
          </cell>
          <cell r="BV268">
            <v>0</v>
          </cell>
          <cell r="BW268">
            <v>0</v>
          </cell>
          <cell r="BY268">
            <v>2100</v>
          </cell>
          <cell r="BZ268">
            <v>0</v>
          </cell>
        </row>
        <row r="269">
          <cell r="A269">
            <v>350025</v>
          </cell>
          <cell r="B269">
            <v>350025</v>
          </cell>
          <cell r="C269" t="str">
            <v>S Sheogobind</v>
          </cell>
          <cell r="D269">
            <v>350025</v>
          </cell>
          <cell r="E269">
            <v>350</v>
          </cell>
          <cell r="F269">
            <v>20</v>
          </cell>
          <cell r="G269" t="str">
            <v>Maint of Tranf Build &amp; Fixt St 11-60 Hz</v>
          </cell>
          <cell r="I269">
            <v>0</v>
          </cell>
          <cell r="K269">
            <v>0</v>
          </cell>
          <cell r="M269">
            <v>0</v>
          </cell>
          <cell r="O269">
            <v>0</v>
          </cell>
          <cell r="Q269">
            <v>0</v>
          </cell>
          <cell r="S269">
            <v>0</v>
          </cell>
          <cell r="U269">
            <v>0</v>
          </cell>
          <cell r="V269">
            <v>0</v>
          </cell>
          <cell r="W269">
            <v>0</v>
          </cell>
          <cell r="X269">
            <v>0</v>
          </cell>
          <cell r="Y269">
            <v>0</v>
          </cell>
          <cell r="Z269">
            <v>0</v>
          </cell>
          <cell r="AA269">
            <v>0</v>
          </cell>
          <cell r="AB269">
            <v>0</v>
          </cell>
          <cell r="AC269">
            <v>0</v>
          </cell>
          <cell r="AD269">
            <v>0</v>
          </cell>
          <cell r="AE269">
            <v>0</v>
          </cell>
          <cell r="AF269">
            <v>0</v>
          </cell>
          <cell r="AG269">
            <v>0</v>
          </cell>
          <cell r="AH269">
            <v>0</v>
          </cell>
          <cell r="AI269">
            <v>0</v>
          </cell>
          <cell r="AJ269">
            <v>0</v>
          </cell>
          <cell r="AK269">
            <v>0</v>
          </cell>
          <cell r="AL269">
            <v>0</v>
          </cell>
          <cell r="AM269">
            <v>0</v>
          </cell>
          <cell r="AN269">
            <v>0</v>
          </cell>
          <cell r="AO269">
            <v>0</v>
          </cell>
          <cell r="AP269">
            <v>0</v>
          </cell>
          <cell r="AQ269">
            <v>0</v>
          </cell>
          <cell r="AS269">
            <v>0</v>
          </cell>
          <cell r="AT269">
            <v>0</v>
          </cell>
          <cell r="AU269">
            <v>0</v>
          </cell>
          <cell r="AV269">
            <v>0</v>
          </cell>
          <cell r="AW269">
            <v>0</v>
          </cell>
          <cell r="AY269">
            <v>0</v>
          </cell>
          <cell r="AZ269">
            <v>0</v>
          </cell>
          <cell r="BA269">
            <v>0</v>
          </cell>
          <cell r="BB269">
            <v>0</v>
          </cell>
          <cell r="BC269">
            <v>0</v>
          </cell>
          <cell r="BD269">
            <v>0</v>
          </cell>
          <cell r="BE269">
            <v>0</v>
          </cell>
          <cell r="BF269">
            <v>0</v>
          </cell>
          <cell r="BG269">
            <v>0</v>
          </cell>
          <cell r="BH269">
            <v>0</v>
          </cell>
          <cell r="BI269">
            <v>0</v>
          </cell>
          <cell r="BJ269">
            <v>0</v>
          </cell>
          <cell r="BK269">
            <v>0</v>
          </cell>
          <cell r="BL269">
            <v>0</v>
          </cell>
          <cell r="BM269">
            <v>0</v>
          </cell>
          <cell r="BN269">
            <v>0</v>
          </cell>
          <cell r="BO269">
            <v>0</v>
          </cell>
          <cell r="BP269">
            <v>0</v>
          </cell>
          <cell r="BQ269">
            <v>0</v>
          </cell>
          <cell r="BR269">
            <v>0</v>
          </cell>
          <cell r="BS269">
            <v>0</v>
          </cell>
          <cell r="BT269">
            <v>0</v>
          </cell>
          <cell r="BU269">
            <v>0</v>
          </cell>
          <cell r="BV269">
            <v>11000</v>
          </cell>
          <cell r="BW269">
            <v>0</v>
          </cell>
          <cell r="BY269">
            <v>2100</v>
          </cell>
          <cell r="BZ269">
            <v>11000</v>
          </cell>
        </row>
        <row r="270">
          <cell r="A270">
            <v>350026</v>
          </cell>
          <cell r="B270">
            <v>350026</v>
          </cell>
          <cell r="C270" t="str">
            <v>S Sheogobind</v>
          </cell>
          <cell r="D270">
            <v>350026</v>
          </cell>
          <cell r="E270">
            <v>350</v>
          </cell>
          <cell r="F270">
            <v>20</v>
          </cell>
          <cell r="G270" t="str">
            <v>Maint of Tranf Build &amp; Fixt St 11-25 Hz</v>
          </cell>
          <cell r="I270">
            <v>0</v>
          </cell>
          <cell r="K270">
            <v>0</v>
          </cell>
          <cell r="M270">
            <v>0</v>
          </cell>
          <cell r="O270">
            <v>0</v>
          </cell>
          <cell r="Q270">
            <v>0</v>
          </cell>
          <cell r="S270">
            <v>0</v>
          </cell>
          <cell r="U270">
            <v>0</v>
          </cell>
          <cell r="V270">
            <v>0</v>
          </cell>
          <cell r="W270">
            <v>0</v>
          </cell>
          <cell r="X270">
            <v>0</v>
          </cell>
          <cell r="Y270">
            <v>0</v>
          </cell>
          <cell r="Z270">
            <v>0</v>
          </cell>
          <cell r="AA270">
            <v>0</v>
          </cell>
          <cell r="AB270">
            <v>0</v>
          </cell>
          <cell r="AC270">
            <v>0</v>
          </cell>
          <cell r="AD270">
            <v>0</v>
          </cell>
          <cell r="AE270">
            <v>0</v>
          </cell>
          <cell r="AF270">
            <v>0</v>
          </cell>
          <cell r="AG270">
            <v>0</v>
          </cell>
          <cell r="AH270">
            <v>0</v>
          </cell>
          <cell r="AI270">
            <v>0</v>
          </cell>
          <cell r="AJ270">
            <v>0</v>
          </cell>
          <cell r="AK270">
            <v>0</v>
          </cell>
          <cell r="AL270">
            <v>0</v>
          </cell>
          <cell r="AM270">
            <v>0</v>
          </cell>
          <cell r="AN270">
            <v>0</v>
          </cell>
          <cell r="AO270">
            <v>0</v>
          </cell>
          <cell r="AP270">
            <v>0</v>
          </cell>
          <cell r="AQ270">
            <v>0</v>
          </cell>
          <cell r="AS270">
            <v>0</v>
          </cell>
          <cell r="AT270">
            <v>0</v>
          </cell>
          <cell r="AU270">
            <v>0</v>
          </cell>
          <cell r="AV270">
            <v>0</v>
          </cell>
          <cell r="AW270">
            <v>0</v>
          </cell>
          <cell r="AY270">
            <v>0</v>
          </cell>
          <cell r="AZ270">
            <v>0</v>
          </cell>
          <cell r="BA270">
            <v>0</v>
          </cell>
          <cell r="BB270">
            <v>0</v>
          </cell>
          <cell r="BC270">
            <v>0</v>
          </cell>
          <cell r="BD270">
            <v>0</v>
          </cell>
          <cell r="BE270">
            <v>0</v>
          </cell>
          <cell r="BF270">
            <v>0</v>
          </cell>
          <cell r="BG270">
            <v>0</v>
          </cell>
          <cell r="BH270">
            <v>0</v>
          </cell>
          <cell r="BI270">
            <v>0</v>
          </cell>
          <cell r="BJ270">
            <v>0</v>
          </cell>
          <cell r="BK270">
            <v>0</v>
          </cell>
          <cell r="BL270">
            <v>0</v>
          </cell>
          <cell r="BM270">
            <v>0</v>
          </cell>
          <cell r="BN270">
            <v>0</v>
          </cell>
          <cell r="BO270">
            <v>0</v>
          </cell>
          <cell r="BP270">
            <v>0</v>
          </cell>
          <cell r="BQ270">
            <v>0</v>
          </cell>
          <cell r="BR270">
            <v>0</v>
          </cell>
          <cell r="BS270">
            <v>0</v>
          </cell>
          <cell r="BT270">
            <v>0</v>
          </cell>
          <cell r="BU270">
            <v>0</v>
          </cell>
          <cell r="BV270">
            <v>1500</v>
          </cell>
          <cell r="BW270">
            <v>0</v>
          </cell>
          <cell r="BY270">
            <v>2100</v>
          </cell>
          <cell r="BZ270">
            <v>1500</v>
          </cell>
        </row>
        <row r="271">
          <cell r="A271">
            <v>350027</v>
          </cell>
          <cell r="B271">
            <v>350027</v>
          </cell>
          <cell r="C271" t="str">
            <v>S Sheogobind</v>
          </cell>
          <cell r="D271">
            <v>350027</v>
          </cell>
          <cell r="E271">
            <v>350</v>
          </cell>
          <cell r="F271">
            <v>20</v>
          </cell>
          <cell r="G271" t="str">
            <v>Maint of Tranf Build &amp; Fixtures St 17</v>
          </cell>
          <cell r="I271">
            <v>0</v>
          </cell>
          <cell r="K271">
            <v>0</v>
          </cell>
          <cell r="M271">
            <v>0</v>
          </cell>
          <cell r="O271">
            <v>0</v>
          </cell>
          <cell r="Q271">
            <v>0</v>
          </cell>
          <cell r="S271">
            <v>0</v>
          </cell>
          <cell r="U271">
            <v>0</v>
          </cell>
          <cell r="V271">
            <v>0</v>
          </cell>
          <cell r="W271">
            <v>0</v>
          </cell>
          <cell r="X271">
            <v>0</v>
          </cell>
          <cell r="Y271">
            <v>0</v>
          </cell>
          <cell r="Z271">
            <v>0</v>
          </cell>
          <cell r="AA271">
            <v>0</v>
          </cell>
          <cell r="AB271">
            <v>0</v>
          </cell>
          <cell r="AC271">
            <v>0</v>
          </cell>
          <cell r="AD271">
            <v>0</v>
          </cell>
          <cell r="AE271">
            <v>0</v>
          </cell>
          <cell r="AF271">
            <v>0</v>
          </cell>
          <cell r="AG271">
            <v>0</v>
          </cell>
          <cell r="AH271">
            <v>0</v>
          </cell>
          <cell r="AI271">
            <v>0</v>
          </cell>
          <cell r="AJ271">
            <v>0</v>
          </cell>
          <cell r="AK271">
            <v>0</v>
          </cell>
          <cell r="AL271">
            <v>0</v>
          </cell>
          <cell r="AM271">
            <v>0</v>
          </cell>
          <cell r="AN271">
            <v>0</v>
          </cell>
          <cell r="AO271">
            <v>0</v>
          </cell>
          <cell r="AP271">
            <v>0</v>
          </cell>
          <cell r="AQ271">
            <v>0</v>
          </cell>
          <cell r="AS271">
            <v>0</v>
          </cell>
          <cell r="AT271">
            <v>0</v>
          </cell>
          <cell r="AU271">
            <v>0</v>
          </cell>
          <cell r="AV271">
            <v>0</v>
          </cell>
          <cell r="AW271">
            <v>0</v>
          </cell>
          <cell r="AY271">
            <v>0</v>
          </cell>
          <cell r="AZ271">
            <v>0</v>
          </cell>
          <cell r="BA271">
            <v>0</v>
          </cell>
          <cell r="BB271">
            <v>0</v>
          </cell>
          <cell r="BC271">
            <v>0</v>
          </cell>
          <cell r="BD271">
            <v>0</v>
          </cell>
          <cell r="BE271">
            <v>0</v>
          </cell>
          <cell r="BF271">
            <v>0</v>
          </cell>
          <cell r="BG271">
            <v>0</v>
          </cell>
          <cell r="BH271">
            <v>0</v>
          </cell>
          <cell r="BI271">
            <v>0</v>
          </cell>
          <cell r="BJ271">
            <v>0</v>
          </cell>
          <cell r="BK271">
            <v>0</v>
          </cell>
          <cell r="BL271">
            <v>0</v>
          </cell>
          <cell r="BM271">
            <v>0</v>
          </cell>
          <cell r="BN271">
            <v>0</v>
          </cell>
          <cell r="BO271">
            <v>0</v>
          </cell>
          <cell r="BP271">
            <v>0</v>
          </cell>
          <cell r="BQ271">
            <v>0</v>
          </cell>
          <cell r="BR271">
            <v>0</v>
          </cell>
          <cell r="BS271">
            <v>0</v>
          </cell>
          <cell r="BT271">
            <v>0</v>
          </cell>
          <cell r="BU271">
            <v>0</v>
          </cell>
          <cell r="BV271">
            <v>0</v>
          </cell>
          <cell r="BW271">
            <v>0</v>
          </cell>
          <cell r="BY271">
            <v>2100</v>
          </cell>
          <cell r="BZ271">
            <v>0</v>
          </cell>
        </row>
        <row r="272">
          <cell r="A272">
            <v>350028</v>
          </cell>
          <cell r="B272">
            <v>350028</v>
          </cell>
          <cell r="C272" t="str">
            <v>S Sheogobind</v>
          </cell>
          <cell r="D272">
            <v>350028</v>
          </cell>
          <cell r="E272">
            <v>350</v>
          </cell>
          <cell r="F272">
            <v>20</v>
          </cell>
          <cell r="G272" t="str">
            <v>Maint of Tranf Build &amp; Fixtures St 18</v>
          </cell>
          <cell r="I272">
            <v>0</v>
          </cell>
          <cell r="K272">
            <v>0</v>
          </cell>
          <cell r="M272">
            <v>0</v>
          </cell>
          <cell r="O272">
            <v>0</v>
          </cell>
          <cell r="Q272">
            <v>0</v>
          </cell>
          <cell r="S272">
            <v>0</v>
          </cell>
          <cell r="U272">
            <v>0</v>
          </cell>
          <cell r="V272">
            <v>0</v>
          </cell>
          <cell r="W272">
            <v>0</v>
          </cell>
          <cell r="X272">
            <v>0</v>
          </cell>
          <cell r="Y272">
            <v>0</v>
          </cell>
          <cell r="Z272">
            <v>0</v>
          </cell>
          <cell r="AA272">
            <v>0</v>
          </cell>
          <cell r="AB272">
            <v>0</v>
          </cell>
          <cell r="AC272">
            <v>0</v>
          </cell>
          <cell r="AD272">
            <v>0</v>
          </cell>
          <cell r="AE272">
            <v>0</v>
          </cell>
          <cell r="AF272">
            <v>0</v>
          </cell>
          <cell r="AG272">
            <v>0</v>
          </cell>
          <cell r="AH272">
            <v>0</v>
          </cell>
          <cell r="AI272">
            <v>0</v>
          </cell>
          <cell r="AJ272">
            <v>0</v>
          </cell>
          <cell r="AK272">
            <v>0</v>
          </cell>
          <cell r="AL272">
            <v>0</v>
          </cell>
          <cell r="AM272">
            <v>0</v>
          </cell>
          <cell r="AN272">
            <v>0</v>
          </cell>
          <cell r="AO272">
            <v>0</v>
          </cell>
          <cell r="AP272">
            <v>0</v>
          </cell>
          <cell r="AQ272">
            <v>0</v>
          </cell>
          <cell r="AS272">
            <v>0</v>
          </cell>
          <cell r="AT272">
            <v>0</v>
          </cell>
          <cell r="AU272">
            <v>0</v>
          </cell>
          <cell r="AV272">
            <v>0</v>
          </cell>
          <cell r="AW272">
            <v>0</v>
          </cell>
          <cell r="AY272">
            <v>0</v>
          </cell>
          <cell r="AZ272">
            <v>0</v>
          </cell>
          <cell r="BA272">
            <v>0</v>
          </cell>
          <cell r="BB272">
            <v>0</v>
          </cell>
          <cell r="BC272">
            <v>0</v>
          </cell>
          <cell r="BD272">
            <v>0</v>
          </cell>
          <cell r="BE272">
            <v>0</v>
          </cell>
          <cell r="BF272">
            <v>0</v>
          </cell>
          <cell r="BG272">
            <v>0</v>
          </cell>
          <cell r="BH272">
            <v>0</v>
          </cell>
          <cell r="BI272">
            <v>0</v>
          </cell>
          <cell r="BJ272">
            <v>0</v>
          </cell>
          <cell r="BK272">
            <v>0</v>
          </cell>
          <cell r="BL272">
            <v>0</v>
          </cell>
          <cell r="BM272">
            <v>0</v>
          </cell>
          <cell r="BN272">
            <v>0</v>
          </cell>
          <cell r="BO272">
            <v>0</v>
          </cell>
          <cell r="BP272">
            <v>0</v>
          </cell>
          <cell r="BQ272">
            <v>0</v>
          </cell>
          <cell r="BR272">
            <v>0</v>
          </cell>
          <cell r="BS272">
            <v>0</v>
          </cell>
          <cell r="BT272">
            <v>0</v>
          </cell>
          <cell r="BU272">
            <v>0</v>
          </cell>
          <cell r="BV272">
            <v>0</v>
          </cell>
          <cell r="BW272">
            <v>0</v>
          </cell>
          <cell r="BY272">
            <v>2100</v>
          </cell>
          <cell r="BZ272">
            <v>0</v>
          </cell>
        </row>
        <row r="273">
          <cell r="A273">
            <v>350029</v>
          </cell>
          <cell r="B273">
            <v>350029</v>
          </cell>
          <cell r="C273" t="str">
            <v>S Sheogobind</v>
          </cell>
          <cell r="D273">
            <v>350029</v>
          </cell>
          <cell r="E273">
            <v>350</v>
          </cell>
          <cell r="F273">
            <v>20</v>
          </cell>
          <cell r="G273" t="str">
            <v>Maint of Trans St Equip-St.11-60 Cycle</v>
          </cell>
          <cell r="I273">
            <v>0</v>
          </cell>
          <cell r="K273">
            <v>0</v>
          </cell>
          <cell r="M273">
            <v>0</v>
          </cell>
          <cell r="O273">
            <v>0</v>
          </cell>
          <cell r="Q273">
            <v>0</v>
          </cell>
          <cell r="S273">
            <v>0</v>
          </cell>
          <cell r="U273">
            <v>0</v>
          </cell>
          <cell r="V273">
            <v>0</v>
          </cell>
          <cell r="W273">
            <v>0</v>
          </cell>
          <cell r="X273">
            <v>0</v>
          </cell>
          <cell r="Y273">
            <v>0</v>
          </cell>
          <cell r="Z273">
            <v>0</v>
          </cell>
          <cell r="AA273">
            <v>0</v>
          </cell>
          <cell r="AB273">
            <v>0</v>
          </cell>
          <cell r="AC273">
            <v>0</v>
          </cell>
          <cell r="AD273">
            <v>0</v>
          </cell>
          <cell r="AE273">
            <v>0</v>
          </cell>
          <cell r="AF273">
            <v>0</v>
          </cell>
          <cell r="AG273">
            <v>0</v>
          </cell>
          <cell r="AH273">
            <v>0</v>
          </cell>
          <cell r="AI273">
            <v>0</v>
          </cell>
          <cell r="AJ273">
            <v>0</v>
          </cell>
          <cell r="AK273">
            <v>0</v>
          </cell>
          <cell r="AL273">
            <v>0</v>
          </cell>
          <cell r="AM273">
            <v>0</v>
          </cell>
          <cell r="AN273">
            <v>0</v>
          </cell>
          <cell r="AO273">
            <v>0</v>
          </cell>
          <cell r="AP273">
            <v>0</v>
          </cell>
          <cell r="AQ273">
            <v>0</v>
          </cell>
          <cell r="AS273">
            <v>0</v>
          </cell>
          <cell r="AT273">
            <v>0</v>
          </cell>
          <cell r="AU273">
            <v>0</v>
          </cell>
          <cell r="AV273">
            <v>0</v>
          </cell>
          <cell r="AW273">
            <v>0</v>
          </cell>
          <cell r="AY273">
            <v>0</v>
          </cell>
          <cell r="AZ273">
            <v>0</v>
          </cell>
          <cell r="BA273">
            <v>0</v>
          </cell>
          <cell r="BB273">
            <v>0</v>
          </cell>
          <cell r="BC273">
            <v>0</v>
          </cell>
          <cell r="BD273">
            <v>0</v>
          </cell>
          <cell r="BE273">
            <v>0</v>
          </cell>
          <cell r="BF273">
            <v>0</v>
          </cell>
          <cell r="BG273">
            <v>0</v>
          </cell>
          <cell r="BH273">
            <v>0</v>
          </cell>
          <cell r="BI273">
            <v>0</v>
          </cell>
          <cell r="BJ273">
            <v>0</v>
          </cell>
          <cell r="BK273">
            <v>0</v>
          </cell>
          <cell r="BL273">
            <v>0</v>
          </cell>
          <cell r="BM273">
            <v>0</v>
          </cell>
          <cell r="BN273">
            <v>0</v>
          </cell>
          <cell r="BO273">
            <v>0</v>
          </cell>
          <cell r="BP273">
            <v>0</v>
          </cell>
          <cell r="BQ273">
            <v>0</v>
          </cell>
          <cell r="BR273">
            <v>0</v>
          </cell>
          <cell r="BS273">
            <v>0</v>
          </cell>
          <cell r="BT273">
            <v>0</v>
          </cell>
          <cell r="BU273">
            <v>0</v>
          </cell>
          <cell r="BV273">
            <v>25000</v>
          </cell>
          <cell r="BW273">
            <v>0</v>
          </cell>
          <cell r="BY273">
            <v>2100</v>
          </cell>
          <cell r="BZ273">
            <v>25000</v>
          </cell>
        </row>
        <row r="274">
          <cell r="A274">
            <v>350030</v>
          </cell>
          <cell r="B274">
            <v>350030</v>
          </cell>
          <cell r="C274" t="str">
            <v>S Sheogobind</v>
          </cell>
          <cell r="D274">
            <v>350030</v>
          </cell>
          <cell r="E274">
            <v>350</v>
          </cell>
          <cell r="F274">
            <v>20</v>
          </cell>
          <cell r="G274" t="str">
            <v>Maint of Trans St Equip-St.11-25 Cycle</v>
          </cell>
          <cell r="I274">
            <v>0</v>
          </cell>
          <cell r="K274">
            <v>0</v>
          </cell>
          <cell r="M274">
            <v>0</v>
          </cell>
          <cell r="O274">
            <v>0</v>
          </cell>
          <cell r="Q274">
            <v>0</v>
          </cell>
          <cell r="S274">
            <v>0</v>
          </cell>
          <cell r="U274">
            <v>0</v>
          </cell>
          <cell r="V274">
            <v>0</v>
          </cell>
          <cell r="W274">
            <v>0</v>
          </cell>
          <cell r="X274">
            <v>0</v>
          </cell>
          <cell r="Y274">
            <v>0</v>
          </cell>
          <cell r="Z274">
            <v>0</v>
          </cell>
          <cell r="AA274">
            <v>0</v>
          </cell>
          <cell r="AB274">
            <v>0</v>
          </cell>
          <cell r="AC274">
            <v>0</v>
          </cell>
          <cell r="AD274">
            <v>0</v>
          </cell>
          <cell r="AE274">
            <v>0</v>
          </cell>
          <cell r="AF274">
            <v>0</v>
          </cell>
          <cell r="AG274">
            <v>0</v>
          </cell>
          <cell r="AH274">
            <v>0</v>
          </cell>
          <cell r="AI274">
            <v>0</v>
          </cell>
          <cell r="AJ274">
            <v>0</v>
          </cell>
          <cell r="AK274">
            <v>0</v>
          </cell>
          <cell r="AL274">
            <v>0</v>
          </cell>
          <cell r="AM274">
            <v>0</v>
          </cell>
          <cell r="AN274">
            <v>0</v>
          </cell>
          <cell r="AO274">
            <v>0</v>
          </cell>
          <cell r="AP274">
            <v>0</v>
          </cell>
          <cell r="AQ274">
            <v>0</v>
          </cell>
          <cell r="AS274">
            <v>0</v>
          </cell>
          <cell r="AT274">
            <v>0</v>
          </cell>
          <cell r="AU274">
            <v>0</v>
          </cell>
          <cell r="AV274">
            <v>0</v>
          </cell>
          <cell r="AW274">
            <v>0</v>
          </cell>
          <cell r="AY274">
            <v>0</v>
          </cell>
          <cell r="AZ274">
            <v>0</v>
          </cell>
          <cell r="BA274">
            <v>0</v>
          </cell>
          <cell r="BB274">
            <v>0</v>
          </cell>
          <cell r="BC274">
            <v>0</v>
          </cell>
          <cell r="BD274">
            <v>0</v>
          </cell>
          <cell r="BE274">
            <v>0</v>
          </cell>
          <cell r="BF274">
            <v>0</v>
          </cell>
          <cell r="BG274">
            <v>0</v>
          </cell>
          <cell r="BH274">
            <v>0</v>
          </cell>
          <cell r="BI274">
            <v>0</v>
          </cell>
          <cell r="BJ274">
            <v>0</v>
          </cell>
          <cell r="BK274">
            <v>0</v>
          </cell>
          <cell r="BL274">
            <v>0</v>
          </cell>
          <cell r="BM274">
            <v>0</v>
          </cell>
          <cell r="BN274">
            <v>0</v>
          </cell>
          <cell r="BO274">
            <v>0</v>
          </cell>
          <cell r="BP274">
            <v>0</v>
          </cell>
          <cell r="BQ274">
            <v>0</v>
          </cell>
          <cell r="BR274">
            <v>0</v>
          </cell>
          <cell r="BS274">
            <v>0</v>
          </cell>
          <cell r="BT274">
            <v>0</v>
          </cell>
          <cell r="BU274">
            <v>0</v>
          </cell>
          <cell r="BV274">
            <v>0</v>
          </cell>
          <cell r="BW274">
            <v>0</v>
          </cell>
          <cell r="BY274">
            <v>2100</v>
          </cell>
          <cell r="BZ274">
            <v>0</v>
          </cell>
        </row>
        <row r="275">
          <cell r="A275">
            <v>350031</v>
          </cell>
          <cell r="B275">
            <v>350031</v>
          </cell>
          <cell r="C275" t="str">
            <v>S Sheogobind</v>
          </cell>
          <cell r="D275">
            <v>350031</v>
          </cell>
          <cell r="E275">
            <v>350</v>
          </cell>
          <cell r="F275">
            <v>20</v>
          </cell>
          <cell r="G275" t="str">
            <v>Maint of Trans St Equip-Station 17</v>
          </cell>
          <cell r="I275">
            <v>0</v>
          </cell>
          <cell r="K275">
            <v>0</v>
          </cell>
          <cell r="M275">
            <v>0</v>
          </cell>
          <cell r="O275">
            <v>0</v>
          </cell>
          <cell r="Q275">
            <v>0</v>
          </cell>
          <cell r="S275">
            <v>0</v>
          </cell>
          <cell r="U275">
            <v>0</v>
          </cell>
          <cell r="V275">
            <v>0</v>
          </cell>
          <cell r="W275">
            <v>0</v>
          </cell>
          <cell r="X275">
            <v>0</v>
          </cell>
          <cell r="Y275">
            <v>0</v>
          </cell>
          <cell r="Z275">
            <v>0</v>
          </cell>
          <cell r="AA275">
            <v>0</v>
          </cell>
          <cell r="AB275">
            <v>0</v>
          </cell>
          <cell r="AC275">
            <v>0</v>
          </cell>
          <cell r="AD275">
            <v>0</v>
          </cell>
          <cell r="AE275">
            <v>0</v>
          </cell>
          <cell r="AF275">
            <v>0</v>
          </cell>
          <cell r="AG275">
            <v>0</v>
          </cell>
          <cell r="AH275">
            <v>0</v>
          </cell>
          <cell r="AI275">
            <v>0</v>
          </cell>
          <cell r="AJ275">
            <v>0</v>
          </cell>
          <cell r="AK275">
            <v>0</v>
          </cell>
          <cell r="AL275">
            <v>0</v>
          </cell>
          <cell r="AM275">
            <v>0</v>
          </cell>
          <cell r="AN275">
            <v>0</v>
          </cell>
          <cell r="AO275">
            <v>0</v>
          </cell>
          <cell r="AP275">
            <v>0</v>
          </cell>
          <cell r="AQ275">
            <v>0</v>
          </cell>
          <cell r="AS275">
            <v>0</v>
          </cell>
          <cell r="AT275">
            <v>0</v>
          </cell>
          <cell r="AU275">
            <v>0</v>
          </cell>
          <cell r="AV275">
            <v>0</v>
          </cell>
          <cell r="AW275">
            <v>0</v>
          </cell>
          <cell r="AY275">
            <v>0</v>
          </cell>
          <cell r="AZ275">
            <v>0</v>
          </cell>
          <cell r="BA275">
            <v>0</v>
          </cell>
          <cell r="BB275">
            <v>0</v>
          </cell>
          <cell r="BC275">
            <v>0</v>
          </cell>
          <cell r="BD275">
            <v>0</v>
          </cell>
          <cell r="BE275">
            <v>0</v>
          </cell>
          <cell r="BF275">
            <v>0</v>
          </cell>
          <cell r="BG275">
            <v>0</v>
          </cell>
          <cell r="BH275">
            <v>0</v>
          </cell>
          <cell r="BI275">
            <v>0</v>
          </cell>
          <cell r="BJ275">
            <v>0</v>
          </cell>
          <cell r="BK275">
            <v>0</v>
          </cell>
          <cell r="BL275">
            <v>0</v>
          </cell>
          <cell r="BM275">
            <v>0</v>
          </cell>
          <cell r="BN275">
            <v>0</v>
          </cell>
          <cell r="BO275">
            <v>0</v>
          </cell>
          <cell r="BP275">
            <v>0</v>
          </cell>
          <cell r="BQ275">
            <v>0</v>
          </cell>
          <cell r="BR275">
            <v>0</v>
          </cell>
          <cell r="BS275">
            <v>0</v>
          </cell>
          <cell r="BT275">
            <v>0</v>
          </cell>
          <cell r="BU275">
            <v>0</v>
          </cell>
          <cell r="BV275">
            <v>0</v>
          </cell>
          <cell r="BW275">
            <v>0</v>
          </cell>
          <cell r="BY275">
            <v>2100</v>
          </cell>
          <cell r="BZ275">
            <v>0</v>
          </cell>
        </row>
        <row r="276">
          <cell r="A276">
            <v>350032</v>
          </cell>
          <cell r="B276">
            <v>350032</v>
          </cell>
          <cell r="C276" t="str">
            <v>S Sheogobind</v>
          </cell>
          <cell r="D276">
            <v>350032</v>
          </cell>
          <cell r="E276">
            <v>350</v>
          </cell>
          <cell r="F276">
            <v>20</v>
          </cell>
          <cell r="G276" t="str">
            <v>Maint of Trans St Equip-Station 18</v>
          </cell>
          <cell r="I276">
            <v>0</v>
          </cell>
          <cell r="K276">
            <v>0</v>
          </cell>
          <cell r="M276">
            <v>0</v>
          </cell>
          <cell r="O276">
            <v>0</v>
          </cell>
          <cell r="Q276">
            <v>0</v>
          </cell>
          <cell r="S276">
            <v>0</v>
          </cell>
          <cell r="U276">
            <v>0</v>
          </cell>
          <cell r="V276">
            <v>0</v>
          </cell>
          <cell r="W276">
            <v>0</v>
          </cell>
          <cell r="X276">
            <v>0</v>
          </cell>
          <cell r="Y276">
            <v>0</v>
          </cell>
          <cell r="Z276">
            <v>0</v>
          </cell>
          <cell r="AA276">
            <v>0</v>
          </cell>
          <cell r="AB276">
            <v>0</v>
          </cell>
          <cell r="AC276">
            <v>0</v>
          </cell>
          <cell r="AD276">
            <v>0</v>
          </cell>
          <cell r="AE276">
            <v>0</v>
          </cell>
          <cell r="AF276">
            <v>0</v>
          </cell>
          <cell r="AG276">
            <v>0</v>
          </cell>
          <cell r="AH276">
            <v>0</v>
          </cell>
          <cell r="AI276">
            <v>0</v>
          </cell>
          <cell r="AJ276">
            <v>0</v>
          </cell>
          <cell r="AK276">
            <v>0</v>
          </cell>
          <cell r="AL276">
            <v>0</v>
          </cell>
          <cell r="AM276">
            <v>0</v>
          </cell>
          <cell r="AN276">
            <v>0</v>
          </cell>
          <cell r="AO276">
            <v>0</v>
          </cell>
          <cell r="AP276">
            <v>0</v>
          </cell>
          <cell r="AQ276">
            <v>0</v>
          </cell>
          <cell r="AS276">
            <v>0</v>
          </cell>
          <cell r="AT276">
            <v>0</v>
          </cell>
          <cell r="AU276">
            <v>0</v>
          </cell>
          <cell r="AV276">
            <v>0</v>
          </cell>
          <cell r="AW276">
            <v>0</v>
          </cell>
          <cell r="AY276">
            <v>0</v>
          </cell>
          <cell r="AZ276">
            <v>0</v>
          </cell>
          <cell r="BA276">
            <v>0</v>
          </cell>
          <cell r="BB276">
            <v>0</v>
          </cell>
          <cell r="BC276">
            <v>0</v>
          </cell>
          <cell r="BD276">
            <v>0</v>
          </cell>
          <cell r="BE276">
            <v>0</v>
          </cell>
          <cell r="BF276">
            <v>0</v>
          </cell>
          <cell r="BG276">
            <v>0</v>
          </cell>
          <cell r="BH276">
            <v>0</v>
          </cell>
          <cell r="BI276">
            <v>0</v>
          </cell>
          <cell r="BJ276">
            <v>0</v>
          </cell>
          <cell r="BK276">
            <v>0</v>
          </cell>
          <cell r="BL276">
            <v>0</v>
          </cell>
          <cell r="BM276">
            <v>0</v>
          </cell>
          <cell r="BN276">
            <v>0</v>
          </cell>
          <cell r="BO276">
            <v>0</v>
          </cell>
          <cell r="BP276">
            <v>0</v>
          </cell>
          <cell r="BQ276">
            <v>0</v>
          </cell>
          <cell r="BR276">
            <v>0</v>
          </cell>
          <cell r="BS276">
            <v>0</v>
          </cell>
          <cell r="BT276">
            <v>0</v>
          </cell>
          <cell r="BU276">
            <v>0</v>
          </cell>
          <cell r="BV276">
            <v>0</v>
          </cell>
          <cell r="BW276">
            <v>0</v>
          </cell>
          <cell r="BY276">
            <v>2100</v>
          </cell>
          <cell r="BZ276">
            <v>0</v>
          </cell>
        </row>
        <row r="277">
          <cell r="A277">
            <v>350033</v>
          </cell>
          <cell r="B277">
            <v>350033</v>
          </cell>
          <cell r="C277" t="str">
            <v>S Sheogobind</v>
          </cell>
          <cell r="D277">
            <v>350033</v>
          </cell>
          <cell r="E277">
            <v>350</v>
          </cell>
          <cell r="F277">
            <v>20</v>
          </cell>
          <cell r="G277" t="str">
            <v>Maint of Towers, Poles &amp; Fixtures-60 hz</v>
          </cell>
          <cell r="I277">
            <v>0</v>
          </cell>
          <cell r="K277">
            <v>0</v>
          </cell>
          <cell r="M277">
            <v>0</v>
          </cell>
          <cell r="O277">
            <v>0</v>
          </cell>
          <cell r="Q277">
            <v>0</v>
          </cell>
          <cell r="S277">
            <v>0</v>
          </cell>
          <cell r="U277">
            <v>0</v>
          </cell>
          <cell r="V277">
            <v>0</v>
          </cell>
          <cell r="W277">
            <v>0</v>
          </cell>
          <cell r="X277">
            <v>0</v>
          </cell>
          <cell r="Y277">
            <v>0</v>
          </cell>
          <cell r="Z277">
            <v>0</v>
          </cell>
          <cell r="AA277">
            <v>0</v>
          </cell>
          <cell r="AB277">
            <v>0</v>
          </cell>
          <cell r="AC277">
            <v>0</v>
          </cell>
          <cell r="AD277">
            <v>0</v>
          </cell>
          <cell r="AE277">
            <v>0</v>
          </cell>
          <cell r="AF277">
            <v>0</v>
          </cell>
          <cell r="AG277">
            <v>0</v>
          </cell>
          <cell r="AH277">
            <v>0</v>
          </cell>
          <cell r="AI277">
            <v>0</v>
          </cell>
          <cell r="AJ277">
            <v>0</v>
          </cell>
          <cell r="AK277">
            <v>0</v>
          </cell>
          <cell r="AL277">
            <v>0</v>
          </cell>
          <cell r="AM277">
            <v>0</v>
          </cell>
          <cell r="AN277">
            <v>0</v>
          </cell>
          <cell r="AO277">
            <v>0</v>
          </cell>
          <cell r="AP277">
            <v>0</v>
          </cell>
          <cell r="AQ277">
            <v>0</v>
          </cell>
          <cell r="AS277">
            <v>0</v>
          </cell>
          <cell r="AT277">
            <v>0</v>
          </cell>
          <cell r="AU277">
            <v>0</v>
          </cell>
          <cell r="AV277">
            <v>0</v>
          </cell>
          <cell r="AW277">
            <v>0</v>
          </cell>
          <cell r="AY277">
            <v>0</v>
          </cell>
          <cell r="AZ277">
            <v>0</v>
          </cell>
          <cell r="BA277">
            <v>0</v>
          </cell>
          <cell r="BB277">
            <v>0</v>
          </cell>
          <cell r="BC277">
            <v>0</v>
          </cell>
          <cell r="BD277">
            <v>0</v>
          </cell>
          <cell r="BE277">
            <v>0</v>
          </cell>
          <cell r="BF277">
            <v>0</v>
          </cell>
          <cell r="BG277">
            <v>0</v>
          </cell>
          <cell r="BH277">
            <v>0</v>
          </cell>
          <cell r="BI277">
            <v>0</v>
          </cell>
          <cell r="BJ277">
            <v>0</v>
          </cell>
          <cell r="BK277">
            <v>0</v>
          </cell>
          <cell r="BL277">
            <v>0</v>
          </cell>
          <cell r="BM277">
            <v>0</v>
          </cell>
          <cell r="BN277">
            <v>0</v>
          </cell>
          <cell r="BO277">
            <v>0</v>
          </cell>
          <cell r="BP277">
            <v>0</v>
          </cell>
          <cell r="BQ277">
            <v>0</v>
          </cell>
          <cell r="BR277">
            <v>0</v>
          </cell>
          <cell r="BS277">
            <v>0</v>
          </cell>
          <cell r="BT277">
            <v>0</v>
          </cell>
          <cell r="BU277">
            <v>0</v>
          </cell>
          <cell r="BV277">
            <v>1800</v>
          </cell>
          <cell r="BW277">
            <v>0</v>
          </cell>
          <cell r="BY277">
            <v>2100</v>
          </cell>
          <cell r="BZ277">
            <v>1800</v>
          </cell>
        </row>
        <row r="278">
          <cell r="A278">
            <v>350034</v>
          </cell>
          <cell r="B278">
            <v>350034</v>
          </cell>
          <cell r="C278" t="str">
            <v>S Sheogobind</v>
          </cell>
          <cell r="D278">
            <v>350034</v>
          </cell>
          <cell r="E278">
            <v>350</v>
          </cell>
          <cell r="F278">
            <v>20</v>
          </cell>
          <cell r="G278" t="str">
            <v>Maint of Towers, Poles &amp; Fixtures-25 hz</v>
          </cell>
          <cell r="I278">
            <v>0</v>
          </cell>
          <cell r="K278">
            <v>0</v>
          </cell>
          <cell r="M278">
            <v>0</v>
          </cell>
          <cell r="O278">
            <v>0</v>
          </cell>
          <cell r="Q278">
            <v>0</v>
          </cell>
          <cell r="S278">
            <v>0</v>
          </cell>
          <cell r="U278">
            <v>0</v>
          </cell>
          <cell r="V278">
            <v>0</v>
          </cell>
          <cell r="W278">
            <v>0</v>
          </cell>
          <cell r="X278">
            <v>0</v>
          </cell>
          <cell r="Y278">
            <v>0</v>
          </cell>
          <cell r="Z278">
            <v>0</v>
          </cell>
          <cell r="AA278">
            <v>0</v>
          </cell>
          <cell r="AB278">
            <v>0</v>
          </cell>
          <cell r="AC278">
            <v>0</v>
          </cell>
          <cell r="AD278">
            <v>0</v>
          </cell>
          <cell r="AE278">
            <v>0</v>
          </cell>
          <cell r="AF278">
            <v>0</v>
          </cell>
          <cell r="AG278">
            <v>0</v>
          </cell>
          <cell r="AH278">
            <v>0</v>
          </cell>
          <cell r="AI278">
            <v>0</v>
          </cell>
          <cell r="AJ278">
            <v>0</v>
          </cell>
          <cell r="AK278">
            <v>0</v>
          </cell>
          <cell r="AL278">
            <v>0</v>
          </cell>
          <cell r="AM278">
            <v>0</v>
          </cell>
          <cell r="AN278">
            <v>0</v>
          </cell>
          <cell r="AO278">
            <v>0</v>
          </cell>
          <cell r="AP278">
            <v>0</v>
          </cell>
          <cell r="AQ278">
            <v>0</v>
          </cell>
          <cell r="AS278">
            <v>0</v>
          </cell>
          <cell r="AT278">
            <v>0</v>
          </cell>
          <cell r="AU278">
            <v>0</v>
          </cell>
          <cell r="AV278">
            <v>0</v>
          </cell>
          <cell r="AW278">
            <v>0</v>
          </cell>
          <cell r="AY278">
            <v>0</v>
          </cell>
          <cell r="AZ278">
            <v>0</v>
          </cell>
          <cell r="BA278">
            <v>0</v>
          </cell>
          <cell r="BB278">
            <v>0</v>
          </cell>
          <cell r="BC278">
            <v>0</v>
          </cell>
          <cell r="BD278">
            <v>0</v>
          </cell>
          <cell r="BE278">
            <v>0</v>
          </cell>
          <cell r="BF278">
            <v>0</v>
          </cell>
          <cell r="BG278">
            <v>0</v>
          </cell>
          <cell r="BH278">
            <v>0</v>
          </cell>
          <cell r="BI278">
            <v>0</v>
          </cell>
          <cell r="BJ278">
            <v>0</v>
          </cell>
          <cell r="BK278">
            <v>0</v>
          </cell>
          <cell r="BL278">
            <v>0</v>
          </cell>
          <cell r="BM278">
            <v>0</v>
          </cell>
          <cell r="BN278">
            <v>0</v>
          </cell>
          <cell r="BO278">
            <v>0</v>
          </cell>
          <cell r="BP278">
            <v>0</v>
          </cell>
          <cell r="BQ278">
            <v>0</v>
          </cell>
          <cell r="BR278">
            <v>0</v>
          </cell>
          <cell r="BS278">
            <v>0</v>
          </cell>
          <cell r="BT278">
            <v>0</v>
          </cell>
          <cell r="BU278">
            <v>0</v>
          </cell>
          <cell r="BV278">
            <v>0</v>
          </cell>
          <cell r="BW278">
            <v>0</v>
          </cell>
          <cell r="BY278">
            <v>2100</v>
          </cell>
          <cell r="BZ278">
            <v>0</v>
          </cell>
        </row>
        <row r="279">
          <cell r="A279">
            <v>350035</v>
          </cell>
          <cell r="B279">
            <v>350035</v>
          </cell>
          <cell r="C279" t="str">
            <v>S Sheogobind</v>
          </cell>
          <cell r="D279">
            <v>350035</v>
          </cell>
          <cell r="E279">
            <v>350</v>
          </cell>
          <cell r="F279">
            <v>20</v>
          </cell>
          <cell r="G279" t="str">
            <v>Maint of Overhead Cond &amp; Devices-60 hz</v>
          </cell>
          <cell r="I279">
            <v>0</v>
          </cell>
          <cell r="K279">
            <v>0</v>
          </cell>
          <cell r="M279">
            <v>0</v>
          </cell>
          <cell r="O279">
            <v>0</v>
          </cell>
          <cell r="Q279">
            <v>0</v>
          </cell>
          <cell r="S279">
            <v>0</v>
          </cell>
          <cell r="U279">
            <v>0</v>
          </cell>
          <cell r="V279">
            <v>0</v>
          </cell>
          <cell r="W279">
            <v>0</v>
          </cell>
          <cell r="X279">
            <v>0</v>
          </cell>
          <cell r="Y279">
            <v>0</v>
          </cell>
          <cell r="Z279">
            <v>0</v>
          </cell>
          <cell r="AA279">
            <v>0</v>
          </cell>
          <cell r="AB279">
            <v>0</v>
          </cell>
          <cell r="AC279">
            <v>0</v>
          </cell>
          <cell r="AD279">
            <v>0</v>
          </cell>
          <cell r="AE279">
            <v>0</v>
          </cell>
          <cell r="AF279">
            <v>0</v>
          </cell>
          <cell r="AG279">
            <v>0</v>
          </cell>
          <cell r="AH279">
            <v>0</v>
          </cell>
          <cell r="AI279">
            <v>0</v>
          </cell>
          <cell r="AJ279">
            <v>0</v>
          </cell>
          <cell r="AK279">
            <v>0</v>
          </cell>
          <cell r="AL279">
            <v>0</v>
          </cell>
          <cell r="AM279">
            <v>0</v>
          </cell>
          <cell r="AN279">
            <v>0</v>
          </cell>
          <cell r="AO279">
            <v>0</v>
          </cell>
          <cell r="AP279">
            <v>0</v>
          </cell>
          <cell r="AQ279">
            <v>0</v>
          </cell>
          <cell r="AS279">
            <v>0</v>
          </cell>
          <cell r="AT279">
            <v>0</v>
          </cell>
          <cell r="AU279">
            <v>0</v>
          </cell>
          <cell r="AV279">
            <v>0</v>
          </cell>
          <cell r="AW279">
            <v>0</v>
          </cell>
          <cell r="AY279">
            <v>0</v>
          </cell>
          <cell r="AZ279">
            <v>0</v>
          </cell>
          <cell r="BA279">
            <v>0</v>
          </cell>
          <cell r="BB279">
            <v>0</v>
          </cell>
          <cell r="BC279">
            <v>0</v>
          </cell>
          <cell r="BD279">
            <v>0</v>
          </cell>
          <cell r="BE279">
            <v>0</v>
          </cell>
          <cell r="BF279">
            <v>0</v>
          </cell>
          <cell r="BG279">
            <v>0</v>
          </cell>
          <cell r="BH279">
            <v>0</v>
          </cell>
          <cell r="BI279">
            <v>0</v>
          </cell>
          <cell r="BJ279">
            <v>0</v>
          </cell>
          <cell r="BK279">
            <v>0</v>
          </cell>
          <cell r="BL279">
            <v>0</v>
          </cell>
          <cell r="BM279">
            <v>0</v>
          </cell>
          <cell r="BN279">
            <v>0</v>
          </cell>
          <cell r="BO279">
            <v>0</v>
          </cell>
          <cell r="BP279">
            <v>0</v>
          </cell>
          <cell r="BQ279">
            <v>0</v>
          </cell>
          <cell r="BR279">
            <v>0</v>
          </cell>
          <cell r="BS279">
            <v>0</v>
          </cell>
          <cell r="BT279">
            <v>0</v>
          </cell>
          <cell r="BU279">
            <v>0</v>
          </cell>
          <cell r="BV279">
            <v>5800</v>
          </cell>
          <cell r="BW279">
            <v>0</v>
          </cell>
          <cell r="BY279">
            <v>2100</v>
          </cell>
          <cell r="BZ279">
            <v>5800</v>
          </cell>
        </row>
        <row r="280">
          <cell r="A280">
            <v>350036</v>
          </cell>
          <cell r="B280">
            <v>350036</v>
          </cell>
          <cell r="C280" t="str">
            <v>S Sheogobind</v>
          </cell>
          <cell r="D280">
            <v>350036</v>
          </cell>
          <cell r="E280">
            <v>350</v>
          </cell>
          <cell r="F280">
            <v>20</v>
          </cell>
          <cell r="G280" t="str">
            <v>Maint of Overhead Cond &amp; Devices-25 hz</v>
          </cell>
          <cell r="I280">
            <v>0</v>
          </cell>
          <cell r="K280">
            <v>0</v>
          </cell>
          <cell r="M280">
            <v>0</v>
          </cell>
          <cell r="O280">
            <v>0</v>
          </cell>
          <cell r="Q280">
            <v>0</v>
          </cell>
          <cell r="S280">
            <v>0</v>
          </cell>
          <cell r="U280">
            <v>0</v>
          </cell>
          <cell r="V280">
            <v>0</v>
          </cell>
          <cell r="W280">
            <v>0</v>
          </cell>
          <cell r="X280">
            <v>0</v>
          </cell>
          <cell r="Y280">
            <v>0</v>
          </cell>
          <cell r="Z280">
            <v>0</v>
          </cell>
          <cell r="AA280">
            <v>0</v>
          </cell>
          <cell r="AB280">
            <v>0</v>
          </cell>
          <cell r="AC280">
            <v>0</v>
          </cell>
          <cell r="AD280">
            <v>0</v>
          </cell>
          <cell r="AE280">
            <v>0</v>
          </cell>
          <cell r="AF280">
            <v>0</v>
          </cell>
          <cell r="AG280">
            <v>0</v>
          </cell>
          <cell r="AH280">
            <v>0</v>
          </cell>
          <cell r="AI280">
            <v>0</v>
          </cell>
          <cell r="AJ280">
            <v>0</v>
          </cell>
          <cell r="AK280">
            <v>0</v>
          </cell>
          <cell r="AL280">
            <v>0</v>
          </cell>
          <cell r="AM280">
            <v>0</v>
          </cell>
          <cell r="AN280">
            <v>0</v>
          </cell>
          <cell r="AO280">
            <v>0</v>
          </cell>
          <cell r="AP280">
            <v>0</v>
          </cell>
          <cell r="AQ280">
            <v>0</v>
          </cell>
          <cell r="AS280">
            <v>0</v>
          </cell>
          <cell r="AT280">
            <v>0</v>
          </cell>
          <cell r="AU280">
            <v>0</v>
          </cell>
          <cell r="AV280">
            <v>0</v>
          </cell>
          <cell r="AW280">
            <v>0</v>
          </cell>
          <cell r="AY280">
            <v>0</v>
          </cell>
          <cell r="AZ280">
            <v>0</v>
          </cell>
          <cell r="BA280">
            <v>0</v>
          </cell>
          <cell r="BB280">
            <v>0</v>
          </cell>
          <cell r="BC280">
            <v>0</v>
          </cell>
          <cell r="BD280">
            <v>0</v>
          </cell>
          <cell r="BE280">
            <v>0</v>
          </cell>
          <cell r="BF280">
            <v>0</v>
          </cell>
          <cell r="BG280">
            <v>0</v>
          </cell>
          <cell r="BH280">
            <v>0</v>
          </cell>
          <cell r="BI280">
            <v>0</v>
          </cell>
          <cell r="BJ280">
            <v>0</v>
          </cell>
          <cell r="BK280">
            <v>0</v>
          </cell>
          <cell r="BL280">
            <v>0</v>
          </cell>
          <cell r="BM280">
            <v>0</v>
          </cell>
          <cell r="BN280">
            <v>0</v>
          </cell>
          <cell r="BO280">
            <v>0</v>
          </cell>
          <cell r="BP280">
            <v>0</v>
          </cell>
          <cell r="BQ280">
            <v>0</v>
          </cell>
          <cell r="BR280">
            <v>0</v>
          </cell>
          <cell r="BS280">
            <v>0</v>
          </cell>
          <cell r="BT280">
            <v>0</v>
          </cell>
          <cell r="BU280">
            <v>0</v>
          </cell>
          <cell r="BV280">
            <v>0</v>
          </cell>
          <cell r="BW280">
            <v>0</v>
          </cell>
          <cell r="BY280">
            <v>2100</v>
          </cell>
          <cell r="BZ280">
            <v>0</v>
          </cell>
        </row>
        <row r="281">
          <cell r="A281">
            <v>350037</v>
          </cell>
          <cell r="B281">
            <v>350037</v>
          </cell>
          <cell r="C281" t="str">
            <v>S Sheogobind</v>
          </cell>
          <cell r="D281">
            <v>350037</v>
          </cell>
          <cell r="E281">
            <v>350</v>
          </cell>
          <cell r="F281">
            <v>20</v>
          </cell>
          <cell r="G281" t="str">
            <v>Maint. of OH Lines-Right of Way-60 Cycle</v>
          </cell>
          <cell r="I281">
            <v>0</v>
          </cell>
          <cell r="K281">
            <v>0</v>
          </cell>
          <cell r="M281">
            <v>0</v>
          </cell>
          <cell r="O281">
            <v>0</v>
          </cell>
          <cell r="P281">
            <v>160</v>
          </cell>
          <cell r="Q281">
            <v>9840</v>
          </cell>
          <cell r="S281">
            <v>0</v>
          </cell>
          <cell r="U281">
            <v>0</v>
          </cell>
          <cell r="V281">
            <v>0</v>
          </cell>
          <cell r="W281">
            <v>0</v>
          </cell>
          <cell r="X281">
            <v>0</v>
          </cell>
          <cell r="Y281">
            <v>0</v>
          </cell>
          <cell r="Z281">
            <v>0</v>
          </cell>
          <cell r="AA281">
            <v>0</v>
          </cell>
          <cell r="AB281">
            <v>0</v>
          </cell>
          <cell r="AC281">
            <v>0</v>
          </cell>
          <cell r="AD281">
            <v>0</v>
          </cell>
          <cell r="AE281">
            <v>0</v>
          </cell>
          <cell r="AF281">
            <v>0</v>
          </cell>
          <cell r="AG281">
            <v>0</v>
          </cell>
          <cell r="AH281">
            <v>0</v>
          </cell>
          <cell r="AI281">
            <v>0</v>
          </cell>
          <cell r="AJ281">
            <v>0</v>
          </cell>
          <cell r="AK281">
            <v>0</v>
          </cell>
          <cell r="AL281">
            <v>0</v>
          </cell>
          <cell r="AM281">
            <v>0</v>
          </cell>
          <cell r="AN281">
            <v>0</v>
          </cell>
          <cell r="AO281">
            <v>0</v>
          </cell>
          <cell r="AP281">
            <v>0</v>
          </cell>
          <cell r="AQ281">
            <v>0</v>
          </cell>
          <cell r="AS281">
            <v>0</v>
          </cell>
          <cell r="AT281">
            <v>0</v>
          </cell>
          <cell r="AU281">
            <v>0</v>
          </cell>
          <cell r="AV281">
            <v>0</v>
          </cell>
          <cell r="AW281">
            <v>0</v>
          </cell>
          <cell r="AY281">
            <v>0</v>
          </cell>
          <cell r="AZ281">
            <v>0</v>
          </cell>
          <cell r="BA281">
            <v>0</v>
          </cell>
          <cell r="BB281">
            <v>0</v>
          </cell>
          <cell r="BC281">
            <v>0</v>
          </cell>
          <cell r="BD281">
            <v>0</v>
          </cell>
          <cell r="BE281">
            <v>0</v>
          </cell>
          <cell r="BF281">
            <v>0</v>
          </cell>
          <cell r="BG281">
            <v>0</v>
          </cell>
          <cell r="BH281">
            <v>0</v>
          </cell>
          <cell r="BI281">
            <v>0</v>
          </cell>
          <cell r="BJ281">
            <v>0</v>
          </cell>
          <cell r="BK281">
            <v>0</v>
          </cell>
          <cell r="BL281">
            <v>0</v>
          </cell>
          <cell r="BM281">
            <v>0</v>
          </cell>
          <cell r="BN281">
            <v>0</v>
          </cell>
          <cell r="BO281">
            <v>0</v>
          </cell>
          <cell r="BP281">
            <v>0</v>
          </cell>
          <cell r="BQ281">
            <v>0</v>
          </cell>
          <cell r="BR281">
            <v>0</v>
          </cell>
          <cell r="BS281">
            <v>0</v>
          </cell>
          <cell r="BT281">
            <v>0</v>
          </cell>
          <cell r="BU281">
            <v>0</v>
          </cell>
          <cell r="BV281">
            <v>50000</v>
          </cell>
          <cell r="BW281">
            <v>0</v>
          </cell>
          <cell r="BY281">
            <v>2100</v>
          </cell>
          <cell r="BZ281">
            <v>59840</v>
          </cell>
        </row>
        <row r="282">
          <cell r="A282">
            <v>350038</v>
          </cell>
          <cell r="B282">
            <v>350038</v>
          </cell>
          <cell r="C282" t="str">
            <v>S Sheogobind</v>
          </cell>
          <cell r="D282">
            <v>350038</v>
          </cell>
          <cell r="E282">
            <v>350</v>
          </cell>
          <cell r="F282">
            <v>20</v>
          </cell>
          <cell r="G282" t="str">
            <v>Maint. of OH Lines-Right of Way-25 Cycle</v>
          </cell>
          <cell r="I282">
            <v>0</v>
          </cell>
          <cell r="K282">
            <v>0</v>
          </cell>
          <cell r="M282">
            <v>0</v>
          </cell>
          <cell r="O282">
            <v>0</v>
          </cell>
          <cell r="Q282">
            <v>0</v>
          </cell>
          <cell r="S282">
            <v>0</v>
          </cell>
          <cell r="U282">
            <v>0</v>
          </cell>
          <cell r="V282">
            <v>0</v>
          </cell>
          <cell r="W282">
            <v>0</v>
          </cell>
          <cell r="X282">
            <v>0</v>
          </cell>
          <cell r="Y282">
            <v>0</v>
          </cell>
          <cell r="Z282">
            <v>0</v>
          </cell>
          <cell r="AA282">
            <v>0</v>
          </cell>
          <cell r="AB282">
            <v>0</v>
          </cell>
          <cell r="AC282">
            <v>0</v>
          </cell>
          <cell r="AD282">
            <v>0</v>
          </cell>
          <cell r="AE282">
            <v>0</v>
          </cell>
          <cell r="AF282">
            <v>0</v>
          </cell>
          <cell r="AG282">
            <v>0</v>
          </cell>
          <cell r="AH282">
            <v>0</v>
          </cell>
          <cell r="AI282">
            <v>0</v>
          </cell>
          <cell r="AJ282">
            <v>0</v>
          </cell>
          <cell r="AK282">
            <v>0</v>
          </cell>
          <cell r="AL282">
            <v>0</v>
          </cell>
          <cell r="AM282">
            <v>0</v>
          </cell>
          <cell r="AN282">
            <v>0</v>
          </cell>
          <cell r="AO282">
            <v>0</v>
          </cell>
          <cell r="AP282">
            <v>0</v>
          </cell>
          <cell r="AQ282">
            <v>0</v>
          </cell>
          <cell r="AS282">
            <v>0</v>
          </cell>
          <cell r="AT282">
            <v>0</v>
          </cell>
          <cell r="AU282">
            <v>0</v>
          </cell>
          <cell r="AV282">
            <v>0</v>
          </cell>
          <cell r="AW282">
            <v>0</v>
          </cell>
          <cell r="AY282">
            <v>0</v>
          </cell>
          <cell r="AZ282">
            <v>0</v>
          </cell>
          <cell r="BA282">
            <v>0</v>
          </cell>
          <cell r="BB282">
            <v>0</v>
          </cell>
          <cell r="BC282">
            <v>0</v>
          </cell>
          <cell r="BD282">
            <v>0</v>
          </cell>
          <cell r="BE282">
            <v>0</v>
          </cell>
          <cell r="BF282">
            <v>0</v>
          </cell>
          <cell r="BG282">
            <v>0</v>
          </cell>
          <cell r="BH282">
            <v>0</v>
          </cell>
          <cell r="BI282">
            <v>0</v>
          </cell>
          <cell r="BJ282">
            <v>0</v>
          </cell>
          <cell r="BK282">
            <v>0</v>
          </cell>
          <cell r="BL282">
            <v>0</v>
          </cell>
          <cell r="BM282">
            <v>0</v>
          </cell>
          <cell r="BN282">
            <v>0</v>
          </cell>
          <cell r="BO282">
            <v>0</v>
          </cell>
          <cell r="BP282">
            <v>0</v>
          </cell>
          <cell r="BQ282">
            <v>0</v>
          </cell>
          <cell r="BR282">
            <v>0</v>
          </cell>
          <cell r="BS282">
            <v>0</v>
          </cell>
          <cell r="BT282">
            <v>0</v>
          </cell>
          <cell r="BU282">
            <v>0</v>
          </cell>
          <cell r="BV282">
            <v>0</v>
          </cell>
          <cell r="BW282">
            <v>0</v>
          </cell>
          <cell r="BY282">
            <v>2100</v>
          </cell>
          <cell r="BZ282">
            <v>0</v>
          </cell>
        </row>
        <row r="283">
          <cell r="A283">
            <v>350039</v>
          </cell>
          <cell r="B283">
            <v>350039</v>
          </cell>
          <cell r="C283" t="str">
            <v>S Sheogobind</v>
          </cell>
          <cell r="D283">
            <v>350039</v>
          </cell>
          <cell r="E283">
            <v>350</v>
          </cell>
          <cell r="F283">
            <v>20</v>
          </cell>
          <cell r="G283" t="str">
            <v>Maint. of Misc Transm Plant-60 Cycle</v>
          </cell>
          <cell r="I283">
            <v>0</v>
          </cell>
          <cell r="K283">
            <v>0</v>
          </cell>
          <cell r="M283">
            <v>0</v>
          </cell>
          <cell r="O283">
            <v>0</v>
          </cell>
          <cell r="Q283">
            <v>0</v>
          </cell>
          <cell r="S283">
            <v>0</v>
          </cell>
          <cell r="U283">
            <v>0</v>
          </cell>
          <cell r="V283">
            <v>0</v>
          </cell>
          <cell r="W283">
            <v>0</v>
          </cell>
          <cell r="X283">
            <v>0</v>
          </cell>
          <cell r="Y283">
            <v>0</v>
          </cell>
          <cell r="Z283">
            <v>0</v>
          </cell>
          <cell r="AA283">
            <v>0</v>
          </cell>
          <cell r="AB283">
            <v>0</v>
          </cell>
          <cell r="AC283">
            <v>0</v>
          </cell>
          <cell r="AD283">
            <v>0</v>
          </cell>
          <cell r="AE283">
            <v>0</v>
          </cell>
          <cell r="AF283">
            <v>0</v>
          </cell>
          <cell r="AG283">
            <v>0</v>
          </cell>
          <cell r="AH283">
            <v>0</v>
          </cell>
          <cell r="AI283">
            <v>0</v>
          </cell>
          <cell r="AJ283">
            <v>0</v>
          </cell>
          <cell r="AK283">
            <v>0</v>
          </cell>
          <cell r="AL283">
            <v>0</v>
          </cell>
          <cell r="AM283">
            <v>0</v>
          </cell>
          <cell r="AN283">
            <v>0</v>
          </cell>
          <cell r="AO283">
            <v>0</v>
          </cell>
          <cell r="AP283">
            <v>0</v>
          </cell>
          <cell r="AQ283">
            <v>0</v>
          </cell>
          <cell r="AS283">
            <v>0</v>
          </cell>
          <cell r="AT283">
            <v>0</v>
          </cell>
          <cell r="AU283">
            <v>0</v>
          </cell>
          <cell r="AV283">
            <v>0</v>
          </cell>
          <cell r="AW283">
            <v>0</v>
          </cell>
          <cell r="AY283">
            <v>0</v>
          </cell>
          <cell r="AZ283">
            <v>0</v>
          </cell>
          <cell r="BA283">
            <v>0</v>
          </cell>
          <cell r="BB283">
            <v>0</v>
          </cell>
          <cell r="BC283">
            <v>0</v>
          </cell>
          <cell r="BD283">
            <v>0</v>
          </cell>
          <cell r="BE283">
            <v>0</v>
          </cell>
          <cell r="BF283">
            <v>0</v>
          </cell>
          <cell r="BG283">
            <v>0</v>
          </cell>
          <cell r="BH283">
            <v>0</v>
          </cell>
          <cell r="BI283">
            <v>0</v>
          </cell>
          <cell r="BJ283">
            <v>0</v>
          </cell>
          <cell r="BK283">
            <v>0</v>
          </cell>
          <cell r="BL283">
            <v>0</v>
          </cell>
          <cell r="BM283">
            <v>0</v>
          </cell>
          <cell r="BN283">
            <v>0</v>
          </cell>
          <cell r="BO283">
            <v>0</v>
          </cell>
          <cell r="BP283">
            <v>0</v>
          </cell>
          <cell r="BQ283">
            <v>0</v>
          </cell>
          <cell r="BR283">
            <v>0</v>
          </cell>
          <cell r="BS283">
            <v>0</v>
          </cell>
          <cell r="BT283">
            <v>0</v>
          </cell>
          <cell r="BU283">
            <v>0</v>
          </cell>
          <cell r="BV283">
            <v>1200</v>
          </cell>
          <cell r="BW283">
            <v>0</v>
          </cell>
          <cell r="BY283">
            <v>2100</v>
          </cell>
          <cell r="BZ283">
            <v>1200</v>
          </cell>
        </row>
        <row r="284">
          <cell r="A284">
            <v>350040</v>
          </cell>
          <cell r="B284">
            <v>350040</v>
          </cell>
          <cell r="C284" t="str">
            <v>S Sheogobind</v>
          </cell>
          <cell r="D284">
            <v>350040</v>
          </cell>
          <cell r="E284">
            <v>350</v>
          </cell>
          <cell r="F284">
            <v>20</v>
          </cell>
          <cell r="G284" t="str">
            <v>Maint. of Misc Transm Plant-25 Cycle</v>
          </cell>
          <cell r="I284">
            <v>0</v>
          </cell>
          <cell r="K284">
            <v>0</v>
          </cell>
          <cell r="M284">
            <v>0</v>
          </cell>
          <cell r="O284">
            <v>0</v>
          </cell>
          <cell r="Q284">
            <v>0</v>
          </cell>
          <cell r="S284">
            <v>0</v>
          </cell>
          <cell r="U284">
            <v>0</v>
          </cell>
          <cell r="V284">
            <v>0</v>
          </cell>
          <cell r="W284">
            <v>0</v>
          </cell>
          <cell r="X284">
            <v>0</v>
          </cell>
          <cell r="Y284">
            <v>0</v>
          </cell>
          <cell r="Z284">
            <v>0</v>
          </cell>
          <cell r="AA284">
            <v>0</v>
          </cell>
          <cell r="AB284">
            <v>0</v>
          </cell>
          <cell r="AC284">
            <v>0</v>
          </cell>
          <cell r="AD284">
            <v>0</v>
          </cell>
          <cell r="AE284">
            <v>0</v>
          </cell>
          <cell r="AF284">
            <v>0</v>
          </cell>
          <cell r="AG284">
            <v>0</v>
          </cell>
          <cell r="AH284">
            <v>0</v>
          </cell>
          <cell r="AI284">
            <v>0</v>
          </cell>
          <cell r="AJ284">
            <v>0</v>
          </cell>
          <cell r="AK284">
            <v>0</v>
          </cell>
          <cell r="AL284">
            <v>0</v>
          </cell>
          <cell r="AM284">
            <v>0</v>
          </cell>
          <cell r="AN284">
            <v>0</v>
          </cell>
          <cell r="AO284">
            <v>0</v>
          </cell>
          <cell r="AP284">
            <v>0</v>
          </cell>
          <cell r="AQ284">
            <v>0</v>
          </cell>
          <cell r="AS284">
            <v>0</v>
          </cell>
          <cell r="AT284">
            <v>0</v>
          </cell>
          <cell r="AU284">
            <v>0</v>
          </cell>
          <cell r="AV284">
            <v>0</v>
          </cell>
          <cell r="AW284">
            <v>0</v>
          </cell>
          <cell r="AY284">
            <v>0</v>
          </cell>
          <cell r="AZ284">
            <v>0</v>
          </cell>
          <cell r="BA284">
            <v>0</v>
          </cell>
          <cell r="BB284">
            <v>0</v>
          </cell>
          <cell r="BC284">
            <v>0</v>
          </cell>
          <cell r="BD284">
            <v>0</v>
          </cell>
          <cell r="BE284">
            <v>0</v>
          </cell>
          <cell r="BF284">
            <v>0</v>
          </cell>
          <cell r="BG284">
            <v>0</v>
          </cell>
          <cell r="BH284">
            <v>0</v>
          </cell>
          <cell r="BI284">
            <v>0</v>
          </cell>
          <cell r="BJ284">
            <v>0</v>
          </cell>
          <cell r="BK284">
            <v>0</v>
          </cell>
          <cell r="BL284">
            <v>0</v>
          </cell>
          <cell r="BM284">
            <v>0</v>
          </cell>
          <cell r="BN284">
            <v>0</v>
          </cell>
          <cell r="BO284">
            <v>0</v>
          </cell>
          <cell r="BP284">
            <v>0</v>
          </cell>
          <cell r="BQ284">
            <v>0</v>
          </cell>
          <cell r="BR284">
            <v>0</v>
          </cell>
          <cell r="BS284">
            <v>0</v>
          </cell>
          <cell r="BT284">
            <v>0</v>
          </cell>
          <cell r="BU284">
            <v>0</v>
          </cell>
          <cell r="BV284">
            <v>1200</v>
          </cell>
          <cell r="BW284">
            <v>0</v>
          </cell>
          <cell r="BY284">
            <v>2100</v>
          </cell>
          <cell r="BZ284">
            <v>1200</v>
          </cell>
        </row>
        <row r="285">
          <cell r="A285">
            <v>350080</v>
          </cell>
          <cell r="B285">
            <v>350080</v>
          </cell>
          <cell r="C285" t="str">
            <v>Kazi Marouf</v>
          </cell>
          <cell r="D285">
            <v>350080</v>
          </cell>
          <cell r="E285">
            <v>350</v>
          </cell>
          <cell r="F285">
            <v>20</v>
          </cell>
          <cell r="G285" t="str">
            <v>Transmission-Scada System Operations</v>
          </cell>
          <cell r="I285">
            <v>0</v>
          </cell>
          <cell r="K285">
            <v>0</v>
          </cell>
          <cell r="M285">
            <v>0</v>
          </cell>
          <cell r="O285">
            <v>0</v>
          </cell>
          <cell r="Q285">
            <v>0</v>
          </cell>
          <cell r="S285">
            <v>0</v>
          </cell>
          <cell r="U285">
            <v>0</v>
          </cell>
          <cell r="V285">
            <v>0</v>
          </cell>
          <cell r="W285">
            <v>0</v>
          </cell>
          <cell r="X285">
            <v>0</v>
          </cell>
          <cell r="Y285">
            <v>0</v>
          </cell>
          <cell r="Z285">
            <v>0</v>
          </cell>
          <cell r="AA285">
            <v>0</v>
          </cell>
          <cell r="AB285">
            <v>0</v>
          </cell>
          <cell r="AC285">
            <v>0</v>
          </cell>
          <cell r="AD285">
            <v>0</v>
          </cell>
          <cell r="AE285">
            <v>0</v>
          </cell>
          <cell r="AF285">
            <v>0</v>
          </cell>
          <cell r="AG285">
            <v>0</v>
          </cell>
          <cell r="AH285">
            <v>0</v>
          </cell>
          <cell r="AI285">
            <v>0</v>
          </cell>
          <cell r="AJ285">
            <v>0</v>
          </cell>
          <cell r="AK285">
            <v>0</v>
          </cell>
          <cell r="AL285">
            <v>0</v>
          </cell>
          <cell r="AM285">
            <v>0</v>
          </cell>
          <cell r="AN285">
            <v>0</v>
          </cell>
          <cell r="AO285">
            <v>0</v>
          </cell>
          <cell r="AP285">
            <v>0</v>
          </cell>
          <cell r="AQ285">
            <v>0</v>
          </cell>
          <cell r="AS285">
            <v>0</v>
          </cell>
          <cell r="AT285">
            <v>0</v>
          </cell>
          <cell r="AU285">
            <v>0</v>
          </cell>
          <cell r="AV285">
            <v>0</v>
          </cell>
          <cell r="AW285">
            <v>0</v>
          </cell>
          <cell r="AY285">
            <v>0</v>
          </cell>
          <cell r="AZ285">
            <v>0</v>
          </cell>
          <cell r="BA285">
            <v>0</v>
          </cell>
          <cell r="BB285">
            <v>0</v>
          </cell>
          <cell r="BC285">
            <v>0</v>
          </cell>
          <cell r="BD285">
            <v>0</v>
          </cell>
          <cell r="BE285">
            <v>0</v>
          </cell>
          <cell r="BF285">
            <v>0</v>
          </cell>
          <cell r="BG285">
            <v>0</v>
          </cell>
          <cell r="BH285">
            <v>0</v>
          </cell>
          <cell r="BI285">
            <v>0</v>
          </cell>
          <cell r="BJ285">
            <v>0</v>
          </cell>
          <cell r="BK285">
            <v>0</v>
          </cell>
          <cell r="BL285">
            <v>0</v>
          </cell>
          <cell r="BM285">
            <v>0</v>
          </cell>
          <cell r="BN285">
            <v>0</v>
          </cell>
          <cell r="BO285">
            <v>0</v>
          </cell>
          <cell r="BP285">
            <v>0</v>
          </cell>
          <cell r="BQ285">
            <v>0</v>
          </cell>
          <cell r="BR285">
            <v>0</v>
          </cell>
          <cell r="BS285">
            <v>0</v>
          </cell>
          <cell r="BT285">
            <v>0</v>
          </cell>
          <cell r="BU285">
            <v>0</v>
          </cell>
          <cell r="BV285">
            <v>5000</v>
          </cell>
          <cell r="BW285">
            <v>0</v>
          </cell>
          <cell r="BY285">
            <v>2100</v>
          </cell>
          <cell r="BZ285">
            <v>5000</v>
          </cell>
        </row>
        <row r="286">
          <cell r="A286">
            <v>0</v>
          </cell>
          <cell r="K286">
            <v>0</v>
          </cell>
          <cell r="M286">
            <v>0</v>
          </cell>
          <cell r="O286">
            <v>0</v>
          </cell>
          <cell r="Q286">
            <v>0</v>
          </cell>
          <cell r="S286">
            <v>0</v>
          </cell>
          <cell r="U286">
            <v>0</v>
          </cell>
          <cell r="V286">
            <v>0</v>
          </cell>
          <cell r="W286">
            <v>0</v>
          </cell>
          <cell r="X286">
            <v>0</v>
          </cell>
          <cell r="Y286">
            <v>0</v>
          </cell>
          <cell r="BO286">
            <v>0</v>
          </cell>
          <cell r="BY286" t="str">
            <v>2100 Total</v>
          </cell>
          <cell r="BZ286">
            <v>408118.5</v>
          </cell>
        </row>
        <row r="287">
          <cell r="A287">
            <v>360118</v>
          </cell>
          <cell r="B287">
            <v>360118</v>
          </cell>
          <cell r="C287" t="str">
            <v>S Sheogobind</v>
          </cell>
          <cell r="D287">
            <v>360118</v>
          </cell>
          <cell r="E287">
            <v>360</v>
          </cell>
          <cell r="F287">
            <v>20</v>
          </cell>
          <cell r="G287" t="str">
            <v>FE-System PLanning</v>
          </cell>
          <cell r="I287">
            <v>0</v>
          </cell>
          <cell r="K287">
            <v>0</v>
          </cell>
          <cell r="M287">
            <v>0</v>
          </cell>
          <cell r="O287">
            <v>0</v>
          </cell>
          <cell r="Q287">
            <v>0</v>
          </cell>
          <cell r="S287">
            <v>0</v>
          </cell>
          <cell r="U287">
            <v>0</v>
          </cell>
          <cell r="V287">
            <v>0</v>
          </cell>
          <cell r="W287">
            <v>0</v>
          </cell>
          <cell r="X287">
            <v>0</v>
          </cell>
          <cell r="Y287">
            <v>0</v>
          </cell>
          <cell r="Z287">
            <v>0</v>
          </cell>
          <cell r="AA287">
            <v>0</v>
          </cell>
          <cell r="AB287">
            <v>0</v>
          </cell>
          <cell r="AC287">
            <v>0</v>
          </cell>
          <cell r="AD287">
            <v>0</v>
          </cell>
          <cell r="AE287">
            <v>0</v>
          </cell>
          <cell r="AF287">
            <v>0</v>
          </cell>
          <cell r="AG287">
            <v>0</v>
          </cell>
          <cell r="AH287">
            <v>0</v>
          </cell>
          <cell r="AI287">
            <v>0</v>
          </cell>
          <cell r="AJ287">
            <v>0</v>
          </cell>
          <cell r="AK287">
            <v>0</v>
          </cell>
          <cell r="AL287">
            <v>0</v>
          </cell>
          <cell r="AM287">
            <v>0</v>
          </cell>
          <cell r="AN287">
            <v>0</v>
          </cell>
          <cell r="AO287">
            <v>0</v>
          </cell>
          <cell r="AP287">
            <v>0</v>
          </cell>
          <cell r="AQ287">
            <v>0</v>
          </cell>
          <cell r="AS287">
            <v>0</v>
          </cell>
          <cell r="AT287">
            <v>0</v>
          </cell>
          <cell r="AU287">
            <v>0</v>
          </cell>
          <cell r="AV287">
            <v>0</v>
          </cell>
          <cell r="AW287">
            <v>0</v>
          </cell>
          <cell r="AY287">
            <v>0</v>
          </cell>
          <cell r="AZ287">
            <v>0</v>
          </cell>
          <cell r="BA287">
            <v>0</v>
          </cell>
          <cell r="BB287">
            <v>0</v>
          </cell>
          <cell r="BC287">
            <v>0</v>
          </cell>
          <cell r="BD287">
            <v>0</v>
          </cell>
          <cell r="BE287">
            <v>0</v>
          </cell>
          <cell r="BF287">
            <v>0</v>
          </cell>
          <cell r="BG287">
            <v>0</v>
          </cell>
          <cell r="BH287">
            <v>0</v>
          </cell>
          <cell r="BI287">
            <v>0</v>
          </cell>
          <cell r="BJ287">
            <v>0</v>
          </cell>
          <cell r="BK287">
            <v>0</v>
          </cell>
          <cell r="BL287">
            <v>0</v>
          </cell>
          <cell r="BM287">
            <v>0</v>
          </cell>
          <cell r="BN287">
            <v>0</v>
          </cell>
          <cell r="BO287">
            <v>0</v>
          </cell>
          <cell r="BP287">
            <v>0</v>
          </cell>
          <cell r="BQ287">
            <v>0</v>
          </cell>
          <cell r="BR287">
            <v>0</v>
          </cell>
          <cell r="BS287">
            <v>0</v>
          </cell>
          <cell r="BT287">
            <v>0</v>
          </cell>
          <cell r="BU287">
            <v>0</v>
          </cell>
          <cell r="BV287">
            <v>0</v>
          </cell>
          <cell r="BW287">
            <v>0</v>
          </cell>
          <cell r="BY287">
            <v>2200</v>
          </cell>
          <cell r="BZ287">
            <v>0</v>
          </cell>
        </row>
        <row r="288">
          <cell r="A288">
            <v>0</v>
          </cell>
          <cell r="K288">
            <v>0</v>
          </cell>
          <cell r="M288">
            <v>0</v>
          </cell>
          <cell r="O288">
            <v>0</v>
          </cell>
          <cell r="Q288">
            <v>0</v>
          </cell>
          <cell r="S288">
            <v>0</v>
          </cell>
          <cell r="U288">
            <v>0</v>
          </cell>
          <cell r="V288">
            <v>0</v>
          </cell>
          <cell r="W288">
            <v>0</v>
          </cell>
          <cell r="X288">
            <v>0</v>
          </cell>
          <cell r="Y288">
            <v>0</v>
          </cell>
          <cell r="BO288">
            <v>0</v>
          </cell>
          <cell r="BY288" t="str">
            <v>2200 Total</v>
          </cell>
          <cell r="BZ288">
            <v>0</v>
          </cell>
        </row>
        <row r="289">
          <cell r="A289">
            <v>360116</v>
          </cell>
          <cell r="B289">
            <v>360116</v>
          </cell>
          <cell r="C289" t="str">
            <v>S Sheogobind</v>
          </cell>
          <cell r="D289">
            <v>360116</v>
          </cell>
          <cell r="E289">
            <v>360</v>
          </cell>
          <cell r="F289">
            <v>20</v>
          </cell>
          <cell r="G289" t="str">
            <v>Distribution Scada System</v>
          </cell>
          <cell r="I289">
            <v>0</v>
          </cell>
          <cell r="K289">
            <v>0</v>
          </cell>
          <cell r="M289">
            <v>0</v>
          </cell>
          <cell r="N289">
            <v>96</v>
          </cell>
          <cell r="O289">
            <v>5843.5199999999995</v>
          </cell>
          <cell r="Q289">
            <v>0</v>
          </cell>
          <cell r="R289">
            <v>160</v>
          </cell>
          <cell r="S289">
            <v>9497.6</v>
          </cell>
          <cell r="U289">
            <v>0</v>
          </cell>
          <cell r="V289">
            <v>0</v>
          </cell>
          <cell r="W289">
            <v>0</v>
          </cell>
          <cell r="X289">
            <v>0</v>
          </cell>
          <cell r="Y289">
            <v>0</v>
          </cell>
          <cell r="Z289">
            <v>0</v>
          </cell>
          <cell r="AA289">
            <v>0</v>
          </cell>
          <cell r="AB289">
            <v>0</v>
          </cell>
          <cell r="AC289">
            <v>0</v>
          </cell>
          <cell r="AD289">
            <v>0</v>
          </cell>
          <cell r="AE289">
            <v>0</v>
          </cell>
          <cell r="AF289">
            <v>0</v>
          </cell>
          <cell r="AG289">
            <v>0</v>
          </cell>
          <cell r="AH289">
            <v>0</v>
          </cell>
          <cell r="AI289">
            <v>0</v>
          </cell>
          <cell r="AJ289">
            <v>0</v>
          </cell>
          <cell r="AK289">
            <v>0</v>
          </cell>
          <cell r="AL289">
            <v>0</v>
          </cell>
          <cell r="AM289">
            <v>0</v>
          </cell>
          <cell r="AN289">
            <v>0</v>
          </cell>
          <cell r="AO289">
            <v>0</v>
          </cell>
          <cell r="AP289">
            <v>0</v>
          </cell>
          <cell r="AQ289">
            <v>0</v>
          </cell>
          <cell r="AS289">
            <v>0</v>
          </cell>
          <cell r="AT289">
            <v>0</v>
          </cell>
          <cell r="AU289">
            <v>0</v>
          </cell>
          <cell r="AV289">
            <v>0</v>
          </cell>
          <cell r="AW289">
            <v>0</v>
          </cell>
          <cell r="AY289">
            <v>0</v>
          </cell>
          <cell r="AZ289">
            <v>0</v>
          </cell>
          <cell r="BA289">
            <v>0</v>
          </cell>
          <cell r="BB289">
            <v>0</v>
          </cell>
          <cell r="BC289">
            <v>0</v>
          </cell>
          <cell r="BD289">
            <v>0</v>
          </cell>
          <cell r="BE289">
            <v>0</v>
          </cell>
          <cell r="BF289">
            <v>0</v>
          </cell>
          <cell r="BG289">
            <v>0</v>
          </cell>
          <cell r="BH289">
            <v>0</v>
          </cell>
          <cell r="BI289">
            <v>0</v>
          </cell>
          <cell r="BJ289">
            <v>0</v>
          </cell>
          <cell r="BK289">
            <v>0</v>
          </cell>
          <cell r="BL289">
            <v>0</v>
          </cell>
          <cell r="BM289">
            <v>0</v>
          </cell>
          <cell r="BN289">
            <v>0</v>
          </cell>
          <cell r="BO289">
            <v>0</v>
          </cell>
          <cell r="BP289">
            <v>0</v>
          </cell>
          <cell r="BQ289">
            <v>0</v>
          </cell>
          <cell r="BR289">
            <v>0</v>
          </cell>
          <cell r="BS289">
            <v>0</v>
          </cell>
          <cell r="BT289">
            <v>0</v>
          </cell>
          <cell r="BU289">
            <v>0</v>
          </cell>
          <cell r="BV289">
            <v>11000</v>
          </cell>
          <cell r="BW289">
            <v>0</v>
          </cell>
          <cell r="BY289">
            <v>2300</v>
          </cell>
          <cell r="BZ289">
            <v>26341.120000000003</v>
          </cell>
        </row>
        <row r="290">
          <cell r="A290">
            <v>360000</v>
          </cell>
          <cell r="B290">
            <v>360000</v>
          </cell>
          <cell r="C290" t="str">
            <v>S Sheogobind</v>
          </cell>
          <cell r="D290">
            <v>360000</v>
          </cell>
          <cell r="E290">
            <v>360</v>
          </cell>
          <cell r="F290">
            <v>20</v>
          </cell>
          <cell r="G290" t="str">
            <v>Operation Supervision&amp; Engineer-System</v>
          </cell>
          <cell r="H290">
            <v>812</v>
          </cell>
          <cell r="I290">
            <v>70205.51999999999</v>
          </cell>
          <cell r="J290">
            <v>217</v>
          </cell>
          <cell r="K290">
            <v>12436.27</v>
          </cell>
          <cell r="L290">
            <v>400</v>
          </cell>
          <cell r="M290">
            <v>20984</v>
          </cell>
          <cell r="O290">
            <v>0</v>
          </cell>
          <cell r="Q290">
            <v>0</v>
          </cell>
          <cell r="S290">
            <v>0</v>
          </cell>
          <cell r="U290">
            <v>0</v>
          </cell>
          <cell r="V290">
            <v>0</v>
          </cell>
          <cell r="W290">
            <v>0</v>
          </cell>
          <cell r="X290">
            <v>0</v>
          </cell>
          <cell r="Y290">
            <v>0</v>
          </cell>
          <cell r="Z290">
            <v>0</v>
          </cell>
          <cell r="AA290">
            <v>0</v>
          </cell>
          <cell r="AB290">
            <v>0</v>
          </cell>
          <cell r="AC290">
            <v>0</v>
          </cell>
          <cell r="AD290">
            <v>0</v>
          </cell>
          <cell r="AE290">
            <v>0</v>
          </cell>
          <cell r="AF290">
            <v>0</v>
          </cell>
          <cell r="AG290">
            <v>0</v>
          </cell>
          <cell r="AH290">
            <v>0</v>
          </cell>
          <cell r="AI290">
            <v>0</v>
          </cell>
          <cell r="AJ290">
            <v>0</v>
          </cell>
          <cell r="AK290">
            <v>0</v>
          </cell>
          <cell r="AL290">
            <v>0</v>
          </cell>
          <cell r="AM290">
            <v>0</v>
          </cell>
          <cell r="AN290">
            <v>0</v>
          </cell>
          <cell r="AO290">
            <v>0</v>
          </cell>
          <cell r="AP290">
            <v>0</v>
          </cell>
          <cell r="AQ290">
            <v>0</v>
          </cell>
          <cell r="AS290">
            <v>0</v>
          </cell>
          <cell r="AT290">
            <v>0</v>
          </cell>
          <cell r="AU290">
            <v>0</v>
          </cell>
          <cell r="AV290">
            <v>0</v>
          </cell>
          <cell r="AW290">
            <v>0</v>
          </cell>
          <cell r="AY290">
            <v>0</v>
          </cell>
          <cell r="AZ290">
            <v>0</v>
          </cell>
          <cell r="BA290">
            <v>0</v>
          </cell>
          <cell r="BB290">
            <v>0</v>
          </cell>
          <cell r="BC290">
            <v>0</v>
          </cell>
          <cell r="BD290">
            <v>0</v>
          </cell>
          <cell r="BE290">
            <v>0</v>
          </cell>
          <cell r="BF290">
            <v>0</v>
          </cell>
          <cell r="BG290">
            <v>0</v>
          </cell>
          <cell r="BH290">
            <v>0</v>
          </cell>
          <cell r="BI290">
            <v>0</v>
          </cell>
          <cell r="BJ290">
            <v>0</v>
          </cell>
          <cell r="BK290">
            <v>0</v>
          </cell>
          <cell r="BL290">
            <v>0</v>
          </cell>
          <cell r="BM290">
            <v>0</v>
          </cell>
          <cell r="BN290">
            <v>0</v>
          </cell>
          <cell r="BO290">
            <v>0</v>
          </cell>
          <cell r="BP290">
            <v>0</v>
          </cell>
          <cell r="BQ290">
            <v>0</v>
          </cell>
          <cell r="BR290">
            <v>0</v>
          </cell>
          <cell r="BS290">
            <v>0</v>
          </cell>
          <cell r="BT290">
            <v>0</v>
          </cell>
          <cell r="BU290">
            <v>0</v>
          </cell>
          <cell r="BV290">
            <v>0</v>
          </cell>
          <cell r="BW290">
            <v>0</v>
          </cell>
          <cell r="BY290">
            <v>2300</v>
          </cell>
          <cell r="BZ290">
            <v>103625.79</v>
          </cell>
        </row>
        <row r="291">
          <cell r="A291">
            <v>360001</v>
          </cell>
          <cell r="B291">
            <v>360001</v>
          </cell>
          <cell r="C291" t="str">
            <v>S Sheogobind</v>
          </cell>
          <cell r="D291">
            <v>360001</v>
          </cell>
          <cell r="E291">
            <v>360</v>
          </cell>
          <cell r="F291">
            <v>20</v>
          </cell>
          <cell r="G291" t="str">
            <v>OEB Preparation-Distribution</v>
          </cell>
          <cell r="I291">
            <v>0</v>
          </cell>
          <cell r="K291">
            <v>0</v>
          </cell>
          <cell r="M291">
            <v>0</v>
          </cell>
          <cell r="O291">
            <v>0</v>
          </cell>
          <cell r="Q291">
            <v>0</v>
          </cell>
          <cell r="R291">
            <v>120</v>
          </cell>
          <cell r="S291">
            <v>7123.2</v>
          </cell>
          <cell r="U291">
            <v>0</v>
          </cell>
          <cell r="V291">
            <v>0</v>
          </cell>
          <cell r="W291">
            <v>0</v>
          </cell>
          <cell r="X291">
            <v>0</v>
          </cell>
          <cell r="Y291">
            <v>0</v>
          </cell>
          <cell r="Z291">
            <v>0</v>
          </cell>
          <cell r="AA291">
            <v>0</v>
          </cell>
          <cell r="AB291">
            <v>0</v>
          </cell>
          <cell r="AC291">
            <v>0</v>
          </cell>
          <cell r="AD291">
            <v>0</v>
          </cell>
          <cell r="AE291">
            <v>0</v>
          </cell>
          <cell r="AF291">
            <v>0</v>
          </cell>
          <cell r="AG291">
            <v>0</v>
          </cell>
          <cell r="AH291">
            <v>0</v>
          </cell>
          <cell r="AI291">
            <v>0</v>
          </cell>
          <cell r="AJ291">
            <v>0</v>
          </cell>
          <cell r="AK291">
            <v>0</v>
          </cell>
          <cell r="AL291">
            <v>0</v>
          </cell>
          <cell r="AM291">
            <v>0</v>
          </cell>
          <cell r="AN291">
            <v>0</v>
          </cell>
          <cell r="AO291">
            <v>0</v>
          </cell>
          <cell r="AP291">
            <v>0</v>
          </cell>
          <cell r="AQ291">
            <v>0</v>
          </cell>
          <cell r="AS291">
            <v>0</v>
          </cell>
          <cell r="AT291">
            <v>0</v>
          </cell>
          <cell r="AU291">
            <v>0</v>
          </cell>
          <cell r="AV291">
            <v>0</v>
          </cell>
          <cell r="AW291">
            <v>0</v>
          </cell>
          <cell r="AY291">
            <v>0</v>
          </cell>
          <cell r="AZ291">
            <v>0</v>
          </cell>
          <cell r="BA291">
            <v>0</v>
          </cell>
          <cell r="BB291">
            <v>0</v>
          </cell>
          <cell r="BC291">
            <v>0</v>
          </cell>
          <cell r="BD291">
            <v>0</v>
          </cell>
          <cell r="BE291">
            <v>0</v>
          </cell>
          <cell r="BF291">
            <v>0</v>
          </cell>
          <cell r="BG291">
            <v>0</v>
          </cell>
          <cell r="BH291">
            <v>0</v>
          </cell>
          <cell r="BI291">
            <v>0</v>
          </cell>
          <cell r="BJ291">
            <v>0</v>
          </cell>
          <cell r="BK291">
            <v>0</v>
          </cell>
          <cell r="BL291">
            <v>0</v>
          </cell>
          <cell r="BM291">
            <v>0</v>
          </cell>
          <cell r="BN291">
            <v>0</v>
          </cell>
          <cell r="BO291">
            <v>0</v>
          </cell>
          <cell r="BP291">
            <v>0</v>
          </cell>
          <cell r="BQ291">
            <v>0</v>
          </cell>
          <cell r="BR291">
            <v>0</v>
          </cell>
          <cell r="BS291">
            <v>0</v>
          </cell>
          <cell r="BT291">
            <v>0</v>
          </cell>
          <cell r="BU291">
            <v>0</v>
          </cell>
          <cell r="BV291">
            <v>0</v>
          </cell>
          <cell r="BW291">
            <v>0</v>
          </cell>
          <cell r="BY291">
            <v>2300</v>
          </cell>
          <cell r="BZ291">
            <v>7123.2</v>
          </cell>
        </row>
        <row r="292">
          <cell r="A292">
            <v>360002</v>
          </cell>
          <cell r="B292">
            <v>360002</v>
          </cell>
          <cell r="C292" t="str">
            <v>S Sheogobind</v>
          </cell>
          <cell r="D292">
            <v>360002</v>
          </cell>
          <cell r="E292">
            <v>360</v>
          </cell>
          <cell r="F292">
            <v>20</v>
          </cell>
          <cell r="G292" t="str">
            <v>IMO Preparation-Distribution</v>
          </cell>
          <cell r="I292">
            <v>0</v>
          </cell>
          <cell r="K292">
            <v>0</v>
          </cell>
          <cell r="M292">
            <v>0</v>
          </cell>
          <cell r="O292">
            <v>0</v>
          </cell>
          <cell r="Q292">
            <v>0</v>
          </cell>
          <cell r="S292">
            <v>0</v>
          </cell>
          <cell r="U292">
            <v>0</v>
          </cell>
          <cell r="V292">
            <v>0</v>
          </cell>
          <cell r="W292">
            <v>0</v>
          </cell>
          <cell r="X292">
            <v>0</v>
          </cell>
          <cell r="Y292">
            <v>0</v>
          </cell>
          <cell r="Z292">
            <v>0</v>
          </cell>
          <cell r="AA292">
            <v>0</v>
          </cell>
          <cell r="AB292">
            <v>0</v>
          </cell>
          <cell r="AC292">
            <v>0</v>
          </cell>
          <cell r="AD292">
            <v>0</v>
          </cell>
          <cell r="AE292">
            <v>0</v>
          </cell>
          <cell r="AF292">
            <v>0</v>
          </cell>
          <cell r="AG292">
            <v>0</v>
          </cell>
          <cell r="AH292">
            <v>0</v>
          </cell>
          <cell r="AI292">
            <v>0</v>
          </cell>
          <cell r="AJ292">
            <v>0</v>
          </cell>
          <cell r="AK292">
            <v>0</v>
          </cell>
          <cell r="AL292">
            <v>0</v>
          </cell>
          <cell r="AM292">
            <v>0</v>
          </cell>
          <cell r="AN292">
            <v>0</v>
          </cell>
          <cell r="AO292">
            <v>0</v>
          </cell>
          <cell r="AP292">
            <v>0</v>
          </cell>
          <cell r="AQ292">
            <v>0</v>
          </cell>
          <cell r="AS292">
            <v>0</v>
          </cell>
          <cell r="AT292">
            <v>0</v>
          </cell>
          <cell r="AU292">
            <v>0</v>
          </cell>
          <cell r="AV292">
            <v>0</v>
          </cell>
          <cell r="AW292">
            <v>0</v>
          </cell>
          <cell r="AY292">
            <v>0</v>
          </cell>
          <cell r="AZ292">
            <v>0</v>
          </cell>
          <cell r="BA292">
            <v>0</v>
          </cell>
          <cell r="BB292">
            <v>0</v>
          </cell>
          <cell r="BC292">
            <v>0</v>
          </cell>
          <cell r="BD292">
            <v>0</v>
          </cell>
          <cell r="BE292">
            <v>0</v>
          </cell>
          <cell r="BF292">
            <v>0</v>
          </cell>
          <cell r="BG292">
            <v>0</v>
          </cell>
          <cell r="BH292">
            <v>0</v>
          </cell>
          <cell r="BI292">
            <v>0</v>
          </cell>
          <cell r="BJ292">
            <v>0</v>
          </cell>
          <cell r="BK292">
            <v>0</v>
          </cell>
          <cell r="BL292">
            <v>0</v>
          </cell>
          <cell r="BM292">
            <v>0</v>
          </cell>
          <cell r="BN292">
            <v>0</v>
          </cell>
          <cell r="BO292">
            <v>0</v>
          </cell>
          <cell r="BP292">
            <v>0</v>
          </cell>
          <cell r="BQ292">
            <v>0</v>
          </cell>
          <cell r="BR292">
            <v>0</v>
          </cell>
          <cell r="BS292">
            <v>0</v>
          </cell>
          <cell r="BT292">
            <v>0</v>
          </cell>
          <cell r="BU292">
            <v>0</v>
          </cell>
          <cell r="BV292">
            <v>0</v>
          </cell>
          <cell r="BW292">
            <v>0</v>
          </cell>
          <cell r="BY292">
            <v>2300</v>
          </cell>
          <cell r="BZ292">
            <v>0</v>
          </cell>
        </row>
        <row r="293">
          <cell r="A293">
            <v>360003</v>
          </cell>
          <cell r="B293">
            <v>360003</v>
          </cell>
          <cell r="C293" t="str">
            <v>S Sheogobind</v>
          </cell>
          <cell r="D293">
            <v>360003</v>
          </cell>
          <cell r="E293">
            <v>360</v>
          </cell>
          <cell r="F293">
            <v>20</v>
          </cell>
          <cell r="G293" t="str">
            <v>Load Dispatching-Distribution</v>
          </cell>
          <cell r="H293">
            <v>25</v>
          </cell>
          <cell r="I293">
            <v>2161.5</v>
          </cell>
          <cell r="K293">
            <v>0</v>
          </cell>
          <cell r="M293">
            <v>0</v>
          </cell>
          <cell r="O293">
            <v>0</v>
          </cell>
          <cell r="Q293">
            <v>0</v>
          </cell>
          <cell r="R293">
            <v>2890</v>
          </cell>
          <cell r="S293">
            <v>171550.4</v>
          </cell>
          <cell r="U293">
            <v>0</v>
          </cell>
          <cell r="V293">
            <v>0</v>
          </cell>
          <cell r="W293">
            <v>0</v>
          </cell>
          <cell r="X293">
            <v>0</v>
          </cell>
          <cell r="Y293">
            <v>0</v>
          </cell>
          <cell r="Z293">
            <v>0</v>
          </cell>
          <cell r="AA293">
            <v>0</v>
          </cell>
          <cell r="AB293">
            <v>0</v>
          </cell>
          <cell r="AC293">
            <v>0</v>
          </cell>
          <cell r="AD293">
            <v>0</v>
          </cell>
          <cell r="AE293">
            <v>0</v>
          </cell>
          <cell r="AF293">
            <v>0</v>
          </cell>
          <cell r="AG293">
            <v>0</v>
          </cell>
          <cell r="AH293">
            <v>0</v>
          </cell>
          <cell r="AI293">
            <v>0</v>
          </cell>
          <cell r="AJ293">
            <v>0</v>
          </cell>
          <cell r="AK293">
            <v>0</v>
          </cell>
          <cell r="AL293">
            <v>0</v>
          </cell>
          <cell r="AM293">
            <v>0</v>
          </cell>
          <cell r="AN293">
            <v>0</v>
          </cell>
          <cell r="AO293">
            <v>0</v>
          </cell>
          <cell r="AP293">
            <v>0</v>
          </cell>
          <cell r="AQ293">
            <v>0</v>
          </cell>
          <cell r="AS293">
            <v>0</v>
          </cell>
          <cell r="AT293">
            <v>0</v>
          </cell>
          <cell r="AU293">
            <v>0</v>
          </cell>
          <cell r="AV293">
            <v>0</v>
          </cell>
          <cell r="AW293">
            <v>0</v>
          </cell>
          <cell r="AY293">
            <v>0</v>
          </cell>
          <cell r="AZ293">
            <v>0</v>
          </cell>
          <cell r="BA293">
            <v>0</v>
          </cell>
          <cell r="BB293">
            <v>0</v>
          </cell>
          <cell r="BC293">
            <v>0</v>
          </cell>
          <cell r="BD293">
            <v>0</v>
          </cell>
          <cell r="BE293">
            <v>0</v>
          </cell>
          <cell r="BF293">
            <v>0</v>
          </cell>
          <cell r="BG293">
            <v>0</v>
          </cell>
          <cell r="BH293">
            <v>0</v>
          </cell>
          <cell r="BI293">
            <v>0</v>
          </cell>
          <cell r="BJ293">
            <v>0</v>
          </cell>
          <cell r="BK293">
            <v>0</v>
          </cell>
          <cell r="BL293">
            <v>0</v>
          </cell>
          <cell r="BM293">
            <v>0</v>
          </cell>
          <cell r="BN293">
            <v>0</v>
          </cell>
          <cell r="BO293">
            <v>0</v>
          </cell>
          <cell r="BP293">
            <v>0</v>
          </cell>
          <cell r="BQ293">
            <v>0</v>
          </cell>
          <cell r="BR293">
            <v>0</v>
          </cell>
          <cell r="BS293">
            <v>0</v>
          </cell>
          <cell r="BT293">
            <v>0</v>
          </cell>
          <cell r="BU293">
            <v>0</v>
          </cell>
          <cell r="BV293">
            <v>0</v>
          </cell>
          <cell r="BW293">
            <v>0</v>
          </cell>
          <cell r="BY293">
            <v>2300</v>
          </cell>
          <cell r="BZ293">
            <v>173711.9</v>
          </cell>
        </row>
        <row r="294">
          <cell r="A294">
            <v>360004</v>
          </cell>
          <cell r="B294">
            <v>360004</v>
          </cell>
          <cell r="C294" t="str">
            <v>S Sheogobind</v>
          </cell>
          <cell r="D294">
            <v>360004</v>
          </cell>
          <cell r="E294">
            <v>360</v>
          </cell>
          <cell r="F294">
            <v>20</v>
          </cell>
          <cell r="G294" t="str">
            <v>Station Buildings &amp; Fixtures Exp</v>
          </cell>
          <cell r="I294">
            <v>0</v>
          </cell>
          <cell r="K294">
            <v>0</v>
          </cell>
          <cell r="M294">
            <v>0</v>
          </cell>
          <cell r="O294">
            <v>0</v>
          </cell>
          <cell r="Q294">
            <v>0</v>
          </cell>
          <cell r="S294">
            <v>0</v>
          </cell>
          <cell r="U294">
            <v>0</v>
          </cell>
          <cell r="V294">
            <v>0</v>
          </cell>
          <cell r="W294">
            <v>0</v>
          </cell>
          <cell r="X294">
            <v>0</v>
          </cell>
          <cell r="Y294">
            <v>0</v>
          </cell>
          <cell r="Z294">
            <v>0</v>
          </cell>
          <cell r="AA294">
            <v>0</v>
          </cell>
          <cell r="AB294">
            <v>0</v>
          </cell>
          <cell r="AC294">
            <v>0</v>
          </cell>
          <cell r="AD294">
            <v>0</v>
          </cell>
          <cell r="AE294">
            <v>0</v>
          </cell>
          <cell r="AF294">
            <v>0</v>
          </cell>
          <cell r="AG294">
            <v>0</v>
          </cell>
          <cell r="AH294">
            <v>0</v>
          </cell>
          <cell r="AI294">
            <v>0</v>
          </cell>
          <cell r="AJ294">
            <v>0</v>
          </cell>
          <cell r="AK294">
            <v>0</v>
          </cell>
          <cell r="AL294">
            <v>0</v>
          </cell>
          <cell r="AM294">
            <v>0</v>
          </cell>
          <cell r="AN294">
            <v>0</v>
          </cell>
          <cell r="AO294">
            <v>0</v>
          </cell>
          <cell r="AP294">
            <v>0</v>
          </cell>
          <cell r="AQ294">
            <v>0</v>
          </cell>
          <cell r="AS294">
            <v>0</v>
          </cell>
          <cell r="AT294">
            <v>0</v>
          </cell>
          <cell r="AU294">
            <v>0</v>
          </cell>
          <cell r="AV294">
            <v>0</v>
          </cell>
          <cell r="AW294">
            <v>0</v>
          </cell>
          <cell r="AY294">
            <v>0</v>
          </cell>
          <cell r="AZ294">
            <v>0</v>
          </cell>
          <cell r="BA294">
            <v>0</v>
          </cell>
          <cell r="BB294">
            <v>0</v>
          </cell>
          <cell r="BC294">
            <v>0</v>
          </cell>
          <cell r="BD294">
            <v>0</v>
          </cell>
          <cell r="BE294">
            <v>0</v>
          </cell>
          <cell r="BF294">
            <v>0</v>
          </cell>
          <cell r="BG294">
            <v>0</v>
          </cell>
          <cell r="BH294">
            <v>0</v>
          </cell>
          <cell r="BI294">
            <v>0</v>
          </cell>
          <cell r="BJ294">
            <v>0</v>
          </cell>
          <cell r="BK294">
            <v>0</v>
          </cell>
          <cell r="BL294">
            <v>0</v>
          </cell>
          <cell r="BM294">
            <v>0</v>
          </cell>
          <cell r="BN294">
            <v>0</v>
          </cell>
          <cell r="BO294">
            <v>0</v>
          </cell>
          <cell r="BP294">
            <v>0</v>
          </cell>
          <cell r="BQ294">
            <v>0</v>
          </cell>
          <cell r="BR294">
            <v>0</v>
          </cell>
          <cell r="BS294">
            <v>0</v>
          </cell>
          <cell r="BT294">
            <v>0</v>
          </cell>
          <cell r="BU294">
            <v>0</v>
          </cell>
          <cell r="BV294">
            <v>70000</v>
          </cell>
          <cell r="BW294">
            <v>0</v>
          </cell>
          <cell r="BY294">
            <v>2300</v>
          </cell>
          <cell r="BZ294">
            <v>70000</v>
          </cell>
        </row>
        <row r="295">
          <cell r="A295">
            <v>360009</v>
          </cell>
          <cell r="B295">
            <v>360009</v>
          </cell>
          <cell r="C295" t="str">
            <v>S Sheogobind</v>
          </cell>
          <cell r="D295">
            <v>360009</v>
          </cell>
          <cell r="E295">
            <v>360</v>
          </cell>
          <cell r="F295">
            <v>20</v>
          </cell>
          <cell r="G295" t="str">
            <v>Dist Station Equip-Operating Lbr</v>
          </cell>
          <cell r="I295">
            <v>0</v>
          </cell>
          <cell r="J295">
            <v>200</v>
          </cell>
          <cell r="K295">
            <v>11462</v>
          </cell>
          <cell r="M295">
            <v>0</v>
          </cell>
          <cell r="O295">
            <v>0</v>
          </cell>
          <cell r="Q295">
            <v>0</v>
          </cell>
          <cell r="R295">
            <v>160</v>
          </cell>
          <cell r="S295">
            <v>9497.6</v>
          </cell>
          <cell r="U295">
            <v>0</v>
          </cell>
          <cell r="V295">
            <v>0</v>
          </cell>
          <cell r="W295">
            <v>0</v>
          </cell>
          <cell r="X295">
            <v>0</v>
          </cell>
          <cell r="Y295">
            <v>0</v>
          </cell>
          <cell r="Z295">
            <v>0</v>
          </cell>
          <cell r="AA295">
            <v>0</v>
          </cell>
          <cell r="AB295">
            <v>0</v>
          </cell>
          <cell r="AC295">
            <v>0</v>
          </cell>
          <cell r="AD295">
            <v>0</v>
          </cell>
          <cell r="AE295">
            <v>0</v>
          </cell>
          <cell r="AF295">
            <v>0</v>
          </cell>
          <cell r="AG295">
            <v>0</v>
          </cell>
          <cell r="AH295">
            <v>0</v>
          </cell>
          <cell r="AI295">
            <v>0</v>
          </cell>
          <cell r="AJ295">
            <v>0</v>
          </cell>
          <cell r="AK295">
            <v>0</v>
          </cell>
          <cell r="AL295">
            <v>0</v>
          </cell>
          <cell r="AM295">
            <v>0</v>
          </cell>
          <cell r="AN295">
            <v>0</v>
          </cell>
          <cell r="AO295">
            <v>0</v>
          </cell>
          <cell r="AP295">
            <v>0</v>
          </cell>
          <cell r="AQ295">
            <v>0</v>
          </cell>
          <cell r="AS295">
            <v>0</v>
          </cell>
          <cell r="AT295">
            <v>0</v>
          </cell>
          <cell r="AU295">
            <v>0</v>
          </cell>
          <cell r="AV295">
            <v>0</v>
          </cell>
          <cell r="AW295">
            <v>0</v>
          </cell>
          <cell r="AY295">
            <v>0</v>
          </cell>
          <cell r="AZ295">
            <v>0</v>
          </cell>
          <cell r="BA295">
            <v>0</v>
          </cell>
          <cell r="BB295">
            <v>0</v>
          </cell>
          <cell r="BC295">
            <v>0</v>
          </cell>
          <cell r="BD295">
            <v>0</v>
          </cell>
          <cell r="BE295">
            <v>0</v>
          </cell>
          <cell r="BF295">
            <v>0</v>
          </cell>
          <cell r="BG295">
            <v>0</v>
          </cell>
          <cell r="BH295">
            <v>0</v>
          </cell>
          <cell r="BI295">
            <v>0</v>
          </cell>
          <cell r="BJ295">
            <v>0</v>
          </cell>
          <cell r="BK295">
            <v>0</v>
          </cell>
          <cell r="BL295">
            <v>0</v>
          </cell>
          <cell r="BM295">
            <v>0</v>
          </cell>
          <cell r="BN295">
            <v>0</v>
          </cell>
          <cell r="BO295">
            <v>0</v>
          </cell>
          <cell r="BP295">
            <v>0</v>
          </cell>
          <cell r="BQ295">
            <v>0</v>
          </cell>
          <cell r="BR295">
            <v>0</v>
          </cell>
          <cell r="BS295">
            <v>0</v>
          </cell>
          <cell r="BT295">
            <v>0</v>
          </cell>
          <cell r="BU295">
            <v>0</v>
          </cell>
          <cell r="BV295">
            <v>3400</v>
          </cell>
          <cell r="BW295">
            <v>0</v>
          </cell>
          <cell r="BY295">
            <v>2300</v>
          </cell>
          <cell r="BZ295">
            <v>24359.599999999999</v>
          </cell>
        </row>
        <row r="296">
          <cell r="A296">
            <v>360014</v>
          </cell>
          <cell r="B296">
            <v>360014</v>
          </cell>
          <cell r="C296" t="str">
            <v>S Sheogobind</v>
          </cell>
          <cell r="D296">
            <v>360014</v>
          </cell>
          <cell r="E296">
            <v>360</v>
          </cell>
          <cell r="F296">
            <v>20</v>
          </cell>
          <cell r="G296" t="str">
            <v>Dist Station Equip-Supplie &amp; Exp</v>
          </cell>
          <cell r="I296">
            <v>0</v>
          </cell>
          <cell r="K296">
            <v>0</v>
          </cell>
          <cell r="M296">
            <v>0</v>
          </cell>
          <cell r="O296">
            <v>0</v>
          </cell>
          <cell r="Q296">
            <v>0</v>
          </cell>
          <cell r="S296">
            <v>0</v>
          </cell>
          <cell r="U296">
            <v>0</v>
          </cell>
          <cell r="V296">
            <v>0</v>
          </cell>
          <cell r="W296">
            <v>0</v>
          </cell>
          <cell r="X296">
            <v>0</v>
          </cell>
          <cell r="Y296">
            <v>0</v>
          </cell>
          <cell r="Z296">
            <v>0</v>
          </cell>
          <cell r="AA296">
            <v>0</v>
          </cell>
          <cell r="AB296">
            <v>0</v>
          </cell>
          <cell r="AC296">
            <v>0</v>
          </cell>
          <cell r="AD296">
            <v>0</v>
          </cell>
          <cell r="AE296">
            <v>0</v>
          </cell>
          <cell r="AF296">
            <v>0</v>
          </cell>
          <cell r="AG296">
            <v>0</v>
          </cell>
          <cell r="AH296">
            <v>0</v>
          </cell>
          <cell r="AI296">
            <v>0</v>
          </cell>
          <cell r="AJ296">
            <v>0</v>
          </cell>
          <cell r="AK296">
            <v>0</v>
          </cell>
          <cell r="AL296">
            <v>0</v>
          </cell>
          <cell r="AM296">
            <v>0</v>
          </cell>
          <cell r="AN296">
            <v>0</v>
          </cell>
          <cell r="AO296">
            <v>0</v>
          </cell>
          <cell r="AP296">
            <v>0</v>
          </cell>
          <cell r="AQ296">
            <v>0</v>
          </cell>
          <cell r="AS296">
            <v>0</v>
          </cell>
          <cell r="AT296">
            <v>0</v>
          </cell>
          <cell r="AU296">
            <v>0</v>
          </cell>
          <cell r="AV296">
            <v>0</v>
          </cell>
          <cell r="AW296">
            <v>0</v>
          </cell>
          <cell r="AY296">
            <v>0</v>
          </cell>
          <cell r="AZ296">
            <v>0</v>
          </cell>
          <cell r="BA296">
            <v>0</v>
          </cell>
          <cell r="BB296">
            <v>0</v>
          </cell>
          <cell r="BC296">
            <v>0</v>
          </cell>
          <cell r="BD296">
            <v>0</v>
          </cell>
          <cell r="BE296">
            <v>0</v>
          </cell>
          <cell r="BF296">
            <v>0</v>
          </cell>
          <cell r="BG296">
            <v>0</v>
          </cell>
          <cell r="BH296">
            <v>0</v>
          </cell>
          <cell r="BI296">
            <v>0</v>
          </cell>
          <cell r="BJ296">
            <v>0</v>
          </cell>
          <cell r="BK296">
            <v>0</v>
          </cell>
          <cell r="BL296">
            <v>0</v>
          </cell>
          <cell r="BM296">
            <v>0</v>
          </cell>
          <cell r="BN296">
            <v>0</v>
          </cell>
          <cell r="BO296">
            <v>0</v>
          </cell>
          <cell r="BP296">
            <v>0</v>
          </cell>
          <cell r="BQ296">
            <v>0</v>
          </cell>
          <cell r="BR296">
            <v>0</v>
          </cell>
          <cell r="BS296">
            <v>0</v>
          </cell>
          <cell r="BT296">
            <v>0</v>
          </cell>
          <cell r="BU296">
            <v>0</v>
          </cell>
          <cell r="BV296">
            <v>15000</v>
          </cell>
          <cell r="BW296">
            <v>0</v>
          </cell>
          <cell r="BY296">
            <v>2300</v>
          </cell>
          <cell r="BZ296">
            <v>15000</v>
          </cell>
        </row>
        <row r="297">
          <cell r="A297">
            <v>360019</v>
          </cell>
          <cell r="B297">
            <v>360019</v>
          </cell>
          <cell r="C297" t="str">
            <v>S Sheogobind</v>
          </cell>
          <cell r="D297">
            <v>360019</v>
          </cell>
          <cell r="E297">
            <v>360</v>
          </cell>
          <cell r="F297">
            <v>20</v>
          </cell>
          <cell r="G297" t="str">
            <v>Overhead Dist Line &amp; Feeders-Oper Labour</v>
          </cell>
          <cell r="I297">
            <v>0</v>
          </cell>
          <cell r="K297">
            <v>0</v>
          </cell>
          <cell r="M297">
            <v>0</v>
          </cell>
          <cell r="O297">
            <v>0</v>
          </cell>
          <cell r="P297">
            <v>240</v>
          </cell>
          <cell r="Q297">
            <v>14760</v>
          </cell>
          <cell r="S297">
            <v>0</v>
          </cell>
          <cell r="U297">
            <v>0</v>
          </cell>
          <cell r="V297">
            <v>0</v>
          </cell>
          <cell r="W297">
            <v>0</v>
          </cell>
          <cell r="X297">
            <v>0</v>
          </cell>
          <cell r="Y297">
            <v>0</v>
          </cell>
          <cell r="Z297">
            <v>0</v>
          </cell>
          <cell r="AA297">
            <v>0</v>
          </cell>
          <cell r="AB297">
            <v>0</v>
          </cell>
          <cell r="AC297">
            <v>0</v>
          </cell>
          <cell r="AD297">
            <v>0</v>
          </cell>
          <cell r="AE297">
            <v>0</v>
          </cell>
          <cell r="AF297">
            <v>0</v>
          </cell>
          <cell r="AG297">
            <v>0</v>
          </cell>
          <cell r="AH297">
            <v>0</v>
          </cell>
          <cell r="AI297">
            <v>0</v>
          </cell>
          <cell r="AJ297">
            <v>0</v>
          </cell>
          <cell r="AK297">
            <v>0</v>
          </cell>
          <cell r="AL297">
            <v>0</v>
          </cell>
          <cell r="AM297">
            <v>0</v>
          </cell>
          <cell r="AN297">
            <v>0</v>
          </cell>
          <cell r="AO297">
            <v>0</v>
          </cell>
          <cell r="AP297">
            <v>0</v>
          </cell>
          <cell r="AQ297">
            <v>0</v>
          </cell>
          <cell r="AS297">
            <v>0</v>
          </cell>
          <cell r="AT297">
            <v>0</v>
          </cell>
          <cell r="AU297">
            <v>0</v>
          </cell>
          <cell r="AV297">
            <v>0</v>
          </cell>
          <cell r="AW297">
            <v>0</v>
          </cell>
          <cell r="AY297">
            <v>0</v>
          </cell>
          <cell r="AZ297">
            <v>0</v>
          </cell>
          <cell r="BA297">
            <v>0</v>
          </cell>
          <cell r="BB297">
            <v>0</v>
          </cell>
          <cell r="BC297">
            <v>0</v>
          </cell>
          <cell r="BD297">
            <v>0</v>
          </cell>
          <cell r="BE297">
            <v>0</v>
          </cell>
          <cell r="BF297">
            <v>0</v>
          </cell>
          <cell r="BG297">
            <v>0</v>
          </cell>
          <cell r="BH297">
            <v>0</v>
          </cell>
          <cell r="BI297">
            <v>0</v>
          </cell>
          <cell r="BJ297">
            <v>0</v>
          </cell>
          <cell r="BK297">
            <v>0</v>
          </cell>
          <cell r="BL297">
            <v>0</v>
          </cell>
          <cell r="BM297">
            <v>0</v>
          </cell>
          <cell r="BN297">
            <v>0</v>
          </cell>
          <cell r="BO297">
            <v>0</v>
          </cell>
          <cell r="BP297">
            <v>0</v>
          </cell>
          <cell r="BQ297">
            <v>0</v>
          </cell>
          <cell r="BR297">
            <v>0</v>
          </cell>
          <cell r="BS297">
            <v>0</v>
          </cell>
          <cell r="BT297">
            <v>0</v>
          </cell>
          <cell r="BU297">
            <v>0</v>
          </cell>
          <cell r="BV297">
            <v>10200</v>
          </cell>
          <cell r="BW297">
            <v>0</v>
          </cell>
          <cell r="BY297">
            <v>2300</v>
          </cell>
          <cell r="BZ297">
            <v>24960</v>
          </cell>
        </row>
        <row r="298">
          <cell r="A298">
            <v>360020</v>
          </cell>
          <cell r="B298">
            <v>360020</v>
          </cell>
          <cell r="C298" t="str">
            <v>S Sheogobind</v>
          </cell>
          <cell r="D298">
            <v>360020</v>
          </cell>
          <cell r="E298">
            <v>360</v>
          </cell>
          <cell r="F298">
            <v>20</v>
          </cell>
          <cell r="G298" t="str">
            <v>Overhead Dist Line &amp; Feeders-Suppl &amp; Exp</v>
          </cell>
          <cell r="I298">
            <v>0</v>
          </cell>
          <cell r="K298">
            <v>0</v>
          </cell>
          <cell r="M298">
            <v>0</v>
          </cell>
          <cell r="O298">
            <v>0</v>
          </cell>
          <cell r="Q298">
            <v>0</v>
          </cell>
          <cell r="S298">
            <v>0</v>
          </cell>
          <cell r="U298">
            <v>0</v>
          </cell>
          <cell r="V298">
            <v>0</v>
          </cell>
          <cell r="W298">
            <v>0</v>
          </cell>
          <cell r="X298">
            <v>0</v>
          </cell>
          <cell r="Y298">
            <v>0</v>
          </cell>
          <cell r="Z298">
            <v>0</v>
          </cell>
          <cell r="AA298">
            <v>0</v>
          </cell>
          <cell r="AB298">
            <v>0</v>
          </cell>
          <cell r="AC298">
            <v>0</v>
          </cell>
          <cell r="AD298">
            <v>0</v>
          </cell>
          <cell r="AE298">
            <v>0</v>
          </cell>
          <cell r="AF298">
            <v>0</v>
          </cell>
          <cell r="AG298">
            <v>0</v>
          </cell>
          <cell r="AH298">
            <v>0</v>
          </cell>
          <cell r="AI298">
            <v>0</v>
          </cell>
          <cell r="AJ298">
            <v>0</v>
          </cell>
          <cell r="AK298">
            <v>0</v>
          </cell>
          <cell r="AL298">
            <v>0</v>
          </cell>
          <cell r="AM298">
            <v>0</v>
          </cell>
          <cell r="AN298">
            <v>0</v>
          </cell>
          <cell r="AO298">
            <v>0</v>
          </cell>
          <cell r="AP298">
            <v>0</v>
          </cell>
          <cell r="AQ298">
            <v>0</v>
          </cell>
          <cell r="AS298">
            <v>0</v>
          </cell>
          <cell r="AT298">
            <v>0</v>
          </cell>
          <cell r="AU298">
            <v>0</v>
          </cell>
          <cell r="AV298">
            <v>0</v>
          </cell>
          <cell r="AW298">
            <v>0</v>
          </cell>
          <cell r="AY298">
            <v>0</v>
          </cell>
          <cell r="AZ298">
            <v>0</v>
          </cell>
          <cell r="BA298">
            <v>0</v>
          </cell>
          <cell r="BB298">
            <v>0</v>
          </cell>
          <cell r="BC298">
            <v>0</v>
          </cell>
          <cell r="BD298">
            <v>0</v>
          </cell>
          <cell r="BE298">
            <v>0</v>
          </cell>
          <cell r="BF298">
            <v>0</v>
          </cell>
          <cell r="BG298">
            <v>0</v>
          </cell>
          <cell r="BH298">
            <v>0</v>
          </cell>
          <cell r="BI298">
            <v>0</v>
          </cell>
          <cell r="BJ298">
            <v>0</v>
          </cell>
          <cell r="BK298">
            <v>0</v>
          </cell>
          <cell r="BL298">
            <v>0</v>
          </cell>
          <cell r="BM298">
            <v>0</v>
          </cell>
          <cell r="BN298">
            <v>0</v>
          </cell>
          <cell r="BO298">
            <v>0</v>
          </cell>
          <cell r="BP298">
            <v>0</v>
          </cell>
          <cell r="BQ298">
            <v>0</v>
          </cell>
          <cell r="BR298">
            <v>0</v>
          </cell>
          <cell r="BS298">
            <v>0</v>
          </cell>
          <cell r="BT298">
            <v>0</v>
          </cell>
          <cell r="BU298">
            <v>0</v>
          </cell>
          <cell r="BV298">
            <v>68000</v>
          </cell>
          <cell r="BW298">
            <v>0</v>
          </cell>
          <cell r="BY298">
            <v>2300</v>
          </cell>
          <cell r="BZ298">
            <v>68000</v>
          </cell>
        </row>
        <row r="299">
          <cell r="A299">
            <v>360021</v>
          </cell>
          <cell r="B299">
            <v>360021</v>
          </cell>
          <cell r="C299" t="str">
            <v>S Sheogobind</v>
          </cell>
          <cell r="D299">
            <v>360021</v>
          </cell>
          <cell r="E299">
            <v>360</v>
          </cell>
          <cell r="F299">
            <v>20</v>
          </cell>
          <cell r="G299" t="str">
            <v>Overhead Distribution Transf-Operations</v>
          </cell>
          <cell r="I299">
            <v>0</v>
          </cell>
          <cell r="K299">
            <v>0</v>
          </cell>
          <cell r="M299">
            <v>0</v>
          </cell>
          <cell r="O299">
            <v>0</v>
          </cell>
          <cell r="Q299">
            <v>0</v>
          </cell>
          <cell r="S299">
            <v>0</v>
          </cell>
          <cell r="U299">
            <v>0</v>
          </cell>
          <cell r="V299">
            <v>0</v>
          </cell>
          <cell r="W299">
            <v>0</v>
          </cell>
          <cell r="X299">
            <v>0</v>
          </cell>
          <cell r="Y299">
            <v>0</v>
          </cell>
          <cell r="Z299">
            <v>0</v>
          </cell>
          <cell r="AA299">
            <v>0</v>
          </cell>
          <cell r="AB299">
            <v>0</v>
          </cell>
          <cell r="AC299">
            <v>0</v>
          </cell>
          <cell r="AD299">
            <v>0</v>
          </cell>
          <cell r="AE299">
            <v>0</v>
          </cell>
          <cell r="AF299">
            <v>0</v>
          </cell>
          <cell r="AG299">
            <v>0</v>
          </cell>
          <cell r="AH299">
            <v>0</v>
          </cell>
          <cell r="AI299">
            <v>0</v>
          </cell>
          <cell r="AJ299">
            <v>0</v>
          </cell>
          <cell r="AK299">
            <v>0</v>
          </cell>
          <cell r="AL299">
            <v>0</v>
          </cell>
          <cell r="AM299">
            <v>0</v>
          </cell>
          <cell r="AN299">
            <v>0</v>
          </cell>
          <cell r="AO299">
            <v>0</v>
          </cell>
          <cell r="AP299">
            <v>0</v>
          </cell>
          <cell r="AQ299">
            <v>0</v>
          </cell>
          <cell r="AS299">
            <v>0</v>
          </cell>
          <cell r="AT299">
            <v>0</v>
          </cell>
          <cell r="AU299">
            <v>0</v>
          </cell>
          <cell r="AV299">
            <v>0</v>
          </cell>
          <cell r="AW299">
            <v>0</v>
          </cell>
          <cell r="AY299">
            <v>0</v>
          </cell>
          <cell r="AZ299">
            <v>0</v>
          </cell>
          <cell r="BA299">
            <v>0</v>
          </cell>
          <cell r="BB299">
            <v>0</v>
          </cell>
          <cell r="BC299">
            <v>0</v>
          </cell>
          <cell r="BD299">
            <v>0</v>
          </cell>
          <cell r="BE299">
            <v>0</v>
          </cell>
          <cell r="BF299">
            <v>0</v>
          </cell>
          <cell r="BG299">
            <v>0</v>
          </cell>
          <cell r="BH299">
            <v>0</v>
          </cell>
          <cell r="BI299">
            <v>0</v>
          </cell>
          <cell r="BJ299">
            <v>0</v>
          </cell>
          <cell r="BK299">
            <v>0</v>
          </cell>
          <cell r="BL299">
            <v>0</v>
          </cell>
          <cell r="BM299">
            <v>0</v>
          </cell>
          <cell r="BN299">
            <v>0</v>
          </cell>
          <cell r="BO299">
            <v>0</v>
          </cell>
          <cell r="BP299">
            <v>0</v>
          </cell>
          <cell r="BQ299">
            <v>0</v>
          </cell>
          <cell r="BR299">
            <v>0</v>
          </cell>
          <cell r="BS299">
            <v>0</v>
          </cell>
          <cell r="BT299">
            <v>0</v>
          </cell>
          <cell r="BU299">
            <v>0</v>
          </cell>
          <cell r="BV299">
            <v>5000</v>
          </cell>
          <cell r="BW299">
            <v>0</v>
          </cell>
          <cell r="BY299">
            <v>2300</v>
          </cell>
          <cell r="BZ299">
            <v>5000</v>
          </cell>
        </row>
        <row r="300">
          <cell r="A300">
            <v>360022</v>
          </cell>
          <cell r="B300">
            <v>360022</v>
          </cell>
          <cell r="C300" t="str">
            <v>S Sheogobind</v>
          </cell>
          <cell r="D300">
            <v>360022</v>
          </cell>
          <cell r="E300">
            <v>360</v>
          </cell>
          <cell r="F300">
            <v>20</v>
          </cell>
          <cell r="G300" t="str">
            <v>Underground Dist Lines &amp; Feeders-Op Lbr</v>
          </cell>
          <cell r="I300">
            <v>0</v>
          </cell>
          <cell r="J300">
            <v>1000</v>
          </cell>
          <cell r="K300">
            <v>57310</v>
          </cell>
          <cell r="M300">
            <v>0</v>
          </cell>
          <cell r="O300">
            <v>0</v>
          </cell>
          <cell r="Q300">
            <v>0</v>
          </cell>
          <cell r="R300">
            <v>180</v>
          </cell>
          <cell r="S300">
            <v>10684.8</v>
          </cell>
          <cell r="U300">
            <v>0</v>
          </cell>
          <cell r="V300">
            <v>0</v>
          </cell>
          <cell r="W300">
            <v>0</v>
          </cell>
          <cell r="X300">
            <v>0</v>
          </cell>
          <cell r="Y300">
            <v>0</v>
          </cell>
          <cell r="Z300">
            <v>0</v>
          </cell>
          <cell r="AA300">
            <v>0</v>
          </cell>
          <cell r="AB300">
            <v>0</v>
          </cell>
          <cell r="AC300">
            <v>0</v>
          </cell>
          <cell r="AD300">
            <v>0</v>
          </cell>
          <cell r="AE300">
            <v>0</v>
          </cell>
          <cell r="AF300">
            <v>0</v>
          </cell>
          <cell r="AG300">
            <v>0</v>
          </cell>
          <cell r="AH300">
            <v>0</v>
          </cell>
          <cell r="AI300">
            <v>0</v>
          </cell>
          <cell r="AJ300">
            <v>0</v>
          </cell>
          <cell r="AK300">
            <v>0</v>
          </cell>
          <cell r="AL300">
            <v>0</v>
          </cell>
          <cell r="AM300">
            <v>0</v>
          </cell>
          <cell r="AN300">
            <v>0</v>
          </cell>
          <cell r="AO300">
            <v>0</v>
          </cell>
          <cell r="AP300">
            <v>0</v>
          </cell>
          <cell r="AQ300">
            <v>0</v>
          </cell>
          <cell r="AS300">
            <v>0</v>
          </cell>
          <cell r="AT300">
            <v>0</v>
          </cell>
          <cell r="AU300">
            <v>0</v>
          </cell>
          <cell r="AV300">
            <v>0</v>
          </cell>
          <cell r="AW300">
            <v>0</v>
          </cell>
          <cell r="AY300">
            <v>0</v>
          </cell>
          <cell r="AZ300">
            <v>0</v>
          </cell>
          <cell r="BA300">
            <v>0</v>
          </cell>
          <cell r="BB300">
            <v>0</v>
          </cell>
          <cell r="BC300">
            <v>0</v>
          </cell>
          <cell r="BD300">
            <v>0</v>
          </cell>
          <cell r="BE300">
            <v>0</v>
          </cell>
          <cell r="BF300">
            <v>0</v>
          </cell>
          <cell r="BG300">
            <v>0</v>
          </cell>
          <cell r="BH300">
            <v>0</v>
          </cell>
          <cell r="BI300">
            <v>0</v>
          </cell>
          <cell r="BJ300">
            <v>0</v>
          </cell>
          <cell r="BK300">
            <v>0</v>
          </cell>
          <cell r="BL300">
            <v>0</v>
          </cell>
          <cell r="BM300">
            <v>0</v>
          </cell>
          <cell r="BN300">
            <v>0</v>
          </cell>
          <cell r="BO300">
            <v>0</v>
          </cell>
          <cell r="BP300">
            <v>0</v>
          </cell>
          <cell r="BQ300">
            <v>0</v>
          </cell>
          <cell r="BR300">
            <v>0</v>
          </cell>
          <cell r="BS300">
            <v>0</v>
          </cell>
          <cell r="BT300">
            <v>0</v>
          </cell>
          <cell r="BU300">
            <v>0</v>
          </cell>
          <cell r="BV300">
            <v>3000</v>
          </cell>
          <cell r="BW300">
            <v>0</v>
          </cell>
          <cell r="BY300">
            <v>2300</v>
          </cell>
          <cell r="BZ300">
            <v>70994.8</v>
          </cell>
        </row>
        <row r="301">
          <cell r="A301">
            <v>360023</v>
          </cell>
          <cell r="B301">
            <v>360023</v>
          </cell>
          <cell r="C301" t="str">
            <v>S Sheogobind</v>
          </cell>
          <cell r="D301">
            <v>360023</v>
          </cell>
          <cell r="E301">
            <v>360</v>
          </cell>
          <cell r="F301">
            <v>20</v>
          </cell>
          <cell r="G301" t="str">
            <v>UG Dist Lines &amp; Feeders-Oper Supp &amp; Exp</v>
          </cell>
          <cell r="I301">
            <v>0</v>
          </cell>
          <cell r="K301">
            <v>0</v>
          </cell>
          <cell r="M301">
            <v>0</v>
          </cell>
          <cell r="O301">
            <v>0</v>
          </cell>
          <cell r="Q301">
            <v>0</v>
          </cell>
          <cell r="S301">
            <v>0</v>
          </cell>
          <cell r="U301">
            <v>0</v>
          </cell>
          <cell r="V301">
            <v>0</v>
          </cell>
          <cell r="W301">
            <v>0</v>
          </cell>
          <cell r="X301">
            <v>0</v>
          </cell>
          <cell r="Y301">
            <v>0</v>
          </cell>
          <cell r="Z301">
            <v>0</v>
          </cell>
          <cell r="AA301">
            <v>0</v>
          </cell>
          <cell r="AB301">
            <v>0</v>
          </cell>
          <cell r="AC301">
            <v>0</v>
          </cell>
          <cell r="AD301">
            <v>0</v>
          </cell>
          <cell r="AE301">
            <v>0</v>
          </cell>
          <cell r="AF301">
            <v>0</v>
          </cell>
          <cell r="AG301">
            <v>0</v>
          </cell>
          <cell r="AH301">
            <v>0</v>
          </cell>
          <cell r="AI301">
            <v>0</v>
          </cell>
          <cell r="AJ301">
            <v>0</v>
          </cell>
          <cell r="AK301">
            <v>0</v>
          </cell>
          <cell r="AL301">
            <v>0</v>
          </cell>
          <cell r="AM301">
            <v>0</v>
          </cell>
          <cell r="AN301">
            <v>0</v>
          </cell>
          <cell r="AO301">
            <v>0</v>
          </cell>
          <cell r="AP301">
            <v>0</v>
          </cell>
          <cell r="AQ301">
            <v>0</v>
          </cell>
          <cell r="AS301">
            <v>0</v>
          </cell>
          <cell r="AT301">
            <v>0</v>
          </cell>
          <cell r="AU301">
            <v>0</v>
          </cell>
          <cell r="AV301">
            <v>0</v>
          </cell>
          <cell r="AW301">
            <v>0</v>
          </cell>
          <cell r="AY301">
            <v>0</v>
          </cell>
          <cell r="AZ301">
            <v>0</v>
          </cell>
          <cell r="BA301">
            <v>0</v>
          </cell>
          <cell r="BB301">
            <v>0</v>
          </cell>
          <cell r="BC301">
            <v>0</v>
          </cell>
          <cell r="BD301">
            <v>0</v>
          </cell>
          <cell r="BE301">
            <v>0</v>
          </cell>
          <cell r="BF301">
            <v>0</v>
          </cell>
          <cell r="BG301">
            <v>0</v>
          </cell>
          <cell r="BH301">
            <v>0</v>
          </cell>
          <cell r="BI301">
            <v>0</v>
          </cell>
          <cell r="BJ301">
            <v>0</v>
          </cell>
          <cell r="BK301">
            <v>0</v>
          </cell>
          <cell r="BL301">
            <v>0</v>
          </cell>
          <cell r="BM301">
            <v>0</v>
          </cell>
          <cell r="BN301">
            <v>0</v>
          </cell>
          <cell r="BO301">
            <v>0</v>
          </cell>
          <cell r="BP301">
            <v>0</v>
          </cell>
          <cell r="BQ301">
            <v>0</v>
          </cell>
          <cell r="BR301">
            <v>0</v>
          </cell>
          <cell r="BS301">
            <v>0</v>
          </cell>
          <cell r="BT301">
            <v>0</v>
          </cell>
          <cell r="BU301">
            <v>0</v>
          </cell>
          <cell r="BV301">
            <v>0</v>
          </cell>
          <cell r="BW301">
            <v>0</v>
          </cell>
          <cell r="BY301">
            <v>2300</v>
          </cell>
          <cell r="BZ301">
            <v>0</v>
          </cell>
        </row>
        <row r="302">
          <cell r="A302">
            <v>360024</v>
          </cell>
          <cell r="B302">
            <v>360024</v>
          </cell>
          <cell r="C302" t="str">
            <v>S Sheogobind</v>
          </cell>
          <cell r="D302">
            <v>360024</v>
          </cell>
          <cell r="E302">
            <v>360</v>
          </cell>
          <cell r="F302">
            <v>20</v>
          </cell>
          <cell r="G302" t="str">
            <v>Underground Dist Transformers-Operations</v>
          </cell>
          <cell r="I302">
            <v>0</v>
          </cell>
          <cell r="K302">
            <v>0</v>
          </cell>
          <cell r="M302">
            <v>0</v>
          </cell>
          <cell r="N302">
            <v>120</v>
          </cell>
          <cell r="O302">
            <v>7304.4</v>
          </cell>
          <cell r="Q302">
            <v>0</v>
          </cell>
          <cell r="S302">
            <v>0</v>
          </cell>
          <cell r="U302">
            <v>0</v>
          </cell>
          <cell r="V302">
            <v>0</v>
          </cell>
          <cell r="W302">
            <v>0</v>
          </cell>
          <cell r="X302">
            <v>0</v>
          </cell>
          <cell r="Y302">
            <v>0</v>
          </cell>
          <cell r="Z302">
            <v>0</v>
          </cell>
          <cell r="AA302">
            <v>0</v>
          </cell>
          <cell r="AB302">
            <v>0</v>
          </cell>
          <cell r="AC302">
            <v>0</v>
          </cell>
          <cell r="AD302">
            <v>0</v>
          </cell>
          <cell r="AE302">
            <v>0</v>
          </cell>
          <cell r="AF302">
            <v>0</v>
          </cell>
          <cell r="AG302">
            <v>0</v>
          </cell>
          <cell r="AH302">
            <v>0</v>
          </cell>
          <cell r="AI302">
            <v>0</v>
          </cell>
          <cell r="AJ302">
            <v>0</v>
          </cell>
          <cell r="AK302">
            <v>0</v>
          </cell>
          <cell r="AL302">
            <v>0</v>
          </cell>
          <cell r="AM302">
            <v>0</v>
          </cell>
          <cell r="AN302">
            <v>0</v>
          </cell>
          <cell r="AO302">
            <v>0</v>
          </cell>
          <cell r="AP302">
            <v>0</v>
          </cell>
          <cell r="AQ302">
            <v>0</v>
          </cell>
          <cell r="AS302">
            <v>0</v>
          </cell>
          <cell r="AT302">
            <v>0</v>
          </cell>
          <cell r="AU302">
            <v>0</v>
          </cell>
          <cell r="AV302">
            <v>0</v>
          </cell>
          <cell r="AW302">
            <v>0</v>
          </cell>
          <cell r="AY302">
            <v>0</v>
          </cell>
          <cell r="AZ302">
            <v>0</v>
          </cell>
          <cell r="BA302">
            <v>0</v>
          </cell>
          <cell r="BB302">
            <v>0</v>
          </cell>
          <cell r="BC302">
            <v>0</v>
          </cell>
          <cell r="BD302">
            <v>0</v>
          </cell>
          <cell r="BE302">
            <v>0</v>
          </cell>
          <cell r="BF302">
            <v>0</v>
          </cell>
          <cell r="BG302">
            <v>0</v>
          </cell>
          <cell r="BH302">
            <v>0</v>
          </cell>
          <cell r="BI302">
            <v>0</v>
          </cell>
          <cell r="BJ302">
            <v>0</v>
          </cell>
          <cell r="BK302">
            <v>0</v>
          </cell>
          <cell r="BL302">
            <v>0</v>
          </cell>
          <cell r="BM302">
            <v>0</v>
          </cell>
          <cell r="BN302">
            <v>0</v>
          </cell>
          <cell r="BO302">
            <v>0</v>
          </cell>
          <cell r="BP302">
            <v>0</v>
          </cell>
          <cell r="BQ302">
            <v>0</v>
          </cell>
          <cell r="BR302">
            <v>0</v>
          </cell>
          <cell r="BS302">
            <v>0</v>
          </cell>
          <cell r="BT302">
            <v>0</v>
          </cell>
          <cell r="BU302">
            <v>0</v>
          </cell>
          <cell r="BV302">
            <v>1500</v>
          </cell>
          <cell r="BW302">
            <v>0</v>
          </cell>
          <cell r="BY302">
            <v>2300</v>
          </cell>
          <cell r="BZ302">
            <v>8804.4</v>
          </cell>
        </row>
        <row r="303">
          <cell r="A303">
            <v>360025</v>
          </cell>
          <cell r="B303">
            <v>360025</v>
          </cell>
          <cell r="C303" t="str">
            <v>S Sheogobind</v>
          </cell>
          <cell r="D303">
            <v>360025</v>
          </cell>
          <cell r="E303">
            <v>360</v>
          </cell>
          <cell r="F303">
            <v>20</v>
          </cell>
          <cell r="G303" t="str">
            <v>Meter Expenses</v>
          </cell>
          <cell r="I303">
            <v>0</v>
          </cell>
          <cell r="J303">
            <v>558</v>
          </cell>
          <cell r="K303">
            <v>31978.98</v>
          </cell>
          <cell r="M303">
            <v>0</v>
          </cell>
          <cell r="O303">
            <v>0</v>
          </cell>
          <cell r="Q303">
            <v>0</v>
          </cell>
          <cell r="S303">
            <v>0</v>
          </cell>
          <cell r="U303">
            <v>0</v>
          </cell>
          <cell r="V303">
            <v>0</v>
          </cell>
          <cell r="W303">
            <v>0</v>
          </cell>
          <cell r="X303">
            <v>0</v>
          </cell>
          <cell r="Y303">
            <v>0</v>
          </cell>
          <cell r="Z303">
            <v>0</v>
          </cell>
          <cell r="AA303">
            <v>0</v>
          </cell>
          <cell r="AB303">
            <v>0</v>
          </cell>
          <cell r="AC303">
            <v>0</v>
          </cell>
          <cell r="AD303">
            <v>0</v>
          </cell>
          <cell r="AE303">
            <v>0</v>
          </cell>
          <cell r="AF303">
            <v>0</v>
          </cell>
          <cell r="AG303">
            <v>0</v>
          </cell>
          <cell r="AH303">
            <v>0</v>
          </cell>
          <cell r="AI303">
            <v>0</v>
          </cell>
          <cell r="AJ303">
            <v>0</v>
          </cell>
          <cell r="AK303">
            <v>0</v>
          </cell>
          <cell r="AL303">
            <v>0</v>
          </cell>
          <cell r="AM303">
            <v>0</v>
          </cell>
          <cell r="AN303">
            <v>0</v>
          </cell>
          <cell r="AO303">
            <v>0</v>
          </cell>
          <cell r="AP303">
            <v>0</v>
          </cell>
          <cell r="AQ303">
            <v>0</v>
          </cell>
          <cell r="AS303">
            <v>0</v>
          </cell>
          <cell r="AT303">
            <v>0</v>
          </cell>
          <cell r="AU303">
            <v>0</v>
          </cell>
          <cell r="AV303">
            <v>0</v>
          </cell>
          <cell r="AW303">
            <v>0</v>
          </cell>
          <cell r="AY303">
            <v>0</v>
          </cell>
          <cell r="AZ303">
            <v>0</v>
          </cell>
          <cell r="BA303">
            <v>0</v>
          </cell>
          <cell r="BB303">
            <v>0</v>
          </cell>
          <cell r="BC303">
            <v>0</v>
          </cell>
          <cell r="BD303">
            <v>0</v>
          </cell>
          <cell r="BE303">
            <v>0</v>
          </cell>
          <cell r="BF303">
            <v>0</v>
          </cell>
          <cell r="BG303">
            <v>0</v>
          </cell>
          <cell r="BH303">
            <v>0</v>
          </cell>
          <cell r="BI303">
            <v>0</v>
          </cell>
          <cell r="BJ303">
            <v>0</v>
          </cell>
          <cell r="BK303">
            <v>0</v>
          </cell>
          <cell r="BL303">
            <v>0</v>
          </cell>
          <cell r="BM303">
            <v>0</v>
          </cell>
          <cell r="BN303">
            <v>0</v>
          </cell>
          <cell r="BO303">
            <v>0</v>
          </cell>
          <cell r="BP303">
            <v>0</v>
          </cell>
          <cell r="BQ303">
            <v>0</v>
          </cell>
          <cell r="BR303">
            <v>0</v>
          </cell>
          <cell r="BS303">
            <v>0</v>
          </cell>
          <cell r="BT303">
            <v>0</v>
          </cell>
          <cell r="BU303">
            <v>0</v>
          </cell>
          <cell r="BV303">
            <v>56590</v>
          </cell>
          <cell r="BW303">
            <v>0</v>
          </cell>
          <cell r="BY303">
            <v>2300</v>
          </cell>
          <cell r="BZ303">
            <v>88568.98</v>
          </cell>
        </row>
        <row r="304">
          <cell r="A304">
            <v>360026</v>
          </cell>
          <cell r="B304">
            <v>360026</v>
          </cell>
          <cell r="C304" t="str">
            <v>S Sheogobind</v>
          </cell>
          <cell r="D304">
            <v>360026</v>
          </cell>
          <cell r="E304">
            <v>360</v>
          </cell>
          <cell r="F304">
            <v>20</v>
          </cell>
          <cell r="G304" t="str">
            <v>Customer Premise-Operating Labour</v>
          </cell>
          <cell r="I304">
            <v>0</v>
          </cell>
          <cell r="K304">
            <v>0</v>
          </cell>
          <cell r="M304">
            <v>0</v>
          </cell>
          <cell r="O304">
            <v>0</v>
          </cell>
          <cell r="Q304">
            <v>0</v>
          </cell>
          <cell r="S304">
            <v>0</v>
          </cell>
          <cell r="U304">
            <v>0</v>
          </cell>
          <cell r="V304">
            <v>0</v>
          </cell>
          <cell r="W304">
            <v>0</v>
          </cell>
          <cell r="X304">
            <v>0</v>
          </cell>
          <cell r="Y304">
            <v>0</v>
          </cell>
          <cell r="Z304">
            <v>0</v>
          </cell>
          <cell r="AA304">
            <v>0</v>
          </cell>
          <cell r="AB304">
            <v>0</v>
          </cell>
          <cell r="AC304">
            <v>0</v>
          </cell>
          <cell r="AD304">
            <v>0</v>
          </cell>
          <cell r="AE304">
            <v>0</v>
          </cell>
          <cell r="AF304">
            <v>0</v>
          </cell>
          <cell r="AG304">
            <v>0</v>
          </cell>
          <cell r="AH304">
            <v>0</v>
          </cell>
          <cell r="AI304">
            <v>0</v>
          </cell>
          <cell r="AJ304">
            <v>0</v>
          </cell>
          <cell r="AK304">
            <v>0</v>
          </cell>
          <cell r="AL304">
            <v>0</v>
          </cell>
          <cell r="AM304">
            <v>0</v>
          </cell>
          <cell r="AN304">
            <v>0</v>
          </cell>
          <cell r="AO304">
            <v>0</v>
          </cell>
          <cell r="AP304">
            <v>0</v>
          </cell>
          <cell r="AQ304">
            <v>0</v>
          </cell>
          <cell r="AS304">
            <v>0</v>
          </cell>
          <cell r="AT304">
            <v>0</v>
          </cell>
          <cell r="AU304">
            <v>0</v>
          </cell>
          <cell r="AV304">
            <v>0</v>
          </cell>
          <cell r="AW304">
            <v>0</v>
          </cell>
          <cell r="AY304">
            <v>0</v>
          </cell>
          <cell r="AZ304">
            <v>0</v>
          </cell>
          <cell r="BA304">
            <v>0</v>
          </cell>
          <cell r="BB304">
            <v>0</v>
          </cell>
          <cell r="BC304">
            <v>0</v>
          </cell>
          <cell r="BD304">
            <v>0</v>
          </cell>
          <cell r="BE304">
            <v>0</v>
          </cell>
          <cell r="BF304">
            <v>0</v>
          </cell>
          <cell r="BG304">
            <v>0</v>
          </cell>
          <cell r="BH304">
            <v>0</v>
          </cell>
          <cell r="BI304">
            <v>0</v>
          </cell>
          <cell r="BJ304">
            <v>0</v>
          </cell>
          <cell r="BK304">
            <v>0</v>
          </cell>
          <cell r="BL304">
            <v>0</v>
          </cell>
          <cell r="BM304">
            <v>0</v>
          </cell>
          <cell r="BN304">
            <v>0</v>
          </cell>
          <cell r="BO304">
            <v>0</v>
          </cell>
          <cell r="BP304">
            <v>0</v>
          </cell>
          <cell r="BQ304">
            <v>0</v>
          </cell>
          <cell r="BR304">
            <v>0</v>
          </cell>
          <cell r="BS304">
            <v>0</v>
          </cell>
          <cell r="BT304">
            <v>0</v>
          </cell>
          <cell r="BU304">
            <v>0</v>
          </cell>
          <cell r="BV304">
            <v>0</v>
          </cell>
          <cell r="BW304">
            <v>0</v>
          </cell>
          <cell r="BY304">
            <v>2300</v>
          </cell>
          <cell r="BZ304">
            <v>0</v>
          </cell>
        </row>
        <row r="305">
          <cell r="A305">
            <v>360027</v>
          </cell>
          <cell r="B305">
            <v>360027</v>
          </cell>
          <cell r="C305" t="str">
            <v>S Sheogobind</v>
          </cell>
          <cell r="D305">
            <v>360027</v>
          </cell>
          <cell r="E305">
            <v>360</v>
          </cell>
          <cell r="F305">
            <v>20</v>
          </cell>
          <cell r="G305" t="str">
            <v>Customer Premise-Materials &amp; Expenses</v>
          </cell>
          <cell r="I305">
            <v>0</v>
          </cell>
          <cell r="K305">
            <v>0</v>
          </cell>
          <cell r="M305">
            <v>0</v>
          </cell>
          <cell r="O305">
            <v>0</v>
          </cell>
          <cell r="Q305">
            <v>0</v>
          </cell>
          <cell r="S305">
            <v>0</v>
          </cell>
          <cell r="U305">
            <v>0</v>
          </cell>
          <cell r="V305">
            <v>0</v>
          </cell>
          <cell r="W305">
            <v>0</v>
          </cell>
          <cell r="X305">
            <v>0</v>
          </cell>
          <cell r="Y305">
            <v>0</v>
          </cell>
          <cell r="Z305">
            <v>0</v>
          </cell>
          <cell r="AA305">
            <v>0</v>
          </cell>
          <cell r="AB305">
            <v>0</v>
          </cell>
          <cell r="AC305">
            <v>0</v>
          </cell>
          <cell r="AD305">
            <v>0</v>
          </cell>
          <cell r="AE305">
            <v>0</v>
          </cell>
          <cell r="AF305">
            <v>0</v>
          </cell>
          <cell r="AG305">
            <v>0</v>
          </cell>
          <cell r="AH305">
            <v>0</v>
          </cell>
          <cell r="AI305">
            <v>0</v>
          </cell>
          <cell r="AJ305">
            <v>0</v>
          </cell>
          <cell r="AK305">
            <v>0</v>
          </cell>
          <cell r="AL305">
            <v>0</v>
          </cell>
          <cell r="AM305">
            <v>0</v>
          </cell>
          <cell r="AN305">
            <v>0</v>
          </cell>
          <cell r="AO305">
            <v>0</v>
          </cell>
          <cell r="AP305">
            <v>0</v>
          </cell>
          <cell r="AQ305">
            <v>0</v>
          </cell>
          <cell r="AS305">
            <v>0</v>
          </cell>
          <cell r="AT305">
            <v>0</v>
          </cell>
          <cell r="AU305">
            <v>0</v>
          </cell>
          <cell r="AV305">
            <v>0</v>
          </cell>
          <cell r="AW305">
            <v>0</v>
          </cell>
          <cell r="AY305">
            <v>0</v>
          </cell>
          <cell r="AZ305">
            <v>0</v>
          </cell>
          <cell r="BA305">
            <v>0</v>
          </cell>
          <cell r="BB305">
            <v>0</v>
          </cell>
          <cell r="BC305">
            <v>0</v>
          </cell>
          <cell r="BD305">
            <v>0</v>
          </cell>
          <cell r="BE305">
            <v>0</v>
          </cell>
          <cell r="BF305">
            <v>0</v>
          </cell>
          <cell r="BG305">
            <v>0</v>
          </cell>
          <cell r="BH305">
            <v>0</v>
          </cell>
          <cell r="BI305">
            <v>0</v>
          </cell>
          <cell r="BJ305">
            <v>0</v>
          </cell>
          <cell r="BK305">
            <v>0</v>
          </cell>
          <cell r="BL305">
            <v>0</v>
          </cell>
          <cell r="BM305">
            <v>0</v>
          </cell>
          <cell r="BN305">
            <v>0</v>
          </cell>
          <cell r="BO305">
            <v>0</v>
          </cell>
          <cell r="BP305">
            <v>0</v>
          </cell>
          <cell r="BQ305">
            <v>0</v>
          </cell>
          <cell r="BR305">
            <v>0</v>
          </cell>
          <cell r="BS305">
            <v>0</v>
          </cell>
          <cell r="BT305">
            <v>0</v>
          </cell>
          <cell r="BU305">
            <v>0</v>
          </cell>
          <cell r="BV305">
            <v>20000</v>
          </cell>
          <cell r="BW305">
            <v>0</v>
          </cell>
          <cell r="BY305">
            <v>2300</v>
          </cell>
          <cell r="BZ305">
            <v>20000</v>
          </cell>
        </row>
        <row r="306">
          <cell r="A306">
            <v>360028</v>
          </cell>
          <cell r="B306">
            <v>360028</v>
          </cell>
          <cell r="C306" t="str">
            <v>S Sheogobind</v>
          </cell>
          <cell r="D306">
            <v>360028</v>
          </cell>
          <cell r="E306">
            <v>360</v>
          </cell>
          <cell r="F306">
            <v>20</v>
          </cell>
          <cell r="G306" t="str">
            <v>Miscellaneous Distribution Expenses</v>
          </cell>
          <cell r="I306">
            <v>0</v>
          </cell>
          <cell r="K306">
            <v>0</v>
          </cell>
          <cell r="L306">
            <v>1300</v>
          </cell>
          <cell r="M306">
            <v>68198</v>
          </cell>
          <cell r="O306">
            <v>0</v>
          </cell>
          <cell r="Q306">
            <v>0</v>
          </cell>
          <cell r="S306">
            <v>0</v>
          </cell>
          <cell r="U306">
            <v>0</v>
          </cell>
          <cell r="V306">
            <v>0</v>
          </cell>
          <cell r="W306">
            <v>0</v>
          </cell>
          <cell r="X306">
            <v>0</v>
          </cell>
          <cell r="Y306">
            <v>0</v>
          </cell>
          <cell r="Z306">
            <v>0</v>
          </cell>
          <cell r="AA306">
            <v>0</v>
          </cell>
          <cell r="AB306">
            <v>0</v>
          </cell>
          <cell r="AC306">
            <v>0</v>
          </cell>
          <cell r="AD306">
            <v>0</v>
          </cell>
          <cell r="AE306">
            <v>0</v>
          </cell>
          <cell r="AF306">
            <v>0</v>
          </cell>
          <cell r="AG306">
            <v>0</v>
          </cell>
          <cell r="AH306">
            <v>0</v>
          </cell>
          <cell r="AI306">
            <v>0</v>
          </cell>
          <cell r="AJ306">
            <v>0</v>
          </cell>
          <cell r="AK306">
            <v>0</v>
          </cell>
          <cell r="AL306">
            <v>0</v>
          </cell>
          <cell r="AM306">
            <v>0</v>
          </cell>
          <cell r="AN306">
            <v>0</v>
          </cell>
          <cell r="AO306">
            <v>0</v>
          </cell>
          <cell r="AP306">
            <v>0</v>
          </cell>
          <cell r="AQ306">
            <v>0</v>
          </cell>
          <cell r="AS306">
            <v>0</v>
          </cell>
          <cell r="AT306">
            <v>0</v>
          </cell>
          <cell r="AU306">
            <v>0</v>
          </cell>
          <cell r="AV306">
            <v>0</v>
          </cell>
          <cell r="AW306">
            <v>0</v>
          </cell>
          <cell r="AY306">
            <v>0</v>
          </cell>
          <cell r="AZ306">
            <v>0</v>
          </cell>
          <cell r="BA306">
            <v>0</v>
          </cell>
          <cell r="BB306">
            <v>0</v>
          </cell>
          <cell r="BC306">
            <v>0</v>
          </cell>
          <cell r="BD306">
            <v>0</v>
          </cell>
          <cell r="BE306">
            <v>0</v>
          </cell>
          <cell r="BF306">
            <v>0</v>
          </cell>
          <cell r="BG306">
            <v>0</v>
          </cell>
          <cell r="BH306">
            <v>0</v>
          </cell>
          <cell r="BI306">
            <v>0</v>
          </cell>
          <cell r="BJ306">
            <v>0</v>
          </cell>
          <cell r="BK306">
            <v>0</v>
          </cell>
          <cell r="BL306">
            <v>0</v>
          </cell>
          <cell r="BM306">
            <v>0</v>
          </cell>
          <cell r="BN306">
            <v>0</v>
          </cell>
          <cell r="BO306">
            <v>0</v>
          </cell>
          <cell r="BP306">
            <v>0</v>
          </cell>
          <cell r="BQ306">
            <v>0</v>
          </cell>
          <cell r="BR306">
            <v>0</v>
          </cell>
          <cell r="BS306">
            <v>0</v>
          </cell>
          <cell r="BT306">
            <v>0</v>
          </cell>
          <cell r="BU306">
            <v>0</v>
          </cell>
          <cell r="BV306">
            <v>15000</v>
          </cell>
          <cell r="BW306">
            <v>0</v>
          </cell>
          <cell r="BY306">
            <v>2300</v>
          </cell>
          <cell r="BZ306">
            <v>83198</v>
          </cell>
        </row>
        <row r="307">
          <cell r="A307">
            <v>360029</v>
          </cell>
          <cell r="B307">
            <v>360029</v>
          </cell>
          <cell r="C307" t="str">
            <v>S Sheogobind</v>
          </cell>
          <cell r="D307">
            <v>360029</v>
          </cell>
          <cell r="E307">
            <v>360</v>
          </cell>
          <cell r="F307">
            <v>20</v>
          </cell>
          <cell r="G307" t="str">
            <v>UG Dist Lines &amp; Feeders-Rental paid</v>
          </cell>
          <cell r="I307">
            <v>0</v>
          </cell>
          <cell r="K307">
            <v>0</v>
          </cell>
          <cell r="M307">
            <v>0</v>
          </cell>
          <cell r="O307">
            <v>0</v>
          </cell>
          <cell r="Q307">
            <v>0</v>
          </cell>
          <cell r="S307">
            <v>0</v>
          </cell>
          <cell r="U307">
            <v>0</v>
          </cell>
          <cell r="V307">
            <v>0</v>
          </cell>
          <cell r="W307">
            <v>0</v>
          </cell>
          <cell r="X307">
            <v>0</v>
          </cell>
          <cell r="Y307">
            <v>0</v>
          </cell>
          <cell r="Z307">
            <v>0</v>
          </cell>
          <cell r="AA307">
            <v>0</v>
          </cell>
          <cell r="AB307">
            <v>0</v>
          </cell>
          <cell r="AC307">
            <v>0</v>
          </cell>
          <cell r="AD307">
            <v>0</v>
          </cell>
          <cell r="AE307">
            <v>0</v>
          </cell>
          <cell r="AF307">
            <v>0</v>
          </cell>
          <cell r="AG307">
            <v>0</v>
          </cell>
          <cell r="AH307">
            <v>0</v>
          </cell>
          <cell r="AI307">
            <v>0</v>
          </cell>
          <cell r="AJ307">
            <v>0</v>
          </cell>
          <cell r="AK307">
            <v>0</v>
          </cell>
          <cell r="AL307">
            <v>0</v>
          </cell>
          <cell r="AM307">
            <v>0</v>
          </cell>
          <cell r="AN307">
            <v>0</v>
          </cell>
          <cell r="AO307">
            <v>0</v>
          </cell>
          <cell r="AP307">
            <v>0</v>
          </cell>
          <cell r="AQ307">
            <v>0</v>
          </cell>
          <cell r="AS307">
            <v>0</v>
          </cell>
          <cell r="AT307">
            <v>0</v>
          </cell>
          <cell r="AU307">
            <v>0</v>
          </cell>
          <cell r="AV307">
            <v>0</v>
          </cell>
          <cell r="AW307">
            <v>0</v>
          </cell>
          <cell r="AY307">
            <v>0</v>
          </cell>
          <cell r="AZ307">
            <v>0</v>
          </cell>
          <cell r="BA307">
            <v>0</v>
          </cell>
          <cell r="BB307">
            <v>0</v>
          </cell>
          <cell r="BC307">
            <v>0</v>
          </cell>
          <cell r="BD307">
            <v>0</v>
          </cell>
          <cell r="BE307">
            <v>0</v>
          </cell>
          <cell r="BF307">
            <v>0</v>
          </cell>
          <cell r="BG307">
            <v>0</v>
          </cell>
          <cell r="BH307">
            <v>0</v>
          </cell>
          <cell r="BI307">
            <v>0</v>
          </cell>
          <cell r="BJ307">
            <v>0</v>
          </cell>
          <cell r="BK307">
            <v>0</v>
          </cell>
          <cell r="BL307">
            <v>0</v>
          </cell>
          <cell r="BM307">
            <v>0</v>
          </cell>
          <cell r="BN307">
            <v>0</v>
          </cell>
          <cell r="BO307">
            <v>0</v>
          </cell>
          <cell r="BP307">
            <v>0</v>
          </cell>
          <cell r="BQ307">
            <v>0</v>
          </cell>
          <cell r="BR307">
            <v>0</v>
          </cell>
          <cell r="BS307">
            <v>0</v>
          </cell>
          <cell r="BT307">
            <v>0</v>
          </cell>
          <cell r="BU307">
            <v>0</v>
          </cell>
          <cell r="BV307">
            <v>0</v>
          </cell>
          <cell r="BW307">
            <v>0</v>
          </cell>
          <cell r="BY307">
            <v>2300</v>
          </cell>
          <cell r="BZ307">
            <v>0</v>
          </cell>
        </row>
        <row r="308">
          <cell r="A308">
            <v>360030</v>
          </cell>
          <cell r="B308">
            <v>360030</v>
          </cell>
          <cell r="C308" t="str">
            <v>S Sheogobind</v>
          </cell>
          <cell r="D308">
            <v>360030</v>
          </cell>
          <cell r="E308">
            <v>360</v>
          </cell>
          <cell r="F308">
            <v>20</v>
          </cell>
          <cell r="G308" t="str">
            <v>OH Dist Lines &amp; Feeders-Rental Paid</v>
          </cell>
          <cell r="I308">
            <v>0</v>
          </cell>
          <cell r="K308">
            <v>0</v>
          </cell>
          <cell r="M308">
            <v>0</v>
          </cell>
          <cell r="O308">
            <v>0</v>
          </cell>
          <cell r="Q308">
            <v>0</v>
          </cell>
          <cell r="S308">
            <v>0</v>
          </cell>
          <cell r="U308">
            <v>0</v>
          </cell>
          <cell r="V308">
            <v>0</v>
          </cell>
          <cell r="W308">
            <v>0</v>
          </cell>
          <cell r="X308">
            <v>0</v>
          </cell>
          <cell r="Y308">
            <v>0</v>
          </cell>
          <cell r="Z308">
            <v>0</v>
          </cell>
          <cell r="AA308">
            <v>0</v>
          </cell>
          <cell r="AB308">
            <v>0</v>
          </cell>
          <cell r="AC308">
            <v>0</v>
          </cell>
          <cell r="AD308">
            <v>0</v>
          </cell>
          <cell r="AE308">
            <v>0</v>
          </cell>
          <cell r="AF308">
            <v>0</v>
          </cell>
          <cell r="AG308">
            <v>0</v>
          </cell>
          <cell r="AH308">
            <v>0</v>
          </cell>
          <cell r="AI308">
            <v>0</v>
          </cell>
          <cell r="AJ308">
            <v>0</v>
          </cell>
          <cell r="AK308">
            <v>0</v>
          </cell>
          <cell r="AL308">
            <v>0</v>
          </cell>
          <cell r="AM308">
            <v>0</v>
          </cell>
          <cell r="AN308">
            <v>0</v>
          </cell>
          <cell r="AO308">
            <v>0</v>
          </cell>
          <cell r="AP308">
            <v>0</v>
          </cell>
          <cell r="AQ308">
            <v>0</v>
          </cell>
          <cell r="AS308">
            <v>0</v>
          </cell>
          <cell r="AT308">
            <v>0</v>
          </cell>
          <cell r="AU308">
            <v>0</v>
          </cell>
          <cell r="AV308">
            <v>0</v>
          </cell>
          <cell r="AW308">
            <v>0</v>
          </cell>
          <cell r="AY308">
            <v>0</v>
          </cell>
          <cell r="AZ308">
            <v>0</v>
          </cell>
          <cell r="BA308">
            <v>0</v>
          </cell>
          <cell r="BB308">
            <v>0</v>
          </cell>
          <cell r="BC308">
            <v>0</v>
          </cell>
          <cell r="BD308">
            <v>0</v>
          </cell>
          <cell r="BE308">
            <v>0</v>
          </cell>
          <cell r="BF308">
            <v>0</v>
          </cell>
          <cell r="BG308">
            <v>0</v>
          </cell>
          <cell r="BH308">
            <v>0</v>
          </cell>
          <cell r="BI308">
            <v>0</v>
          </cell>
          <cell r="BJ308">
            <v>0</v>
          </cell>
          <cell r="BK308">
            <v>0</v>
          </cell>
          <cell r="BL308">
            <v>0</v>
          </cell>
          <cell r="BM308">
            <v>0</v>
          </cell>
          <cell r="BN308">
            <v>0</v>
          </cell>
          <cell r="BO308">
            <v>0</v>
          </cell>
          <cell r="BP308">
            <v>0</v>
          </cell>
          <cell r="BQ308">
            <v>0</v>
          </cell>
          <cell r="BR308">
            <v>0</v>
          </cell>
          <cell r="BS308">
            <v>0</v>
          </cell>
          <cell r="BT308">
            <v>0</v>
          </cell>
          <cell r="BU308">
            <v>0</v>
          </cell>
          <cell r="BV308">
            <v>0</v>
          </cell>
          <cell r="BW308">
            <v>0</v>
          </cell>
          <cell r="BY308">
            <v>2300</v>
          </cell>
          <cell r="BZ308">
            <v>0</v>
          </cell>
        </row>
        <row r="309">
          <cell r="A309">
            <v>360031</v>
          </cell>
          <cell r="B309">
            <v>360031</v>
          </cell>
          <cell r="C309" t="str">
            <v>S Sheogobind</v>
          </cell>
          <cell r="D309">
            <v>360031</v>
          </cell>
          <cell r="E309">
            <v>360</v>
          </cell>
          <cell r="F309">
            <v>20</v>
          </cell>
          <cell r="G309" t="str">
            <v>Other Rent</v>
          </cell>
          <cell r="I309">
            <v>0</v>
          </cell>
          <cell r="K309">
            <v>0</v>
          </cell>
          <cell r="M309">
            <v>0</v>
          </cell>
          <cell r="O309">
            <v>0</v>
          </cell>
          <cell r="Q309">
            <v>0</v>
          </cell>
          <cell r="S309">
            <v>0</v>
          </cell>
          <cell r="U309">
            <v>0</v>
          </cell>
          <cell r="V309">
            <v>0</v>
          </cell>
          <cell r="W309">
            <v>0</v>
          </cell>
          <cell r="X309">
            <v>0</v>
          </cell>
          <cell r="Y309">
            <v>0</v>
          </cell>
          <cell r="Z309">
            <v>0</v>
          </cell>
          <cell r="AA309">
            <v>0</v>
          </cell>
          <cell r="AB309">
            <v>0</v>
          </cell>
          <cell r="AC309">
            <v>0</v>
          </cell>
          <cell r="AD309">
            <v>0</v>
          </cell>
          <cell r="AE309">
            <v>0</v>
          </cell>
          <cell r="AF309">
            <v>0</v>
          </cell>
          <cell r="AG309">
            <v>0</v>
          </cell>
          <cell r="AH309">
            <v>0</v>
          </cell>
          <cell r="AI309">
            <v>0</v>
          </cell>
          <cell r="AJ309">
            <v>0</v>
          </cell>
          <cell r="AK309">
            <v>0</v>
          </cell>
          <cell r="AL309">
            <v>0</v>
          </cell>
          <cell r="AM309">
            <v>0</v>
          </cell>
          <cell r="AN309">
            <v>0</v>
          </cell>
          <cell r="AO309">
            <v>0</v>
          </cell>
          <cell r="AP309">
            <v>0</v>
          </cell>
          <cell r="AQ309">
            <v>0</v>
          </cell>
          <cell r="AS309">
            <v>0</v>
          </cell>
          <cell r="AT309">
            <v>0</v>
          </cell>
          <cell r="AU309">
            <v>0</v>
          </cell>
          <cell r="AV309">
            <v>0</v>
          </cell>
          <cell r="AW309">
            <v>0</v>
          </cell>
          <cell r="AY309">
            <v>0</v>
          </cell>
          <cell r="AZ309">
            <v>0</v>
          </cell>
          <cell r="BA309">
            <v>0</v>
          </cell>
          <cell r="BB309">
            <v>0</v>
          </cell>
          <cell r="BC309">
            <v>0</v>
          </cell>
          <cell r="BD309">
            <v>0</v>
          </cell>
          <cell r="BE309">
            <v>0</v>
          </cell>
          <cell r="BF309">
            <v>0</v>
          </cell>
          <cell r="BG309">
            <v>0</v>
          </cell>
          <cell r="BH309">
            <v>0</v>
          </cell>
          <cell r="BI309">
            <v>0</v>
          </cell>
          <cell r="BJ309">
            <v>0</v>
          </cell>
          <cell r="BK309">
            <v>0</v>
          </cell>
          <cell r="BL309">
            <v>0</v>
          </cell>
          <cell r="BM309">
            <v>0</v>
          </cell>
          <cell r="BN309">
            <v>0</v>
          </cell>
          <cell r="BO309">
            <v>0</v>
          </cell>
          <cell r="BP309">
            <v>0</v>
          </cell>
          <cell r="BQ309">
            <v>0</v>
          </cell>
          <cell r="BR309">
            <v>0</v>
          </cell>
          <cell r="BS309">
            <v>0</v>
          </cell>
          <cell r="BT309">
            <v>0</v>
          </cell>
          <cell r="BU309">
            <v>0</v>
          </cell>
          <cell r="BV309">
            <v>0</v>
          </cell>
          <cell r="BW309">
            <v>0</v>
          </cell>
          <cell r="BY309">
            <v>2300</v>
          </cell>
          <cell r="BZ309">
            <v>0</v>
          </cell>
        </row>
        <row r="310">
          <cell r="A310">
            <v>360032</v>
          </cell>
          <cell r="B310">
            <v>360032</v>
          </cell>
          <cell r="C310" t="str">
            <v>S Sheogobind</v>
          </cell>
          <cell r="D310">
            <v>360032</v>
          </cell>
          <cell r="E310">
            <v>360</v>
          </cell>
          <cell r="F310">
            <v>20</v>
          </cell>
          <cell r="G310" t="str">
            <v>Maint Superv &amp; Engineering-Whole System</v>
          </cell>
          <cell r="I310">
            <v>0</v>
          </cell>
          <cell r="K310">
            <v>0</v>
          </cell>
          <cell r="M310">
            <v>0</v>
          </cell>
          <cell r="O310">
            <v>0</v>
          </cell>
          <cell r="Q310">
            <v>0</v>
          </cell>
          <cell r="S310">
            <v>0</v>
          </cell>
          <cell r="U310">
            <v>0</v>
          </cell>
          <cell r="V310">
            <v>0</v>
          </cell>
          <cell r="W310">
            <v>0</v>
          </cell>
          <cell r="X310">
            <v>0</v>
          </cell>
          <cell r="Y310">
            <v>0</v>
          </cell>
          <cell r="Z310">
            <v>0</v>
          </cell>
          <cell r="AA310">
            <v>0</v>
          </cell>
          <cell r="AB310">
            <v>0</v>
          </cell>
          <cell r="AC310">
            <v>0</v>
          </cell>
          <cell r="AD310">
            <v>0</v>
          </cell>
          <cell r="AE310">
            <v>0</v>
          </cell>
          <cell r="AF310">
            <v>0</v>
          </cell>
          <cell r="AG310">
            <v>0</v>
          </cell>
          <cell r="AH310">
            <v>0</v>
          </cell>
          <cell r="AI310">
            <v>0</v>
          </cell>
          <cell r="AJ310">
            <v>0</v>
          </cell>
          <cell r="AK310">
            <v>0</v>
          </cell>
          <cell r="AL310">
            <v>0</v>
          </cell>
          <cell r="AM310">
            <v>0</v>
          </cell>
          <cell r="AN310">
            <v>0</v>
          </cell>
          <cell r="AO310">
            <v>0</v>
          </cell>
          <cell r="AP310">
            <v>0</v>
          </cell>
          <cell r="AQ310">
            <v>0</v>
          </cell>
          <cell r="AS310">
            <v>0</v>
          </cell>
          <cell r="AT310">
            <v>0</v>
          </cell>
          <cell r="AU310">
            <v>0</v>
          </cell>
          <cell r="AV310">
            <v>0</v>
          </cell>
          <cell r="AW310">
            <v>0</v>
          </cell>
          <cell r="AY310">
            <v>0</v>
          </cell>
          <cell r="AZ310">
            <v>0</v>
          </cell>
          <cell r="BA310">
            <v>0</v>
          </cell>
          <cell r="BB310">
            <v>0</v>
          </cell>
          <cell r="BC310">
            <v>0</v>
          </cell>
          <cell r="BD310">
            <v>0</v>
          </cell>
          <cell r="BE310">
            <v>0</v>
          </cell>
          <cell r="BF310">
            <v>0</v>
          </cell>
          <cell r="BG310">
            <v>0</v>
          </cell>
          <cell r="BH310">
            <v>0</v>
          </cell>
          <cell r="BI310">
            <v>0</v>
          </cell>
          <cell r="BJ310">
            <v>0</v>
          </cell>
          <cell r="BK310">
            <v>0</v>
          </cell>
          <cell r="BL310">
            <v>0</v>
          </cell>
          <cell r="BM310">
            <v>0</v>
          </cell>
          <cell r="BN310">
            <v>0</v>
          </cell>
          <cell r="BO310">
            <v>0</v>
          </cell>
          <cell r="BP310">
            <v>0</v>
          </cell>
          <cell r="BQ310">
            <v>0</v>
          </cell>
          <cell r="BR310">
            <v>0</v>
          </cell>
          <cell r="BS310">
            <v>0</v>
          </cell>
          <cell r="BT310">
            <v>0</v>
          </cell>
          <cell r="BU310">
            <v>0</v>
          </cell>
          <cell r="BV310">
            <v>0</v>
          </cell>
          <cell r="BW310">
            <v>0</v>
          </cell>
          <cell r="BY310">
            <v>2300</v>
          </cell>
          <cell r="BZ310">
            <v>0</v>
          </cell>
        </row>
        <row r="311">
          <cell r="A311">
            <v>360033</v>
          </cell>
          <cell r="B311">
            <v>360033</v>
          </cell>
          <cell r="C311" t="str">
            <v>S Sheogobind</v>
          </cell>
          <cell r="D311">
            <v>360033</v>
          </cell>
          <cell r="E311">
            <v>360</v>
          </cell>
          <cell r="F311">
            <v>20</v>
          </cell>
          <cell r="G311" t="str">
            <v xml:space="preserve">Maint of Build &amp; Fix-Dist Station </v>
          </cell>
          <cell r="I311">
            <v>0</v>
          </cell>
          <cell r="K311">
            <v>0</v>
          </cell>
          <cell r="M311">
            <v>0</v>
          </cell>
          <cell r="O311">
            <v>0</v>
          </cell>
          <cell r="Q311">
            <v>0</v>
          </cell>
          <cell r="S311">
            <v>0</v>
          </cell>
          <cell r="U311">
            <v>0</v>
          </cell>
          <cell r="V311">
            <v>0</v>
          </cell>
          <cell r="W311">
            <v>0</v>
          </cell>
          <cell r="X311">
            <v>0</v>
          </cell>
          <cell r="Y311">
            <v>0</v>
          </cell>
          <cell r="Z311">
            <v>0</v>
          </cell>
          <cell r="AA311">
            <v>0</v>
          </cell>
          <cell r="AB311">
            <v>0</v>
          </cell>
          <cell r="AC311">
            <v>0</v>
          </cell>
          <cell r="AD311">
            <v>0</v>
          </cell>
          <cell r="AE311">
            <v>0</v>
          </cell>
          <cell r="AF311">
            <v>0</v>
          </cell>
          <cell r="AG311">
            <v>0</v>
          </cell>
          <cell r="AH311">
            <v>0</v>
          </cell>
          <cell r="AI311">
            <v>0</v>
          </cell>
          <cell r="AJ311">
            <v>0</v>
          </cell>
          <cell r="AK311">
            <v>0</v>
          </cell>
          <cell r="AL311">
            <v>0</v>
          </cell>
          <cell r="AM311">
            <v>0</v>
          </cell>
          <cell r="AN311">
            <v>0</v>
          </cell>
          <cell r="AO311">
            <v>0</v>
          </cell>
          <cell r="AP311">
            <v>0</v>
          </cell>
          <cell r="AQ311">
            <v>0</v>
          </cell>
          <cell r="AS311">
            <v>0</v>
          </cell>
          <cell r="AT311">
            <v>0</v>
          </cell>
          <cell r="AU311">
            <v>0</v>
          </cell>
          <cell r="AV311">
            <v>0</v>
          </cell>
          <cell r="AW311">
            <v>0</v>
          </cell>
          <cell r="AY311">
            <v>0</v>
          </cell>
          <cell r="AZ311">
            <v>0</v>
          </cell>
          <cell r="BA311">
            <v>0</v>
          </cell>
          <cell r="BB311">
            <v>0</v>
          </cell>
          <cell r="BC311">
            <v>0</v>
          </cell>
          <cell r="BD311">
            <v>0</v>
          </cell>
          <cell r="BE311">
            <v>0</v>
          </cell>
          <cell r="BF311">
            <v>0</v>
          </cell>
          <cell r="BG311">
            <v>0</v>
          </cell>
          <cell r="BH311">
            <v>0</v>
          </cell>
          <cell r="BI311">
            <v>0</v>
          </cell>
          <cell r="BJ311">
            <v>0</v>
          </cell>
          <cell r="BK311">
            <v>0</v>
          </cell>
          <cell r="BL311">
            <v>0</v>
          </cell>
          <cell r="BM311">
            <v>0</v>
          </cell>
          <cell r="BN311">
            <v>0</v>
          </cell>
          <cell r="BO311">
            <v>0</v>
          </cell>
          <cell r="BP311">
            <v>0</v>
          </cell>
          <cell r="BQ311">
            <v>0</v>
          </cell>
          <cell r="BR311">
            <v>0</v>
          </cell>
          <cell r="BS311">
            <v>0</v>
          </cell>
          <cell r="BT311">
            <v>0</v>
          </cell>
          <cell r="BU311">
            <v>0</v>
          </cell>
          <cell r="BV311">
            <v>0</v>
          </cell>
          <cell r="BW311">
            <v>0</v>
          </cell>
          <cell r="BY311">
            <v>2300</v>
          </cell>
          <cell r="BZ311">
            <v>0</v>
          </cell>
        </row>
        <row r="312">
          <cell r="A312">
            <v>360038</v>
          </cell>
          <cell r="B312">
            <v>360038</v>
          </cell>
          <cell r="C312" t="str">
            <v>S Sheogobind</v>
          </cell>
          <cell r="D312">
            <v>360038</v>
          </cell>
          <cell r="E312">
            <v>360</v>
          </cell>
          <cell r="F312">
            <v>20</v>
          </cell>
          <cell r="G312" t="str">
            <v>Maintenance of Distr Station Equip</v>
          </cell>
          <cell r="I312">
            <v>0</v>
          </cell>
          <cell r="K312">
            <v>0</v>
          </cell>
          <cell r="M312">
            <v>0</v>
          </cell>
          <cell r="N312">
            <v>895</v>
          </cell>
          <cell r="O312">
            <v>54478.649999999994</v>
          </cell>
          <cell r="Q312">
            <v>0</v>
          </cell>
          <cell r="S312">
            <v>0</v>
          </cell>
          <cell r="U312">
            <v>0</v>
          </cell>
          <cell r="V312">
            <v>0</v>
          </cell>
          <cell r="W312">
            <v>0</v>
          </cell>
          <cell r="X312">
            <v>0</v>
          </cell>
          <cell r="Y312">
            <v>0</v>
          </cell>
          <cell r="Z312">
            <v>0</v>
          </cell>
          <cell r="AA312">
            <v>0</v>
          </cell>
          <cell r="AB312">
            <v>0</v>
          </cell>
          <cell r="AC312">
            <v>0</v>
          </cell>
          <cell r="AD312">
            <v>0</v>
          </cell>
          <cell r="AE312">
            <v>0</v>
          </cell>
          <cell r="AF312">
            <v>0</v>
          </cell>
          <cell r="AG312">
            <v>0</v>
          </cell>
          <cell r="AH312">
            <v>0</v>
          </cell>
          <cell r="AI312">
            <v>0</v>
          </cell>
          <cell r="AJ312">
            <v>0</v>
          </cell>
          <cell r="AK312">
            <v>0</v>
          </cell>
          <cell r="AL312">
            <v>0</v>
          </cell>
          <cell r="AM312">
            <v>0</v>
          </cell>
          <cell r="AN312">
            <v>0</v>
          </cell>
          <cell r="AO312">
            <v>0</v>
          </cell>
          <cell r="AP312">
            <v>0</v>
          </cell>
          <cell r="AQ312">
            <v>0</v>
          </cell>
          <cell r="AS312">
            <v>0</v>
          </cell>
          <cell r="AT312">
            <v>0</v>
          </cell>
          <cell r="AU312">
            <v>0</v>
          </cell>
          <cell r="AV312">
            <v>0</v>
          </cell>
          <cell r="AW312">
            <v>0</v>
          </cell>
          <cell r="AY312">
            <v>0</v>
          </cell>
          <cell r="AZ312">
            <v>0</v>
          </cell>
          <cell r="BA312">
            <v>0</v>
          </cell>
          <cell r="BB312">
            <v>0</v>
          </cell>
          <cell r="BC312">
            <v>0</v>
          </cell>
          <cell r="BD312">
            <v>0</v>
          </cell>
          <cell r="BE312">
            <v>0</v>
          </cell>
          <cell r="BF312">
            <v>0</v>
          </cell>
          <cell r="BG312">
            <v>0</v>
          </cell>
          <cell r="BH312">
            <v>0</v>
          </cell>
          <cell r="BI312">
            <v>0</v>
          </cell>
          <cell r="BJ312">
            <v>0</v>
          </cell>
          <cell r="BK312">
            <v>0</v>
          </cell>
          <cell r="BL312">
            <v>0</v>
          </cell>
          <cell r="BM312">
            <v>0</v>
          </cell>
          <cell r="BN312">
            <v>0</v>
          </cell>
          <cell r="BO312">
            <v>0</v>
          </cell>
          <cell r="BP312">
            <v>0</v>
          </cell>
          <cell r="BQ312">
            <v>0</v>
          </cell>
          <cell r="BR312">
            <v>0</v>
          </cell>
          <cell r="BS312">
            <v>0</v>
          </cell>
          <cell r="BT312">
            <v>0</v>
          </cell>
          <cell r="BU312">
            <v>0</v>
          </cell>
          <cell r="BV312">
            <v>60000</v>
          </cell>
          <cell r="BW312">
            <v>0</v>
          </cell>
          <cell r="BY312">
            <v>2300</v>
          </cell>
          <cell r="BZ312">
            <v>114478.65</v>
          </cell>
        </row>
        <row r="313">
          <cell r="A313">
            <v>360043</v>
          </cell>
          <cell r="B313">
            <v>360043</v>
          </cell>
          <cell r="C313" t="str">
            <v>S Sheogobind</v>
          </cell>
          <cell r="D313">
            <v>360043</v>
          </cell>
          <cell r="E313">
            <v>360</v>
          </cell>
          <cell r="F313">
            <v>20</v>
          </cell>
          <cell r="G313" t="str">
            <v>Maintenance of Poles, Towers &amp; Fixtures</v>
          </cell>
          <cell r="I313">
            <v>0</v>
          </cell>
          <cell r="K313">
            <v>0</v>
          </cell>
          <cell r="M313">
            <v>0</v>
          </cell>
          <cell r="O313">
            <v>0</v>
          </cell>
          <cell r="P313">
            <v>260</v>
          </cell>
          <cell r="Q313">
            <v>15990</v>
          </cell>
          <cell r="S313">
            <v>0</v>
          </cell>
          <cell r="U313">
            <v>0</v>
          </cell>
          <cell r="V313">
            <v>0</v>
          </cell>
          <cell r="W313">
            <v>0</v>
          </cell>
          <cell r="X313">
            <v>0</v>
          </cell>
          <cell r="Y313">
            <v>0</v>
          </cell>
          <cell r="Z313">
            <v>0</v>
          </cell>
          <cell r="AA313">
            <v>0</v>
          </cell>
          <cell r="AB313">
            <v>0</v>
          </cell>
          <cell r="AC313">
            <v>0</v>
          </cell>
          <cell r="AD313">
            <v>0</v>
          </cell>
          <cell r="AE313">
            <v>0</v>
          </cell>
          <cell r="AF313">
            <v>0</v>
          </cell>
          <cell r="AG313">
            <v>0</v>
          </cell>
          <cell r="AH313">
            <v>0</v>
          </cell>
          <cell r="AI313">
            <v>0</v>
          </cell>
          <cell r="AJ313">
            <v>0</v>
          </cell>
          <cell r="AK313">
            <v>0</v>
          </cell>
          <cell r="AL313">
            <v>0</v>
          </cell>
          <cell r="AM313">
            <v>0</v>
          </cell>
          <cell r="AN313">
            <v>0</v>
          </cell>
          <cell r="AO313">
            <v>0</v>
          </cell>
          <cell r="AP313">
            <v>0</v>
          </cell>
          <cell r="AQ313">
            <v>0</v>
          </cell>
          <cell r="AS313">
            <v>0</v>
          </cell>
          <cell r="AT313">
            <v>0</v>
          </cell>
          <cell r="AU313">
            <v>0</v>
          </cell>
          <cell r="AV313">
            <v>0</v>
          </cell>
          <cell r="AW313">
            <v>0</v>
          </cell>
          <cell r="AY313">
            <v>0</v>
          </cell>
          <cell r="AZ313">
            <v>0</v>
          </cell>
          <cell r="BA313">
            <v>0</v>
          </cell>
          <cell r="BB313">
            <v>0</v>
          </cell>
          <cell r="BC313">
            <v>0</v>
          </cell>
          <cell r="BD313">
            <v>0</v>
          </cell>
          <cell r="BE313">
            <v>0</v>
          </cell>
          <cell r="BF313">
            <v>0</v>
          </cell>
          <cell r="BG313">
            <v>0</v>
          </cell>
          <cell r="BH313">
            <v>0</v>
          </cell>
          <cell r="BI313">
            <v>0</v>
          </cell>
          <cell r="BJ313">
            <v>0</v>
          </cell>
          <cell r="BK313">
            <v>0</v>
          </cell>
          <cell r="BL313">
            <v>0</v>
          </cell>
          <cell r="BM313">
            <v>0</v>
          </cell>
          <cell r="BN313">
            <v>0</v>
          </cell>
          <cell r="BO313">
            <v>0</v>
          </cell>
          <cell r="BP313">
            <v>0</v>
          </cell>
          <cell r="BQ313">
            <v>0</v>
          </cell>
          <cell r="BR313">
            <v>0</v>
          </cell>
          <cell r="BS313">
            <v>0</v>
          </cell>
          <cell r="BT313">
            <v>0</v>
          </cell>
          <cell r="BU313">
            <v>0</v>
          </cell>
          <cell r="BV313">
            <v>26250</v>
          </cell>
          <cell r="BW313">
            <v>0</v>
          </cell>
          <cell r="BY313">
            <v>2300</v>
          </cell>
          <cell r="BZ313">
            <v>42240</v>
          </cell>
        </row>
        <row r="314">
          <cell r="A314">
            <v>360044</v>
          </cell>
          <cell r="B314">
            <v>360044</v>
          </cell>
          <cell r="C314" t="str">
            <v>S Sheogobind</v>
          </cell>
          <cell r="D314">
            <v>360044</v>
          </cell>
          <cell r="E314">
            <v>360</v>
          </cell>
          <cell r="F314">
            <v>20</v>
          </cell>
          <cell r="G314" t="str">
            <v>Maintenance of Conductors &amp; Devices</v>
          </cell>
          <cell r="I314">
            <v>0</v>
          </cell>
          <cell r="K314">
            <v>0</v>
          </cell>
          <cell r="M314">
            <v>0</v>
          </cell>
          <cell r="O314">
            <v>0</v>
          </cell>
          <cell r="P314">
            <v>1400</v>
          </cell>
          <cell r="Q314">
            <v>86100</v>
          </cell>
          <cell r="S314">
            <v>0</v>
          </cell>
          <cell r="U314">
            <v>0</v>
          </cell>
          <cell r="V314">
            <v>0</v>
          </cell>
          <cell r="W314">
            <v>0</v>
          </cell>
          <cell r="X314">
            <v>0</v>
          </cell>
          <cell r="Y314">
            <v>0</v>
          </cell>
          <cell r="Z314">
            <v>0</v>
          </cell>
          <cell r="AA314">
            <v>0</v>
          </cell>
          <cell r="AB314">
            <v>0</v>
          </cell>
          <cell r="AC314">
            <v>0</v>
          </cell>
          <cell r="AD314">
            <v>0</v>
          </cell>
          <cell r="AE314">
            <v>0</v>
          </cell>
          <cell r="AF314">
            <v>0</v>
          </cell>
          <cell r="AG314">
            <v>0</v>
          </cell>
          <cell r="AH314">
            <v>0</v>
          </cell>
          <cell r="AI314">
            <v>0</v>
          </cell>
          <cell r="AJ314">
            <v>0</v>
          </cell>
          <cell r="AK314">
            <v>0</v>
          </cell>
          <cell r="AL314">
            <v>0</v>
          </cell>
          <cell r="AM314">
            <v>0</v>
          </cell>
          <cell r="AN314">
            <v>0</v>
          </cell>
          <cell r="AO314">
            <v>0</v>
          </cell>
          <cell r="AP314">
            <v>0</v>
          </cell>
          <cell r="AQ314">
            <v>0</v>
          </cell>
          <cell r="AS314">
            <v>0</v>
          </cell>
          <cell r="AT314">
            <v>0</v>
          </cell>
          <cell r="AU314">
            <v>0</v>
          </cell>
          <cell r="AV314">
            <v>0</v>
          </cell>
          <cell r="AW314">
            <v>0</v>
          </cell>
          <cell r="AY314">
            <v>0</v>
          </cell>
          <cell r="AZ314">
            <v>0</v>
          </cell>
          <cell r="BA314">
            <v>0</v>
          </cell>
          <cell r="BB314">
            <v>0</v>
          </cell>
          <cell r="BC314">
            <v>0</v>
          </cell>
          <cell r="BD314">
            <v>0</v>
          </cell>
          <cell r="BE314">
            <v>0</v>
          </cell>
          <cell r="BF314">
            <v>0</v>
          </cell>
          <cell r="BG314">
            <v>0</v>
          </cell>
          <cell r="BH314">
            <v>0</v>
          </cell>
          <cell r="BI314">
            <v>0</v>
          </cell>
          <cell r="BJ314">
            <v>0</v>
          </cell>
          <cell r="BK314">
            <v>0</v>
          </cell>
          <cell r="BL314">
            <v>0</v>
          </cell>
          <cell r="BM314">
            <v>0</v>
          </cell>
          <cell r="BN314">
            <v>0</v>
          </cell>
          <cell r="BO314">
            <v>0</v>
          </cell>
          <cell r="BP314">
            <v>0</v>
          </cell>
          <cell r="BQ314">
            <v>0</v>
          </cell>
          <cell r="BR314">
            <v>0</v>
          </cell>
          <cell r="BS314">
            <v>0</v>
          </cell>
          <cell r="BT314">
            <v>0</v>
          </cell>
          <cell r="BU314">
            <v>0</v>
          </cell>
          <cell r="BV314">
            <v>75000</v>
          </cell>
          <cell r="BW314">
            <v>0</v>
          </cell>
          <cell r="BY314">
            <v>2300</v>
          </cell>
          <cell r="BZ314">
            <v>161100</v>
          </cell>
        </row>
        <row r="315">
          <cell r="A315">
            <v>360045</v>
          </cell>
          <cell r="B315">
            <v>360045</v>
          </cell>
          <cell r="C315" t="str">
            <v>S Sheogobind</v>
          </cell>
          <cell r="D315">
            <v>360045</v>
          </cell>
          <cell r="E315">
            <v>360</v>
          </cell>
          <cell r="F315">
            <v>20</v>
          </cell>
          <cell r="G315" t="str">
            <v>Maintenance of Overhead Services</v>
          </cell>
          <cell r="I315">
            <v>0</v>
          </cell>
          <cell r="K315">
            <v>0</v>
          </cell>
          <cell r="M315">
            <v>0</v>
          </cell>
          <cell r="O315">
            <v>0</v>
          </cell>
          <cell r="P315">
            <v>1200</v>
          </cell>
          <cell r="Q315">
            <v>73800</v>
          </cell>
          <cell r="S315">
            <v>0</v>
          </cell>
          <cell r="U315">
            <v>0</v>
          </cell>
          <cell r="V315">
            <v>0</v>
          </cell>
          <cell r="W315">
            <v>0</v>
          </cell>
          <cell r="X315">
            <v>0</v>
          </cell>
          <cell r="Y315">
            <v>0</v>
          </cell>
          <cell r="Z315">
            <v>0</v>
          </cell>
          <cell r="AA315">
            <v>0</v>
          </cell>
          <cell r="AB315">
            <v>0</v>
          </cell>
          <cell r="AC315">
            <v>0</v>
          </cell>
          <cell r="AD315">
            <v>0</v>
          </cell>
          <cell r="AE315">
            <v>0</v>
          </cell>
          <cell r="AF315">
            <v>0</v>
          </cell>
          <cell r="AG315">
            <v>0</v>
          </cell>
          <cell r="AH315">
            <v>0</v>
          </cell>
          <cell r="AI315">
            <v>0</v>
          </cell>
          <cell r="AJ315">
            <v>0</v>
          </cell>
          <cell r="AK315">
            <v>0</v>
          </cell>
          <cell r="AL315">
            <v>0</v>
          </cell>
          <cell r="AM315">
            <v>0</v>
          </cell>
          <cell r="AN315">
            <v>0</v>
          </cell>
          <cell r="AO315">
            <v>0</v>
          </cell>
          <cell r="AP315">
            <v>0</v>
          </cell>
          <cell r="AQ315">
            <v>0</v>
          </cell>
          <cell r="AS315">
            <v>0</v>
          </cell>
          <cell r="AT315">
            <v>0</v>
          </cell>
          <cell r="AU315">
            <v>0</v>
          </cell>
          <cell r="AV315">
            <v>0</v>
          </cell>
          <cell r="AW315">
            <v>0</v>
          </cell>
          <cell r="AY315">
            <v>0</v>
          </cell>
          <cell r="AZ315">
            <v>0</v>
          </cell>
          <cell r="BA315">
            <v>0</v>
          </cell>
          <cell r="BB315">
            <v>0</v>
          </cell>
          <cell r="BC315">
            <v>0</v>
          </cell>
          <cell r="BD315">
            <v>0</v>
          </cell>
          <cell r="BE315">
            <v>0</v>
          </cell>
          <cell r="BF315">
            <v>0</v>
          </cell>
          <cell r="BG315">
            <v>0</v>
          </cell>
          <cell r="BH315">
            <v>0</v>
          </cell>
          <cell r="BI315">
            <v>0</v>
          </cell>
          <cell r="BJ315">
            <v>0</v>
          </cell>
          <cell r="BK315">
            <v>0</v>
          </cell>
          <cell r="BL315">
            <v>0</v>
          </cell>
          <cell r="BM315">
            <v>0</v>
          </cell>
          <cell r="BN315">
            <v>0</v>
          </cell>
          <cell r="BO315">
            <v>0</v>
          </cell>
          <cell r="BP315">
            <v>0</v>
          </cell>
          <cell r="BQ315">
            <v>0</v>
          </cell>
          <cell r="BR315">
            <v>0</v>
          </cell>
          <cell r="BS315">
            <v>0</v>
          </cell>
          <cell r="BT315">
            <v>0</v>
          </cell>
          <cell r="BU315">
            <v>0</v>
          </cell>
          <cell r="BV315">
            <v>85000</v>
          </cell>
          <cell r="BW315">
            <v>0</v>
          </cell>
          <cell r="BY315">
            <v>2300</v>
          </cell>
          <cell r="BZ315">
            <v>158800</v>
          </cell>
        </row>
        <row r="316">
          <cell r="A316">
            <v>360046</v>
          </cell>
          <cell r="B316">
            <v>360046</v>
          </cell>
          <cell r="C316" t="str">
            <v>S Sheogobind</v>
          </cell>
          <cell r="D316">
            <v>360046</v>
          </cell>
          <cell r="E316">
            <v>360</v>
          </cell>
          <cell r="F316">
            <v>20</v>
          </cell>
          <cell r="G316" t="str">
            <v>OH Dist Lines &amp; Feeders-Right-of-Way</v>
          </cell>
          <cell r="H316">
            <v>25</v>
          </cell>
          <cell r="I316">
            <v>2161.5</v>
          </cell>
          <cell r="K316">
            <v>0</v>
          </cell>
          <cell r="M316">
            <v>0</v>
          </cell>
          <cell r="O316">
            <v>0</v>
          </cell>
          <cell r="P316">
            <v>160</v>
          </cell>
          <cell r="Q316">
            <v>9840</v>
          </cell>
          <cell r="S316">
            <v>0</v>
          </cell>
          <cell r="U316">
            <v>0</v>
          </cell>
          <cell r="V316">
            <v>0</v>
          </cell>
          <cell r="W316">
            <v>0</v>
          </cell>
          <cell r="X316">
            <v>0</v>
          </cell>
          <cell r="Y316">
            <v>0</v>
          </cell>
          <cell r="Z316">
            <v>0</v>
          </cell>
          <cell r="AA316">
            <v>0</v>
          </cell>
          <cell r="AB316">
            <v>0</v>
          </cell>
          <cell r="AC316">
            <v>0</v>
          </cell>
          <cell r="AD316">
            <v>0</v>
          </cell>
          <cell r="AE316">
            <v>0</v>
          </cell>
          <cell r="AF316">
            <v>0</v>
          </cell>
          <cell r="AG316">
            <v>0</v>
          </cell>
          <cell r="AH316">
            <v>0</v>
          </cell>
          <cell r="AI316">
            <v>0</v>
          </cell>
          <cell r="AJ316">
            <v>0</v>
          </cell>
          <cell r="AK316">
            <v>0</v>
          </cell>
          <cell r="AL316">
            <v>0</v>
          </cell>
          <cell r="AM316">
            <v>0</v>
          </cell>
          <cell r="AN316">
            <v>0</v>
          </cell>
          <cell r="AO316">
            <v>0</v>
          </cell>
          <cell r="AP316">
            <v>0</v>
          </cell>
          <cell r="AQ316">
            <v>0</v>
          </cell>
          <cell r="AS316">
            <v>0</v>
          </cell>
          <cell r="AT316">
            <v>0</v>
          </cell>
          <cell r="AU316">
            <v>0</v>
          </cell>
          <cell r="AV316">
            <v>0</v>
          </cell>
          <cell r="AW316">
            <v>0</v>
          </cell>
          <cell r="AY316">
            <v>0</v>
          </cell>
          <cell r="AZ316">
            <v>0</v>
          </cell>
          <cell r="BA316">
            <v>0</v>
          </cell>
          <cell r="BB316">
            <v>0</v>
          </cell>
          <cell r="BC316">
            <v>0</v>
          </cell>
          <cell r="BD316">
            <v>0</v>
          </cell>
          <cell r="BE316">
            <v>0</v>
          </cell>
          <cell r="BF316">
            <v>0</v>
          </cell>
          <cell r="BG316">
            <v>0</v>
          </cell>
          <cell r="BH316">
            <v>0</v>
          </cell>
          <cell r="BI316">
            <v>0</v>
          </cell>
          <cell r="BJ316">
            <v>0</v>
          </cell>
          <cell r="BK316">
            <v>0</v>
          </cell>
          <cell r="BL316">
            <v>0</v>
          </cell>
          <cell r="BM316">
            <v>0</v>
          </cell>
          <cell r="BN316">
            <v>0</v>
          </cell>
          <cell r="BO316">
            <v>0</v>
          </cell>
          <cell r="BP316">
            <v>0</v>
          </cell>
          <cell r="BQ316">
            <v>0</v>
          </cell>
          <cell r="BR316">
            <v>0</v>
          </cell>
          <cell r="BS316">
            <v>0</v>
          </cell>
          <cell r="BT316">
            <v>0</v>
          </cell>
          <cell r="BU316">
            <v>0</v>
          </cell>
          <cell r="BV316">
            <v>250000</v>
          </cell>
          <cell r="BW316">
            <v>0</v>
          </cell>
          <cell r="BY316">
            <v>2300</v>
          </cell>
          <cell r="BZ316">
            <v>262001.5</v>
          </cell>
        </row>
        <row r="317">
          <cell r="A317">
            <v>360047</v>
          </cell>
          <cell r="B317">
            <v>360047</v>
          </cell>
          <cell r="C317" t="str">
            <v>S Sheogobind</v>
          </cell>
          <cell r="D317">
            <v>360047</v>
          </cell>
          <cell r="E317">
            <v>360</v>
          </cell>
          <cell r="F317">
            <v>20</v>
          </cell>
          <cell r="G317" t="str">
            <v>Maintenance of Underground Conduit</v>
          </cell>
          <cell r="I317">
            <v>0</v>
          </cell>
          <cell r="K317">
            <v>0</v>
          </cell>
          <cell r="M317">
            <v>0</v>
          </cell>
          <cell r="O317">
            <v>0</v>
          </cell>
          <cell r="Q317">
            <v>0</v>
          </cell>
          <cell r="S317">
            <v>0</v>
          </cell>
          <cell r="U317">
            <v>0</v>
          </cell>
          <cell r="V317">
            <v>0</v>
          </cell>
          <cell r="W317">
            <v>0</v>
          </cell>
          <cell r="X317">
            <v>0</v>
          </cell>
          <cell r="Y317">
            <v>0</v>
          </cell>
          <cell r="Z317">
            <v>0</v>
          </cell>
          <cell r="AA317">
            <v>0</v>
          </cell>
          <cell r="AB317">
            <v>0</v>
          </cell>
          <cell r="AC317">
            <v>0</v>
          </cell>
          <cell r="AD317">
            <v>0</v>
          </cell>
          <cell r="AE317">
            <v>0</v>
          </cell>
          <cell r="AF317">
            <v>0</v>
          </cell>
          <cell r="AG317">
            <v>0</v>
          </cell>
          <cell r="AH317">
            <v>0</v>
          </cell>
          <cell r="AI317">
            <v>0</v>
          </cell>
          <cell r="AJ317">
            <v>0</v>
          </cell>
          <cell r="AK317">
            <v>0</v>
          </cell>
          <cell r="AL317">
            <v>0</v>
          </cell>
          <cell r="AM317">
            <v>0</v>
          </cell>
          <cell r="AN317">
            <v>0</v>
          </cell>
          <cell r="AO317">
            <v>0</v>
          </cell>
          <cell r="AP317">
            <v>0</v>
          </cell>
          <cell r="AQ317">
            <v>0</v>
          </cell>
          <cell r="AS317">
            <v>0</v>
          </cell>
          <cell r="AT317">
            <v>0</v>
          </cell>
          <cell r="AU317">
            <v>0</v>
          </cell>
          <cell r="AV317">
            <v>0</v>
          </cell>
          <cell r="AW317">
            <v>0</v>
          </cell>
          <cell r="AY317">
            <v>0</v>
          </cell>
          <cell r="AZ317">
            <v>0</v>
          </cell>
          <cell r="BA317">
            <v>0</v>
          </cell>
          <cell r="BB317">
            <v>0</v>
          </cell>
          <cell r="BC317">
            <v>0</v>
          </cell>
          <cell r="BD317">
            <v>0</v>
          </cell>
          <cell r="BE317">
            <v>0</v>
          </cell>
          <cell r="BF317">
            <v>0</v>
          </cell>
          <cell r="BG317">
            <v>0</v>
          </cell>
          <cell r="BH317">
            <v>0</v>
          </cell>
          <cell r="BI317">
            <v>0</v>
          </cell>
          <cell r="BJ317">
            <v>0</v>
          </cell>
          <cell r="BK317">
            <v>0</v>
          </cell>
          <cell r="BL317">
            <v>0</v>
          </cell>
          <cell r="BM317">
            <v>0</v>
          </cell>
          <cell r="BN317">
            <v>0</v>
          </cell>
          <cell r="BO317">
            <v>0</v>
          </cell>
          <cell r="BP317">
            <v>0</v>
          </cell>
          <cell r="BQ317">
            <v>0</v>
          </cell>
          <cell r="BR317">
            <v>0</v>
          </cell>
          <cell r="BS317">
            <v>0</v>
          </cell>
          <cell r="BT317">
            <v>0</v>
          </cell>
          <cell r="BU317">
            <v>0</v>
          </cell>
          <cell r="BV317">
            <v>0</v>
          </cell>
          <cell r="BW317">
            <v>0</v>
          </cell>
          <cell r="BY317">
            <v>2300</v>
          </cell>
          <cell r="BZ317">
            <v>0</v>
          </cell>
        </row>
        <row r="318">
          <cell r="A318">
            <v>360048</v>
          </cell>
          <cell r="B318">
            <v>360048</v>
          </cell>
          <cell r="C318" t="str">
            <v>S Sheogobind</v>
          </cell>
          <cell r="D318">
            <v>360048</v>
          </cell>
          <cell r="E318">
            <v>360</v>
          </cell>
          <cell r="F318">
            <v>20</v>
          </cell>
          <cell r="G318" t="str">
            <v>Maintenance of UG Conductors &amp; Devices</v>
          </cell>
          <cell r="I318">
            <v>0</v>
          </cell>
          <cell r="K318">
            <v>0</v>
          </cell>
          <cell r="M318">
            <v>0</v>
          </cell>
          <cell r="O318">
            <v>0</v>
          </cell>
          <cell r="P318">
            <v>340</v>
          </cell>
          <cell r="Q318">
            <v>20910</v>
          </cell>
          <cell r="S318">
            <v>0</v>
          </cell>
          <cell r="U318">
            <v>0</v>
          </cell>
          <cell r="V318">
            <v>0</v>
          </cell>
          <cell r="W318">
            <v>0</v>
          </cell>
          <cell r="X318">
            <v>0</v>
          </cell>
          <cell r="Y318">
            <v>0</v>
          </cell>
          <cell r="Z318">
            <v>0</v>
          </cell>
          <cell r="AA318">
            <v>0</v>
          </cell>
          <cell r="AB318">
            <v>0</v>
          </cell>
          <cell r="AC318">
            <v>0</v>
          </cell>
          <cell r="AD318">
            <v>0</v>
          </cell>
          <cell r="AE318">
            <v>0</v>
          </cell>
          <cell r="AF318">
            <v>0</v>
          </cell>
          <cell r="AG318">
            <v>0</v>
          </cell>
          <cell r="AH318">
            <v>0</v>
          </cell>
          <cell r="AI318">
            <v>0</v>
          </cell>
          <cell r="AJ318">
            <v>0</v>
          </cell>
          <cell r="AK318">
            <v>0</v>
          </cell>
          <cell r="AL318">
            <v>0</v>
          </cell>
          <cell r="AM318">
            <v>0</v>
          </cell>
          <cell r="AN318">
            <v>0</v>
          </cell>
          <cell r="AO318">
            <v>0</v>
          </cell>
          <cell r="AP318">
            <v>0</v>
          </cell>
          <cell r="AQ318">
            <v>0</v>
          </cell>
          <cell r="AS318">
            <v>0</v>
          </cell>
          <cell r="AT318">
            <v>0</v>
          </cell>
          <cell r="AU318">
            <v>0</v>
          </cell>
          <cell r="AV318">
            <v>0</v>
          </cell>
          <cell r="AW318">
            <v>0</v>
          </cell>
          <cell r="AY318">
            <v>0</v>
          </cell>
          <cell r="AZ318">
            <v>0</v>
          </cell>
          <cell r="BA318">
            <v>0</v>
          </cell>
          <cell r="BB318">
            <v>0</v>
          </cell>
          <cell r="BC318">
            <v>0</v>
          </cell>
          <cell r="BD318">
            <v>0</v>
          </cell>
          <cell r="BE318">
            <v>0</v>
          </cell>
          <cell r="BF318">
            <v>0</v>
          </cell>
          <cell r="BG318">
            <v>0</v>
          </cell>
          <cell r="BH318">
            <v>0</v>
          </cell>
          <cell r="BI318">
            <v>0</v>
          </cell>
          <cell r="BJ318">
            <v>0</v>
          </cell>
          <cell r="BK318">
            <v>0</v>
          </cell>
          <cell r="BL318">
            <v>0</v>
          </cell>
          <cell r="BM318">
            <v>0</v>
          </cell>
          <cell r="BN318">
            <v>0</v>
          </cell>
          <cell r="BO318">
            <v>0</v>
          </cell>
          <cell r="BP318">
            <v>0</v>
          </cell>
          <cell r="BQ318">
            <v>0</v>
          </cell>
          <cell r="BR318">
            <v>0</v>
          </cell>
          <cell r="BS318">
            <v>0</v>
          </cell>
          <cell r="BT318">
            <v>0</v>
          </cell>
          <cell r="BU318">
            <v>0</v>
          </cell>
          <cell r="BV318">
            <v>38000</v>
          </cell>
          <cell r="BW318">
            <v>0</v>
          </cell>
          <cell r="BY318">
            <v>2300</v>
          </cell>
          <cell r="BZ318">
            <v>58910</v>
          </cell>
        </row>
        <row r="319">
          <cell r="A319">
            <v>360049</v>
          </cell>
          <cell r="B319">
            <v>360049</v>
          </cell>
          <cell r="C319" t="str">
            <v>S Sheogobind</v>
          </cell>
          <cell r="D319">
            <v>360049</v>
          </cell>
          <cell r="E319">
            <v>360</v>
          </cell>
          <cell r="F319">
            <v>20</v>
          </cell>
          <cell r="G319" t="str">
            <v>Maintenance of Underground Services</v>
          </cell>
          <cell r="I319">
            <v>0</v>
          </cell>
          <cell r="K319">
            <v>0</v>
          </cell>
          <cell r="M319">
            <v>0</v>
          </cell>
          <cell r="O319">
            <v>0</v>
          </cell>
          <cell r="P319">
            <v>480</v>
          </cell>
          <cell r="Q319">
            <v>29520</v>
          </cell>
          <cell r="S319">
            <v>0</v>
          </cell>
          <cell r="U319">
            <v>0</v>
          </cell>
          <cell r="V319">
            <v>0</v>
          </cell>
          <cell r="W319">
            <v>0</v>
          </cell>
          <cell r="X319">
            <v>0</v>
          </cell>
          <cell r="Y319">
            <v>0</v>
          </cell>
          <cell r="Z319">
            <v>0</v>
          </cell>
          <cell r="AA319">
            <v>0</v>
          </cell>
          <cell r="AB319">
            <v>0</v>
          </cell>
          <cell r="AC319">
            <v>0</v>
          </cell>
          <cell r="AD319">
            <v>0</v>
          </cell>
          <cell r="AE319">
            <v>0</v>
          </cell>
          <cell r="AF319">
            <v>0</v>
          </cell>
          <cell r="AG319">
            <v>0</v>
          </cell>
          <cell r="AH319">
            <v>0</v>
          </cell>
          <cell r="AI319">
            <v>0</v>
          </cell>
          <cell r="AJ319">
            <v>0</v>
          </cell>
          <cell r="AK319">
            <v>0</v>
          </cell>
          <cell r="AL319">
            <v>0</v>
          </cell>
          <cell r="AM319">
            <v>0</v>
          </cell>
          <cell r="AN319">
            <v>0</v>
          </cell>
          <cell r="AO319">
            <v>0</v>
          </cell>
          <cell r="AP319">
            <v>0</v>
          </cell>
          <cell r="AQ319">
            <v>0</v>
          </cell>
          <cell r="AS319">
            <v>0</v>
          </cell>
          <cell r="AT319">
            <v>0</v>
          </cell>
          <cell r="AU319">
            <v>0</v>
          </cell>
          <cell r="AV319">
            <v>0</v>
          </cell>
          <cell r="AW319">
            <v>0</v>
          </cell>
          <cell r="AY319">
            <v>0</v>
          </cell>
          <cell r="AZ319">
            <v>0</v>
          </cell>
          <cell r="BA319">
            <v>0</v>
          </cell>
          <cell r="BB319">
            <v>0</v>
          </cell>
          <cell r="BC319">
            <v>0</v>
          </cell>
          <cell r="BD319">
            <v>0</v>
          </cell>
          <cell r="BE319">
            <v>0</v>
          </cell>
          <cell r="BF319">
            <v>0</v>
          </cell>
          <cell r="BG319">
            <v>0</v>
          </cell>
          <cell r="BH319">
            <v>0</v>
          </cell>
          <cell r="BI319">
            <v>0</v>
          </cell>
          <cell r="BJ319">
            <v>0</v>
          </cell>
          <cell r="BK319">
            <v>0</v>
          </cell>
          <cell r="BL319">
            <v>0</v>
          </cell>
          <cell r="BM319">
            <v>0</v>
          </cell>
          <cell r="BN319">
            <v>0</v>
          </cell>
          <cell r="BO319">
            <v>0</v>
          </cell>
          <cell r="BP319">
            <v>0</v>
          </cell>
          <cell r="BQ319">
            <v>0</v>
          </cell>
          <cell r="BR319">
            <v>0</v>
          </cell>
          <cell r="BS319">
            <v>0</v>
          </cell>
          <cell r="BT319">
            <v>0</v>
          </cell>
          <cell r="BU319">
            <v>0</v>
          </cell>
          <cell r="BV319">
            <v>10000</v>
          </cell>
          <cell r="BW319">
            <v>0</v>
          </cell>
          <cell r="BY319">
            <v>2300</v>
          </cell>
          <cell r="BZ319">
            <v>39520</v>
          </cell>
        </row>
        <row r="320">
          <cell r="A320">
            <v>360050</v>
          </cell>
          <cell r="B320">
            <v>360050</v>
          </cell>
          <cell r="C320" t="str">
            <v>S Sheogobind</v>
          </cell>
          <cell r="D320">
            <v>360050</v>
          </cell>
          <cell r="E320">
            <v>360</v>
          </cell>
          <cell r="F320">
            <v>20</v>
          </cell>
          <cell r="G320" t="str">
            <v>Maintenance of Line Transformers</v>
          </cell>
          <cell r="I320">
            <v>0</v>
          </cell>
          <cell r="K320">
            <v>0</v>
          </cell>
          <cell r="M320">
            <v>0</v>
          </cell>
          <cell r="O320">
            <v>0</v>
          </cell>
          <cell r="P320">
            <v>300</v>
          </cell>
          <cell r="Q320">
            <v>18450</v>
          </cell>
          <cell r="S320">
            <v>0</v>
          </cell>
          <cell r="U320">
            <v>0</v>
          </cell>
          <cell r="V320">
            <v>0</v>
          </cell>
          <cell r="W320">
            <v>0</v>
          </cell>
          <cell r="X320">
            <v>0</v>
          </cell>
          <cell r="Y320">
            <v>0</v>
          </cell>
          <cell r="Z320">
            <v>0</v>
          </cell>
          <cell r="AA320">
            <v>0</v>
          </cell>
          <cell r="AB320">
            <v>0</v>
          </cell>
          <cell r="AC320">
            <v>0</v>
          </cell>
          <cell r="AD320">
            <v>0</v>
          </cell>
          <cell r="AE320">
            <v>0</v>
          </cell>
          <cell r="AF320">
            <v>0</v>
          </cell>
          <cell r="AG320">
            <v>0</v>
          </cell>
          <cell r="AH320">
            <v>0</v>
          </cell>
          <cell r="AI320">
            <v>0</v>
          </cell>
          <cell r="AJ320">
            <v>0</v>
          </cell>
          <cell r="AK320">
            <v>0</v>
          </cell>
          <cell r="AL320">
            <v>0</v>
          </cell>
          <cell r="AM320">
            <v>0</v>
          </cell>
          <cell r="AN320">
            <v>0</v>
          </cell>
          <cell r="AO320">
            <v>0</v>
          </cell>
          <cell r="AP320">
            <v>0</v>
          </cell>
          <cell r="AQ320">
            <v>0</v>
          </cell>
          <cell r="AS320">
            <v>0</v>
          </cell>
          <cell r="AT320">
            <v>0</v>
          </cell>
          <cell r="AU320">
            <v>0</v>
          </cell>
          <cell r="AV320">
            <v>0</v>
          </cell>
          <cell r="AW320">
            <v>0</v>
          </cell>
          <cell r="AY320">
            <v>0</v>
          </cell>
          <cell r="AZ320">
            <v>0</v>
          </cell>
          <cell r="BA320">
            <v>0</v>
          </cell>
          <cell r="BB320">
            <v>0</v>
          </cell>
          <cell r="BC320">
            <v>0</v>
          </cell>
          <cell r="BD320">
            <v>0</v>
          </cell>
          <cell r="BE320">
            <v>0</v>
          </cell>
          <cell r="BF320">
            <v>0</v>
          </cell>
          <cell r="BG320">
            <v>0</v>
          </cell>
          <cell r="BH320">
            <v>0</v>
          </cell>
          <cell r="BI320">
            <v>0</v>
          </cell>
          <cell r="BJ320">
            <v>0</v>
          </cell>
          <cell r="BK320">
            <v>0</v>
          </cell>
          <cell r="BL320">
            <v>0</v>
          </cell>
          <cell r="BM320">
            <v>0</v>
          </cell>
          <cell r="BN320">
            <v>0</v>
          </cell>
          <cell r="BO320">
            <v>0</v>
          </cell>
          <cell r="BP320">
            <v>0</v>
          </cell>
          <cell r="BQ320">
            <v>0</v>
          </cell>
          <cell r="BR320">
            <v>0</v>
          </cell>
          <cell r="BS320">
            <v>0</v>
          </cell>
          <cell r="BT320">
            <v>0</v>
          </cell>
          <cell r="BU320">
            <v>0</v>
          </cell>
          <cell r="BV320">
            <v>75000</v>
          </cell>
          <cell r="BW320">
            <v>0</v>
          </cell>
          <cell r="BY320">
            <v>2300</v>
          </cell>
          <cell r="BZ320">
            <v>93450</v>
          </cell>
        </row>
        <row r="321">
          <cell r="A321">
            <v>360051</v>
          </cell>
          <cell r="B321">
            <v>360051</v>
          </cell>
          <cell r="C321" t="str">
            <v>S Sheogobind</v>
          </cell>
          <cell r="D321">
            <v>360051</v>
          </cell>
          <cell r="E321">
            <v>360</v>
          </cell>
          <cell r="F321">
            <v>20</v>
          </cell>
          <cell r="G321" t="str">
            <v>Maintenance ofDusk to Dawn Lights-Labour</v>
          </cell>
          <cell r="I321">
            <v>0</v>
          </cell>
          <cell r="K321">
            <v>0</v>
          </cell>
          <cell r="M321">
            <v>0</v>
          </cell>
          <cell r="O321">
            <v>0</v>
          </cell>
          <cell r="Q321">
            <v>0</v>
          </cell>
          <cell r="S321">
            <v>0</v>
          </cell>
          <cell r="U321">
            <v>0</v>
          </cell>
          <cell r="V321">
            <v>0</v>
          </cell>
          <cell r="W321">
            <v>0</v>
          </cell>
          <cell r="X321">
            <v>0</v>
          </cell>
          <cell r="Y321">
            <v>0</v>
          </cell>
          <cell r="Z321">
            <v>0</v>
          </cell>
          <cell r="AA321">
            <v>0</v>
          </cell>
          <cell r="AB321">
            <v>0</v>
          </cell>
          <cell r="AC321">
            <v>0</v>
          </cell>
          <cell r="AD321">
            <v>0</v>
          </cell>
          <cell r="AE321">
            <v>0</v>
          </cell>
          <cell r="AF321">
            <v>0</v>
          </cell>
          <cell r="AG321">
            <v>0</v>
          </cell>
          <cell r="AH321">
            <v>0</v>
          </cell>
          <cell r="AI321">
            <v>0</v>
          </cell>
          <cell r="AJ321">
            <v>0</v>
          </cell>
          <cell r="AK321">
            <v>0</v>
          </cell>
          <cell r="AL321">
            <v>0</v>
          </cell>
          <cell r="AM321">
            <v>0</v>
          </cell>
          <cell r="AN321">
            <v>0</v>
          </cell>
          <cell r="AO321">
            <v>0</v>
          </cell>
          <cell r="AP321">
            <v>0</v>
          </cell>
          <cell r="AQ321">
            <v>0</v>
          </cell>
          <cell r="AS321">
            <v>0</v>
          </cell>
          <cell r="AT321">
            <v>0</v>
          </cell>
          <cell r="AU321">
            <v>0</v>
          </cell>
          <cell r="AV321">
            <v>0</v>
          </cell>
          <cell r="AW321">
            <v>0</v>
          </cell>
          <cell r="AY321">
            <v>0</v>
          </cell>
          <cell r="AZ321">
            <v>0</v>
          </cell>
          <cell r="BA321">
            <v>0</v>
          </cell>
          <cell r="BB321">
            <v>0</v>
          </cell>
          <cell r="BC321">
            <v>0</v>
          </cell>
          <cell r="BD321">
            <v>0</v>
          </cell>
          <cell r="BE321">
            <v>0</v>
          </cell>
          <cell r="BF321">
            <v>0</v>
          </cell>
          <cell r="BG321">
            <v>0</v>
          </cell>
          <cell r="BH321">
            <v>0</v>
          </cell>
          <cell r="BI321">
            <v>0</v>
          </cell>
          <cell r="BJ321">
            <v>0</v>
          </cell>
          <cell r="BK321">
            <v>0</v>
          </cell>
          <cell r="BL321">
            <v>0</v>
          </cell>
          <cell r="BM321">
            <v>0</v>
          </cell>
          <cell r="BN321">
            <v>0</v>
          </cell>
          <cell r="BO321">
            <v>0</v>
          </cell>
          <cell r="BP321">
            <v>0</v>
          </cell>
          <cell r="BQ321">
            <v>0</v>
          </cell>
          <cell r="BR321">
            <v>0</v>
          </cell>
          <cell r="BS321">
            <v>0</v>
          </cell>
          <cell r="BT321">
            <v>0</v>
          </cell>
          <cell r="BU321">
            <v>0</v>
          </cell>
          <cell r="BV321">
            <v>0</v>
          </cell>
          <cell r="BW321">
            <v>0</v>
          </cell>
          <cell r="BY321">
            <v>2300</v>
          </cell>
          <cell r="BZ321">
            <v>0</v>
          </cell>
        </row>
        <row r="322">
          <cell r="A322">
            <v>360052</v>
          </cell>
          <cell r="B322">
            <v>360052</v>
          </cell>
          <cell r="C322" t="str">
            <v>S Sheogobind</v>
          </cell>
          <cell r="D322">
            <v>360052</v>
          </cell>
          <cell r="E322">
            <v>360</v>
          </cell>
          <cell r="F322">
            <v>20</v>
          </cell>
          <cell r="G322" t="str">
            <v>Maint of Dusk to Dawn Lights-Mat &amp; Exp</v>
          </cell>
          <cell r="I322">
            <v>0</v>
          </cell>
          <cell r="K322">
            <v>0</v>
          </cell>
          <cell r="M322">
            <v>0</v>
          </cell>
          <cell r="O322">
            <v>0</v>
          </cell>
          <cell r="Q322">
            <v>0</v>
          </cell>
          <cell r="S322">
            <v>0</v>
          </cell>
          <cell r="U322">
            <v>0</v>
          </cell>
          <cell r="V322">
            <v>0</v>
          </cell>
          <cell r="W322">
            <v>0</v>
          </cell>
          <cell r="X322">
            <v>0</v>
          </cell>
          <cell r="Y322">
            <v>0</v>
          </cell>
          <cell r="Z322">
            <v>0</v>
          </cell>
          <cell r="AA322">
            <v>0</v>
          </cell>
          <cell r="AB322">
            <v>0</v>
          </cell>
          <cell r="AC322">
            <v>0</v>
          </cell>
          <cell r="AD322">
            <v>0</v>
          </cell>
          <cell r="AE322">
            <v>0</v>
          </cell>
          <cell r="AF322">
            <v>0</v>
          </cell>
          <cell r="AG322">
            <v>0</v>
          </cell>
          <cell r="AH322">
            <v>0</v>
          </cell>
          <cell r="AI322">
            <v>0</v>
          </cell>
          <cell r="AJ322">
            <v>0</v>
          </cell>
          <cell r="AK322">
            <v>0</v>
          </cell>
          <cell r="AL322">
            <v>0</v>
          </cell>
          <cell r="AM322">
            <v>0</v>
          </cell>
          <cell r="AN322">
            <v>0</v>
          </cell>
          <cell r="AO322">
            <v>0</v>
          </cell>
          <cell r="AP322">
            <v>0</v>
          </cell>
          <cell r="AQ322">
            <v>0</v>
          </cell>
          <cell r="AS322">
            <v>0</v>
          </cell>
          <cell r="AT322">
            <v>0</v>
          </cell>
          <cell r="AU322">
            <v>0</v>
          </cell>
          <cell r="AV322">
            <v>0</v>
          </cell>
          <cell r="AW322">
            <v>0</v>
          </cell>
          <cell r="AY322">
            <v>0</v>
          </cell>
          <cell r="AZ322">
            <v>0</v>
          </cell>
          <cell r="BA322">
            <v>0</v>
          </cell>
          <cell r="BB322">
            <v>0</v>
          </cell>
          <cell r="BC322">
            <v>0</v>
          </cell>
          <cell r="BD322">
            <v>0</v>
          </cell>
          <cell r="BE322">
            <v>0</v>
          </cell>
          <cell r="BF322">
            <v>0</v>
          </cell>
          <cell r="BG322">
            <v>0</v>
          </cell>
          <cell r="BH322">
            <v>0</v>
          </cell>
          <cell r="BI322">
            <v>0</v>
          </cell>
          <cell r="BJ322">
            <v>0</v>
          </cell>
          <cell r="BK322">
            <v>0</v>
          </cell>
          <cell r="BL322">
            <v>0</v>
          </cell>
          <cell r="BM322">
            <v>0</v>
          </cell>
          <cell r="BN322">
            <v>0</v>
          </cell>
          <cell r="BO322">
            <v>0</v>
          </cell>
          <cell r="BP322">
            <v>0</v>
          </cell>
          <cell r="BQ322">
            <v>0</v>
          </cell>
          <cell r="BR322">
            <v>0</v>
          </cell>
          <cell r="BS322">
            <v>0</v>
          </cell>
          <cell r="BT322">
            <v>0</v>
          </cell>
          <cell r="BU322">
            <v>0</v>
          </cell>
          <cell r="BV322">
            <v>0</v>
          </cell>
          <cell r="BW322">
            <v>0</v>
          </cell>
          <cell r="BY322">
            <v>2300</v>
          </cell>
          <cell r="BZ322">
            <v>0</v>
          </cell>
        </row>
        <row r="323">
          <cell r="A323">
            <v>360053</v>
          </cell>
          <cell r="B323">
            <v>360053</v>
          </cell>
          <cell r="C323" t="str">
            <v>S Sheogobind</v>
          </cell>
          <cell r="D323">
            <v>360053</v>
          </cell>
          <cell r="E323">
            <v>360</v>
          </cell>
          <cell r="F323">
            <v>20</v>
          </cell>
          <cell r="G323" t="str">
            <v>Maintenance of Meters</v>
          </cell>
          <cell r="I323">
            <v>0</v>
          </cell>
          <cell r="J323">
            <v>2157</v>
          </cell>
          <cell r="K323">
            <v>123617.67</v>
          </cell>
          <cell r="M323">
            <v>0</v>
          </cell>
          <cell r="O323">
            <v>0</v>
          </cell>
          <cell r="Q323">
            <v>0</v>
          </cell>
          <cell r="S323">
            <v>0</v>
          </cell>
          <cell r="U323">
            <v>0</v>
          </cell>
          <cell r="V323">
            <v>0</v>
          </cell>
          <cell r="W323">
            <v>0</v>
          </cell>
          <cell r="X323">
            <v>0</v>
          </cell>
          <cell r="Y323">
            <v>0</v>
          </cell>
          <cell r="Z323">
            <v>0</v>
          </cell>
          <cell r="AA323">
            <v>0</v>
          </cell>
          <cell r="AB323">
            <v>0</v>
          </cell>
          <cell r="AC323">
            <v>0</v>
          </cell>
          <cell r="AD323">
            <v>0</v>
          </cell>
          <cell r="AE323">
            <v>0</v>
          </cell>
          <cell r="AF323">
            <v>0</v>
          </cell>
          <cell r="AG323">
            <v>0</v>
          </cell>
          <cell r="AH323">
            <v>0</v>
          </cell>
          <cell r="AI323">
            <v>0</v>
          </cell>
          <cell r="AJ323">
            <v>0</v>
          </cell>
          <cell r="AK323">
            <v>0</v>
          </cell>
          <cell r="AL323">
            <v>0</v>
          </cell>
          <cell r="AM323">
            <v>0</v>
          </cell>
          <cell r="AN323">
            <v>0</v>
          </cell>
          <cell r="AO323">
            <v>0</v>
          </cell>
          <cell r="AP323">
            <v>0</v>
          </cell>
          <cell r="AQ323">
            <v>0</v>
          </cell>
          <cell r="AS323">
            <v>0</v>
          </cell>
          <cell r="AT323">
            <v>0</v>
          </cell>
          <cell r="AU323">
            <v>0</v>
          </cell>
          <cell r="AV323">
            <v>0</v>
          </cell>
          <cell r="AW323">
            <v>0</v>
          </cell>
          <cell r="AY323">
            <v>0</v>
          </cell>
          <cell r="AZ323">
            <v>0</v>
          </cell>
          <cell r="BA323">
            <v>0</v>
          </cell>
          <cell r="BB323">
            <v>0</v>
          </cell>
          <cell r="BC323">
            <v>0</v>
          </cell>
          <cell r="BD323">
            <v>0</v>
          </cell>
          <cell r="BE323">
            <v>0</v>
          </cell>
          <cell r="BF323">
            <v>0</v>
          </cell>
          <cell r="BG323">
            <v>0</v>
          </cell>
          <cell r="BH323">
            <v>0</v>
          </cell>
          <cell r="BI323">
            <v>0</v>
          </cell>
          <cell r="BJ323">
            <v>0</v>
          </cell>
          <cell r="BK323">
            <v>0</v>
          </cell>
          <cell r="BL323">
            <v>0</v>
          </cell>
          <cell r="BM323">
            <v>0</v>
          </cell>
          <cell r="BN323">
            <v>0</v>
          </cell>
          <cell r="BO323">
            <v>0</v>
          </cell>
          <cell r="BP323">
            <v>0</v>
          </cell>
          <cell r="BQ323">
            <v>0</v>
          </cell>
          <cell r="BR323">
            <v>0</v>
          </cell>
          <cell r="BS323">
            <v>0</v>
          </cell>
          <cell r="BT323">
            <v>0</v>
          </cell>
          <cell r="BU323">
            <v>0</v>
          </cell>
          <cell r="BV323">
            <v>3590</v>
          </cell>
          <cell r="BW323">
            <v>0</v>
          </cell>
          <cell r="BY323">
            <v>2300</v>
          </cell>
          <cell r="BZ323">
            <v>127207.67</v>
          </cell>
        </row>
        <row r="324">
          <cell r="A324">
            <v>360054</v>
          </cell>
          <cell r="B324">
            <v>360054</v>
          </cell>
          <cell r="C324" t="str">
            <v>S Sheogobind</v>
          </cell>
          <cell r="D324">
            <v>360054</v>
          </cell>
          <cell r="E324">
            <v>360</v>
          </cell>
          <cell r="F324">
            <v>20</v>
          </cell>
          <cell r="G324" t="str">
            <v>Cust Installations Expenses-Leases Prop</v>
          </cell>
          <cell r="I324">
            <v>0</v>
          </cell>
          <cell r="K324">
            <v>0</v>
          </cell>
          <cell r="M324">
            <v>0</v>
          </cell>
          <cell r="O324">
            <v>0</v>
          </cell>
          <cell r="Q324">
            <v>0</v>
          </cell>
          <cell r="S324">
            <v>0</v>
          </cell>
          <cell r="U324">
            <v>0</v>
          </cell>
          <cell r="V324">
            <v>0</v>
          </cell>
          <cell r="W324">
            <v>0</v>
          </cell>
          <cell r="X324">
            <v>0</v>
          </cell>
          <cell r="Y324">
            <v>0</v>
          </cell>
          <cell r="Z324">
            <v>0</v>
          </cell>
          <cell r="AA324">
            <v>0</v>
          </cell>
          <cell r="AB324">
            <v>0</v>
          </cell>
          <cell r="AC324">
            <v>0</v>
          </cell>
          <cell r="AD324">
            <v>0</v>
          </cell>
          <cell r="AE324">
            <v>0</v>
          </cell>
          <cell r="AF324">
            <v>0</v>
          </cell>
          <cell r="AG324">
            <v>0</v>
          </cell>
          <cell r="AH324">
            <v>0</v>
          </cell>
          <cell r="AI324">
            <v>0</v>
          </cell>
          <cell r="AJ324">
            <v>0</v>
          </cell>
          <cell r="AK324">
            <v>0</v>
          </cell>
          <cell r="AL324">
            <v>0</v>
          </cell>
          <cell r="AM324">
            <v>0</v>
          </cell>
          <cell r="AN324">
            <v>0</v>
          </cell>
          <cell r="AO324">
            <v>0</v>
          </cell>
          <cell r="AP324">
            <v>0</v>
          </cell>
          <cell r="AQ324">
            <v>0</v>
          </cell>
          <cell r="AS324">
            <v>0</v>
          </cell>
          <cell r="AT324">
            <v>0</v>
          </cell>
          <cell r="AU324">
            <v>0</v>
          </cell>
          <cell r="AV324">
            <v>0</v>
          </cell>
          <cell r="AW324">
            <v>0</v>
          </cell>
          <cell r="AY324">
            <v>0</v>
          </cell>
          <cell r="AZ324">
            <v>0</v>
          </cell>
          <cell r="BA324">
            <v>0</v>
          </cell>
          <cell r="BB324">
            <v>0</v>
          </cell>
          <cell r="BC324">
            <v>0</v>
          </cell>
          <cell r="BD324">
            <v>0</v>
          </cell>
          <cell r="BE324">
            <v>0</v>
          </cell>
          <cell r="BF324">
            <v>0</v>
          </cell>
          <cell r="BG324">
            <v>0</v>
          </cell>
          <cell r="BH324">
            <v>0</v>
          </cell>
          <cell r="BI324">
            <v>0</v>
          </cell>
          <cell r="BJ324">
            <v>0</v>
          </cell>
          <cell r="BK324">
            <v>0</v>
          </cell>
          <cell r="BL324">
            <v>0</v>
          </cell>
          <cell r="BM324">
            <v>0</v>
          </cell>
          <cell r="BN324">
            <v>0</v>
          </cell>
          <cell r="BO324">
            <v>0</v>
          </cell>
          <cell r="BP324">
            <v>0</v>
          </cell>
          <cell r="BQ324">
            <v>0</v>
          </cell>
          <cell r="BR324">
            <v>0</v>
          </cell>
          <cell r="BS324">
            <v>0</v>
          </cell>
          <cell r="BT324">
            <v>0</v>
          </cell>
          <cell r="BU324">
            <v>0</v>
          </cell>
          <cell r="BV324">
            <v>0</v>
          </cell>
          <cell r="BW324">
            <v>0</v>
          </cell>
          <cell r="BY324">
            <v>2300</v>
          </cell>
          <cell r="BZ324">
            <v>0</v>
          </cell>
        </row>
        <row r="325">
          <cell r="A325">
            <v>360055</v>
          </cell>
          <cell r="B325">
            <v>360055</v>
          </cell>
          <cell r="C325" t="str">
            <v>S Sheogobind</v>
          </cell>
          <cell r="D325">
            <v>360055</v>
          </cell>
          <cell r="E325">
            <v>360</v>
          </cell>
          <cell r="F325">
            <v>20</v>
          </cell>
          <cell r="G325" t="str">
            <v>Maint of other Install on Cust. Premises</v>
          </cell>
          <cell r="I325">
            <v>0</v>
          </cell>
          <cell r="K325">
            <v>0</v>
          </cell>
          <cell r="M325">
            <v>0</v>
          </cell>
          <cell r="O325">
            <v>0</v>
          </cell>
          <cell r="Q325">
            <v>0</v>
          </cell>
          <cell r="S325">
            <v>0</v>
          </cell>
          <cell r="U325">
            <v>0</v>
          </cell>
          <cell r="V325">
            <v>0</v>
          </cell>
          <cell r="W325">
            <v>0</v>
          </cell>
          <cell r="X325">
            <v>0</v>
          </cell>
          <cell r="Y325">
            <v>0</v>
          </cell>
          <cell r="Z325">
            <v>0</v>
          </cell>
          <cell r="AA325">
            <v>0</v>
          </cell>
          <cell r="AB325">
            <v>0</v>
          </cell>
          <cell r="AC325">
            <v>0</v>
          </cell>
          <cell r="AD325">
            <v>0</v>
          </cell>
          <cell r="AE325">
            <v>0</v>
          </cell>
          <cell r="AF325">
            <v>0</v>
          </cell>
          <cell r="AG325">
            <v>0</v>
          </cell>
          <cell r="AH325">
            <v>0</v>
          </cell>
          <cell r="AI325">
            <v>0</v>
          </cell>
          <cell r="AJ325">
            <v>0</v>
          </cell>
          <cell r="AK325">
            <v>0</v>
          </cell>
          <cell r="AL325">
            <v>0</v>
          </cell>
          <cell r="AM325">
            <v>0</v>
          </cell>
          <cell r="AN325">
            <v>0</v>
          </cell>
          <cell r="AO325">
            <v>0</v>
          </cell>
          <cell r="AP325">
            <v>0</v>
          </cell>
          <cell r="AQ325">
            <v>0</v>
          </cell>
          <cell r="AS325">
            <v>0</v>
          </cell>
          <cell r="AT325">
            <v>0</v>
          </cell>
          <cell r="AU325">
            <v>0</v>
          </cell>
          <cell r="AV325">
            <v>0</v>
          </cell>
          <cell r="AW325">
            <v>0</v>
          </cell>
          <cell r="AY325">
            <v>0</v>
          </cell>
          <cell r="AZ325">
            <v>0</v>
          </cell>
          <cell r="BA325">
            <v>0</v>
          </cell>
          <cell r="BB325">
            <v>0</v>
          </cell>
          <cell r="BC325">
            <v>0</v>
          </cell>
          <cell r="BD325">
            <v>0</v>
          </cell>
          <cell r="BE325">
            <v>0</v>
          </cell>
          <cell r="BF325">
            <v>0</v>
          </cell>
          <cell r="BG325">
            <v>0</v>
          </cell>
          <cell r="BH325">
            <v>0</v>
          </cell>
          <cell r="BI325">
            <v>0</v>
          </cell>
          <cell r="BJ325">
            <v>0</v>
          </cell>
          <cell r="BK325">
            <v>0</v>
          </cell>
          <cell r="BL325">
            <v>0</v>
          </cell>
          <cell r="BM325">
            <v>0</v>
          </cell>
          <cell r="BN325">
            <v>0</v>
          </cell>
          <cell r="BO325">
            <v>0</v>
          </cell>
          <cell r="BP325">
            <v>0</v>
          </cell>
          <cell r="BQ325">
            <v>0</v>
          </cell>
          <cell r="BR325">
            <v>0</v>
          </cell>
          <cell r="BS325">
            <v>0</v>
          </cell>
          <cell r="BT325">
            <v>0</v>
          </cell>
          <cell r="BU325">
            <v>0</v>
          </cell>
          <cell r="BV325">
            <v>0</v>
          </cell>
          <cell r="BW325">
            <v>0</v>
          </cell>
          <cell r="BY325">
            <v>2300</v>
          </cell>
          <cell r="BZ325">
            <v>0</v>
          </cell>
        </row>
        <row r="326">
          <cell r="A326">
            <v>360056</v>
          </cell>
          <cell r="B326">
            <v>360056</v>
          </cell>
          <cell r="C326" t="str">
            <v>S Sheogobind</v>
          </cell>
          <cell r="D326">
            <v>360056</v>
          </cell>
          <cell r="E326">
            <v>360</v>
          </cell>
          <cell r="F326">
            <v>20</v>
          </cell>
          <cell r="G326" t="str">
            <v>OEB Reporting-Distribution</v>
          </cell>
          <cell r="I326">
            <v>0</v>
          </cell>
          <cell r="K326">
            <v>0</v>
          </cell>
          <cell r="M326">
            <v>0</v>
          </cell>
          <cell r="O326">
            <v>0</v>
          </cell>
          <cell r="Q326">
            <v>0</v>
          </cell>
          <cell r="S326">
            <v>0</v>
          </cell>
          <cell r="U326">
            <v>0</v>
          </cell>
          <cell r="V326">
            <v>0</v>
          </cell>
          <cell r="W326">
            <v>0</v>
          </cell>
          <cell r="X326">
            <v>0</v>
          </cell>
          <cell r="Y326">
            <v>0</v>
          </cell>
          <cell r="Z326">
            <v>0</v>
          </cell>
          <cell r="AA326">
            <v>0</v>
          </cell>
          <cell r="AB326">
            <v>0</v>
          </cell>
          <cell r="AC326">
            <v>0</v>
          </cell>
          <cell r="AD326">
            <v>0</v>
          </cell>
          <cell r="AE326">
            <v>0</v>
          </cell>
          <cell r="AF326">
            <v>0</v>
          </cell>
          <cell r="AG326">
            <v>0</v>
          </cell>
          <cell r="AH326">
            <v>0</v>
          </cell>
          <cell r="AI326">
            <v>0</v>
          </cell>
          <cell r="AJ326">
            <v>0</v>
          </cell>
          <cell r="AK326">
            <v>0</v>
          </cell>
          <cell r="AL326">
            <v>0</v>
          </cell>
          <cell r="AM326">
            <v>0</v>
          </cell>
          <cell r="AN326">
            <v>0</v>
          </cell>
          <cell r="AO326">
            <v>0</v>
          </cell>
          <cell r="AP326">
            <v>0</v>
          </cell>
          <cell r="AQ326">
            <v>0</v>
          </cell>
          <cell r="AS326">
            <v>0</v>
          </cell>
          <cell r="AT326">
            <v>0</v>
          </cell>
          <cell r="AU326">
            <v>0</v>
          </cell>
          <cell r="AV326">
            <v>0</v>
          </cell>
          <cell r="AW326">
            <v>0</v>
          </cell>
          <cell r="AY326">
            <v>0</v>
          </cell>
          <cell r="AZ326">
            <v>0</v>
          </cell>
          <cell r="BA326">
            <v>0</v>
          </cell>
          <cell r="BB326">
            <v>0</v>
          </cell>
          <cell r="BC326">
            <v>0</v>
          </cell>
          <cell r="BD326">
            <v>0</v>
          </cell>
          <cell r="BE326">
            <v>0</v>
          </cell>
          <cell r="BF326">
            <v>0</v>
          </cell>
          <cell r="BG326">
            <v>0</v>
          </cell>
          <cell r="BH326">
            <v>0</v>
          </cell>
          <cell r="BI326">
            <v>0</v>
          </cell>
          <cell r="BJ326">
            <v>0</v>
          </cell>
          <cell r="BK326">
            <v>0</v>
          </cell>
          <cell r="BL326">
            <v>0</v>
          </cell>
          <cell r="BM326">
            <v>0</v>
          </cell>
          <cell r="BN326">
            <v>0</v>
          </cell>
          <cell r="BO326">
            <v>0</v>
          </cell>
          <cell r="BP326">
            <v>0</v>
          </cell>
          <cell r="BQ326">
            <v>0</v>
          </cell>
          <cell r="BR326">
            <v>0</v>
          </cell>
          <cell r="BS326">
            <v>0</v>
          </cell>
          <cell r="BT326">
            <v>0</v>
          </cell>
          <cell r="BU326">
            <v>0</v>
          </cell>
          <cell r="BV326">
            <v>0</v>
          </cell>
          <cell r="BW326">
            <v>0</v>
          </cell>
          <cell r="BY326">
            <v>2300</v>
          </cell>
          <cell r="BZ326">
            <v>0</v>
          </cell>
        </row>
        <row r="327">
          <cell r="A327">
            <v>360076</v>
          </cell>
          <cell r="B327">
            <v>360076</v>
          </cell>
          <cell r="C327" t="str">
            <v>S Sheogobind</v>
          </cell>
          <cell r="D327">
            <v>360076</v>
          </cell>
          <cell r="E327">
            <v>360</v>
          </cell>
          <cell r="F327">
            <v>20</v>
          </cell>
          <cell r="G327" t="str">
            <v>Ice Storm 2002-Maintenance</v>
          </cell>
          <cell r="I327">
            <v>0</v>
          </cell>
          <cell r="K327">
            <v>0</v>
          </cell>
          <cell r="M327">
            <v>0</v>
          </cell>
          <cell r="O327">
            <v>0</v>
          </cell>
          <cell r="Q327">
            <v>0</v>
          </cell>
          <cell r="S327">
            <v>0</v>
          </cell>
          <cell r="U327">
            <v>0</v>
          </cell>
          <cell r="V327">
            <v>0</v>
          </cell>
          <cell r="W327">
            <v>0</v>
          </cell>
          <cell r="X327">
            <v>0</v>
          </cell>
          <cell r="Y327">
            <v>0</v>
          </cell>
          <cell r="Z327">
            <v>0</v>
          </cell>
          <cell r="AA327">
            <v>0</v>
          </cell>
          <cell r="AB327">
            <v>0</v>
          </cell>
          <cell r="AC327">
            <v>0</v>
          </cell>
          <cell r="AD327">
            <v>0</v>
          </cell>
          <cell r="AE327">
            <v>0</v>
          </cell>
          <cell r="AF327">
            <v>0</v>
          </cell>
          <cell r="AG327">
            <v>0</v>
          </cell>
          <cell r="AH327">
            <v>0</v>
          </cell>
          <cell r="AI327">
            <v>0</v>
          </cell>
          <cell r="AJ327">
            <v>0</v>
          </cell>
          <cell r="AK327">
            <v>0</v>
          </cell>
          <cell r="AL327">
            <v>0</v>
          </cell>
          <cell r="AM327">
            <v>0</v>
          </cell>
          <cell r="AN327">
            <v>0</v>
          </cell>
          <cell r="AO327">
            <v>0</v>
          </cell>
          <cell r="AP327">
            <v>0</v>
          </cell>
          <cell r="AQ327">
            <v>0</v>
          </cell>
          <cell r="AS327">
            <v>0</v>
          </cell>
          <cell r="AT327">
            <v>0</v>
          </cell>
          <cell r="AU327">
            <v>0</v>
          </cell>
          <cell r="AV327">
            <v>0</v>
          </cell>
          <cell r="AW327">
            <v>0</v>
          </cell>
          <cell r="AY327">
            <v>0</v>
          </cell>
          <cell r="AZ327">
            <v>0</v>
          </cell>
          <cell r="BA327">
            <v>0</v>
          </cell>
          <cell r="BB327">
            <v>0</v>
          </cell>
          <cell r="BC327">
            <v>0</v>
          </cell>
          <cell r="BD327">
            <v>0</v>
          </cell>
          <cell r="BE327">
            <v>0</v>
          </cell>
          <cell r="BF327">
            <v>0</v>
          </cell>
          <cell r="BG327">
            <v>0</v>
          </cell>
          <cell r="BH327">
            <v>0</v>
          </cell>
          <cell r="BI327">
            <v>0</v>
          </cell>
          <cell r="BJ327">
            <v>0</v>
          </cell>
          <cell r="BK327">
            <v>0</v>
          </cell>
          <cell r="BL327">
            <v>0</v>
          </cell>
          <cell r="BM327">
            <v>0</v>
          </cell>
          <cell r="BN327">
            <v>0</v>
          </cell>
          <cell r="BO327">
            <v>0</v>
          </cell>
          <cell r="BP327">
            <v>0</v>
          </cell>
          <cell r="BQ327">
            <v>0</v>
          </cell>
          <cell r="BR327">
            <v>0</v>
          </cell>
          <cell r="BS327">
            <v>0</v>
          </cell>
          <cell r="BT327">
            <v>0</v>
          </cell>
          <cell r="BU327">
            <v>0</v>
          </cell>
          <cell r="BV327">
            <v>0</v>
          </cell>
          <cell r="BW327">
            <v>0</v>
          </cell>
          <cell r="BY327">
            <v>2300</v>
          </cell>
          <cell r="BZ327">
            <v>0</v>
          </cell>
        </row>
        <row r="328">
          <cell r="A328">
            <v>360096</v>
          </cell>
          <cell r="B328">
            <v>360096</v>
          </cell>
          <cell r="C328" t="str">
            <v>S Sheogobind</v>
          </cell>
          <cell r="D328">
            <v>360096</v>
          </cell>
          <cell r="E328">
            <v>360</v>
          </cell>
          <cell r="F328">
            <v>20</v>
          </cell>
          <cell r="G328" t="str">
            <v>Metering Services from Bluewater</v>
          </cell>
          <cell r="I328">
            <v>0</v>
          </cell>
          <cell r="K328">
            <v>0</v>
          </cell>
          <cell r="M328">
            <v>0</v>
          </cell>
          <cell r="O328">
            <v>0</v>
          </cell>
          <cell r="Q328">
            <v>0</v>
          </cell>
          <cell r="S328">
            <v>0</v>
          </cell>
          <cell r="U328">
            <v>0</v>
          </cell>
          <cell r="V328">
            <v>0</v>
          </cell>
          <cell r="W328">
            <v>0</v>
          </cell>
          <cell r="X328">
            <v>0</v>
          </cell>
          <cell r="Y328">
            <v>0</v>
          </cell>
          <cell r="Z328">
            <v>0</v>
          </cell>
          <cell r="AA328">
            <v>0</v>
          </cell>
          <cell r="AB328">
            <v>0</v>
          </cell>
          <cell r="AC328">
            <v>0</v>
          </cell>
          <cell r="AD328">
            <v>0</v>
          </cell>
          <cell r="AE328">
            <v>0</v>
          </cell>
          <cell r="AF328">
            <v>0</v>
          </cell>
          <cell r="AG328">
            <v>0</v>
          </cell>
          <cell r="AH328">
            <v>0</v>
          </cell>
          <cell r="AI328">
            <v>0</v>
          </cell>
          <cell r="AJ328">
            <v>0</v>
          </cell>
          <cell r="AK328">
            <v>0</v>
          </cell>
          <cell r="AL328">
            <v>0</v>
          </cell>
          <cell r="AM328">
            <v>0</v>
          </cell>
          <cell r="AN328">
            <v>0</v>
          </cell>
          <cell r="AO328">
            <v>0</v>
          </cell>
          <cell r="AP328">
            <v>0</v>
          </cell>
          <cell r="AQ328">
            <v>0</v>
          </cell>
          <cell r="AS328">
            <v>0</v>
          </cell>
          <cell r="AT328">
            <v>0</v>
          </cell>
          <cell r="AU328">
            <v>0</v>
          </cell>
          <cell r="AV328">
            <v>0</v>
          </cell>
          <cell r="AW328">
            <v>0</v>
          </cell>
          <cell r="AY328">
            <v>0</v>
          </cell>
          <cell r="AZ328">
            <v>0</v>
          </cell>
          <cell r="BA328">
            <v>0</v>
          </cell>
          <cell r="BB328">
            <v>0</v>
          </cell>
          <cell r="BC328">
            <v>0</v>
          </cell>
          <cell r="BD328">
            <v>0</v>
          </cell>
          <cell r="BE328">
            <v>0</v>
          </cell>
          <cell r="BF328">
            <v>0</v>
          </cell>
          <cell r="BG328">
            <v>0</v>
          </cell>
          <cell r="BH328">
            <v>0</v>
          </cell>
          <cell r="BI328">
            <v>0</v>
          </cell>
          <cell r="BJ328">
            <v>0</v>
          </cell>
          <cell r="BK328">
            <v>0</v>
          </cell>
          <cell r="BL328">
            <v>0</v>
          </cell>
          <cell r="BM328">
            <v>0</v>
          </cell>
          <cell r="BN328">
            <v>0</v>
          </cell>
          <cell r="BO328">
            <v>0</v>
          </cell>
          <cell r="BP328">
            <v>0</v>
          </cell>
          <cell r="BQ328">
            <v>0</v>
          </cell>
          <cell r="BR328">
            <v>0</v>
          </cell>
          <cell r="BS328">
            <v>0</v>
          </cell>
          <cell r="BT328">
            <v>0</v>
          </cell>
          <cell r="BU328">
            <v>0</v>
          </cell>
          <cell r="BV328">
            <v>0</v>
          </cell>
          <cell r="BW328">
            <v>0</v>
          </cell>
          <cell r="BY328">
            <v>2300</v>
          </cell>
          <cell r="BZ328">
            <v>0</v>
          </cell>
        </row>
        <row r="329">
          <cell r="A329">
            <v>360117</v>
          </cell>
          <cell r="B329">
            <v>360117</v>
          </cell>
          <cell r="C329" t="str">
            <v>S Sheogobind</v>
          </cell>
          <cell r="D329">
            <v>360117</v>
          </cell>
          <cell r="E329">
            <v>360</v>
          </cell>
          <cell r="F329">
            <v>20</v>
          </cell>
          <cell r="G329" t="str">
            <v>FE-Utilismart Services</v>
          </cell>
          <cell r="I329">
            <v>0</v>
          </cell>
          <cell r="K329">
            <v>0</v>
          </cell>
          <cell r="M329">
            <v>0</v>
          </cell>
          <cell r="O329">
            <v>0</v>
          </cell>
          <cell r="Q329">
            <v>0</v>
          </cell>
          <cell r="S329">
            <v>0</v>
          </cell>
          <cell r="U329">
            <v>0</v>
          </cell>
          <cell r="V329">
            <v>0</v>
          </cell>
          <cell r="W329">
            <v>0</v>
          </cell>
          <cell r="X329">
            <v>0</v>
          </cell>
          <cell r="Y329">
            <v>0</v>
          </cell>
          <cell r="Z329">
            <v>0</v>
          </cell>
          <cell r="AA329">
            <v>0</v>
          </cell>
          <cell r="AB329">
            <v>0</v>
          </cell>
          <cell r="AC329">
            <v>0</v>
          </cell>
          <cell r="AD329">
            <v>0</v>
          </cell>
          <cell r="AE329">
            <v>0</v>
          </cell>
          <cell r="AF329">
            <v>0</v>
          </cell>
          <cell r="AG329">
            <v>0</v>
          </cell>
          <cell r="AH329">
            <v>0</v>
          </cell>
          <cell r="AI329">
            <v>0</v>
          </cell>
          <cell r="AJ329">
            <v>0</v>
          </cell>
          <cell r="AK329">
            <v>0</v>
          </cell>
          <cell r="AL329">
            <v>0</v>
          </cell>
          <cell r="AM329">
            <v>0</v>
          </cell>
          <cell r="AN329">
            <v>0</v>
          </cell>
          <cell r="AO329">
            <v>0</v>
          </cell>
          <cell r="AP329">
            <v>0</v>
          </cell>
          <cell r="AQ329">
            <v>0</v>
          </cell>
          <cell r="AS329">
            <v>0</v>
          </cell>
          <cell r="AT329">
            <v>0</v>
          </cell>
          <cell r="AU329">
            <v>0</v>
          </cell>
          <cell r="AV329">
            <v>0</v>
          </cell>
          <cell r="AW329">
            <v>0</v>
          </cell>
          <cell r="AY329">
            <v>0</v>
          </cell>
          <cell r="AZ329">
            <v>0</v>
          </cell>
          <cell r="BA329">
            <v>0</v>
          </cell>
          <cell r="BB329">
            <v>0</v>
          </cell>
          <cell r="BC329">
            <v>0</v>
          </cell>
          <cell r="BD329">
            <v>0</v>
          </cell>
          <cell r="BE329">
            <v>0</v>
          </cell>
          <cell r="BF329">
            <v>0</v>
          </cell>
          <cell r="BG329">
            <v>0</v>
          </cell>
          <cell r="BH329">
            <v>0</v>
          </cell>
          <cell r="BI329">
            <v>0</v>
          </cell>
          <cell r="BJ329">
            <v>0</v>
          </cell>
          <cell r="BK329">
            <v>0</v>
          </cell>
          <cell r="BL329">
            <v>0</v>
          </cell>
          <cell r="BM329">
            <v>0</v>
          </cell>
          <cell r="BN329">
            <v>0</v>
          </cell>
          <cell r="BO329">
            <v>0</v>
          </cell>
          <cell r="BP329">
            <v>0</v>
          </cell>
          <cell r="BQ329">
            <v>0</v>
          </cell>
          <cell r="BR329">
            <v>0</v>
          </cell>
          <cell r="BS329">
            <v>0</v>
          </cell>
          <cell r="BT329">
            <v>0</v>
          </cell>
          <cell r="BU329">
            <v>0</v>
          </cell>
          <cell r="BV329">
            <v>53618</v>
          </cell>
          <cell r="BW329">
            <v>0</v>
          </cell>
          <cell r="BY329">
            <v>2300</v>
          </cell>
          <cell r="BZ329">
            <v>53618</v>
          </cell>
        </row>
        <row r="330">
          <cell r="A330">
            <v>360119</v>
          </cell>
          <cell r="B330">
            <v>360119</v>
          </cell>
          <cell r="C330" t="str">
            <v>S Sheogobind</v>
          </cell>
          <cell r="D330">
            <v>360119</v>
          </cell>
          <cell r="E330">
            <v>360</v>
          </cell>
          <cell r="F330">
            <v>20</v>
          </cell>
          <cell r="G330" t="str">
            <v>FE - Supervsion System Assets</v>
          </cell>
          <cell r="H330">
            <v>75</v>
          </cell>
          <cell r="I330">
            <v>6484.4999999999991</v>
          </cell>
          <cell r="K330">
            <v>0</v>
          </cell>
          <cell r="M330">
            <v>0</v>
          </cell>
          <cell r="O330">
            <v>0</v>
          </cell>
          <cell r="Q330">
            <v>0</v>
          </cell>
          <cell r="S330">
            <v>0</v>
          </cell>
          <cell r="U330">
            <v>0</v>
          </cell>
          <cell r="V330">
            <v>0</v>
          </cell>
          <cell r="W330">
            <v>0</v>
          </cell>
          <cell r="X330">
            <v>0</v>
          </cell>
          <cell r="Y330">
            <v>0</v>
          </cell>
          <cell r="Z330">
            <v>0</v>
          </cell>
          <cell r="AA330">
            <v>0</v>
          </cell>
          <cell r="AB330">
            <v>0</v>
          </cell>
          <cell r="AC330">
            <v>0</v>
          </cell>
          <cell r="AD330">
            <v>0</v>
          </cell>
          <cell r="AE330">
            <v>0</v>
          </cell>
          <cell r="AF330">
            <v>0</v>
          </cell>
          <cell r="AG330">
            <v>0</v>
          </cell>
          <cell r="AH330">
            <v>0</v>
          </cell>
          <cell r="AI330">
            <v>0</v>
          </cell>
          <cell r="AJ330">
            <v>0</v>
          </cell>
          <cell r="AK330">
            <v>0</v>
          </cell>
          <cell r="AL330">
            <v>0</v>
          </cell>
          <cell r="AM330">
            <v>0</v>
          </cell>
          <cell r="AN330">
            <v>0</v>
          </cell>
          <cell r="AO330">
            <v>0</v>
          </cell>
          <cell r="AP330">
            <v>0</v>
          </cell>
          <cell r="AQ330">
            <v>0</v>
          </cell>
          <cell r="AS330">
            <v>0</v>
          </cell>
          <cell r="AT330">
            <v>0</v>
          </cell>
          <cell r="AU330">
            <v>0</v>
          </cell>
          <cell r="AV330">
            <v>0</v>
          </cell>
          <cell r="AW330">
            <v>0</v>
          </cell>
          <cell r="AY330">
            <v>0</v>
          </cell>
          <cell r="AZ330">
            <v>0</v>
          </cell>
          <cell r="BA330">
            <v>0</v>
          </cell>
          <cell r="BB330">
            <v>0</v>
          </cell>
          <cell r="BC330">
            <v>0</v>
          </cell>
          <cell r="BD330">
            <v>0</v>
          </cell>
          <cell r="BE330">
            <v>0</v>
          </cell>
          <cell r="BF330">
            <v>0</v>
          </cell>
          <cell r="BG330">
            <v>0</v>
          </cell>
          <cell r="BH330">
            <v>0</v>
          </cell>
          <cell r="BI330">
            <v>0</v>
          </cell>
          <cell r="BJ330">
            <v>0</v>
          </cell>
          <cell r="BK330">
            <v>0</v>
          </cell>
          <cell r="BL330">
            <v>0</v>
          </cell>
          <cell r="BM330">
            <v>0</v>
          </cell>
          <cell r="BN330">
            <v>0</v>
          </cell>
          <cell r="BO330">
            <v>0</v>
          </cell>
          <cell r="BP330">
            <v>0</v>
          </cell>
          <cell r="BQ330">
            <v>0</v>
          </cell>
          <cell r="BR330">
            <v>0</v>
          </cell>
          <cell r="BS330">
            <v>0</v>
          </cell>
          <cell r="BT330">
            <v>0</v>
          </cell>
          <cell r="BU330">
            <v>0</v>
          </cell>
          <cell r="BV330">
            <v>0</v>
          </cell>
          <cell r="BW330">
            <v>0</v>
          </cell>
          <cell r="BY330">
            <v>2300</v>
          </cell>
          <cell r="BZ330">
            <v>6484.4999999999991</v>
          </cell>
        </row>
        <row r="331">
          <cell r="A331">
            <v>0</v>
          </cell>
          <cell r="K331">
            <v>0</v>
          </cell>
          <cell r="M331">
            <v>0</v>
          </cell>
          <cell r="O331">
            <v>0</v>
          </cell>
          <cell r="Q331">
            <v>0</v>
          </cell>
          <cell r="S331">
            <v>0</v>
          </cell>
          <cell r="U331">
            <v>0</v>
          </cell>
          <cell r="V331">
            <v>0</v>
          </cell>
          <cell r="W331">
            <v>0</v>
          </cell>
          <cell r="X331">
            <v>0</v>
          </cell>
          <cell r="Y331">
            <v>0</v>
          </cell>
          <cell r="BO331">
            <v>0</v>
          </cell>
          <cell r="BY331" t="str">
            <v>2300 Total</v>
          </cell>
          <cell r="BZ331">
            <v>1907498.1099999999</v>
          </cell>
        </row>
        <row r="332">
          <cell r="A332">
            <v>300489</v>
          </cell>
          <cell r="B332">
            <v>300489</v>
          </cell>
          <cell r="C332" t="str">
            <v>Harry Clutterbuck</v>
          </cell>
          <cell r="D332">
            <v>300489</v>
          </cell>
          <cell r="E332">
            <v>300</v>
          </cell>
          <cell r="F332">
            <v>20</v>
          </cell>
          <cell r="G332" t="str">
            <v>LABOUR CHARGES TO 2401 IN CO. 0020</v>
          </cell>
          <cell r="I332">
            <v>0</v>
          </cell>
          <cell r="K332">
            <v>0</v>
          </cell>
          <cell r="M332">
            <v>0</v>
          </cell>
          <cell r="O332">
            <v>0</v>
          </cell>
          <cell r="Q332">
            <v>0</v>
          </cell>
          <cell r="S332">
            <v>0</v>
          </cell>
          <cell r="U332">
            <v>0</v>
          </cell>
          <cell r="V332">
            <v>0</v>
          </cell>
          <cell r="W332">
            <v>0</v>
          </cell>
          <cell r="X332">
            <v>0</v>
          </cell>
          <cell r="Y332">
            <v>0</v>
          </cell>
          <cell r="Z332">
            <v>0</v>
          </cell>
          <cell r="AA332">
            <v>0</v>
          </cell>
          <cell r="AB332">
            <v>0</v>
          </cell>
          <cell r="AC332">
            <v>0</v>
          </cell>
          <cell r="AD332">
            <v>0</v>
          </cell>
          <cell r="AE332">
            <v>0</v>
          </cell>
          <cell r="AF332">
            <v>0</v>
          </cell>
          <cell r="AG332">
            <v>0</v>
          </cell>
          <cell r="AH332">
            <v>0</v>
          </cell>
          <cell r="AI332">
            <v>0</v>
          </cell>
          <cell r="AJ332">
            <v>0</v>
          </cell>
          <cell r="AK332">
            <v>0</v>
          </cell>
          <cell r="AL332">
            <v>0</v>
          </cell>
          <cell r="AM332">
            <v>0</v>
          </cell>
          <cell r="AN332">
            <v>0</v>
          </cell>
          <cell r="AO332">
            <v>0</v>
          </cell>
          <cell r="AP332">
            <v>0</v>
          </cell>
          <cell r="AQ332">
            <v>0</v>
          </cell>
          <cell r="AS332">
            <v>0</v>
          </cell>
          <cell r="AT332">
            <v>0</v>
          </cell>
          <cell r="AU332">
            <v>0</v>
          </cell>
          <cell r="AV332">
            <v>0</v>
          </cell>
          <cell r="AW332">
            <v>0</v>
          </cell>
          <cell r="AY332">
            <v>0</v>
          </cell>
          <cell r="AZ332">
            <v>0</v>
          </cell>
          <cell r="BA332">
            <v>0</v>
          </cell>
          <cell r="BB332">
            <v>0</v>
          </cell>
          <cell r="BC332">
            <v>0</v>
          </cell>
          <cell r="BD332">
            <v>0</v>
          </cell>
          <cell r="BE332">
            <v>0</v>
          </cell>
          <cell r="BF332">
            <v>0</v>
          </cell>
          <cell r="BG332">
            <v>0</v>
          </cell>
          <cell r="BH332">
            <v>0</v>
          </cell>
          <cell r="BI332">
            <v>0</v>
          </cell>
          <cell r="BJ332">
            <v>0</v>
          </cell>
          <cell r="BK332">
            <v>0</v>
          </cell>
          <cell r="BL332">
            <v>0</v>
          </cell>
          <cell r="BM332">
            <v>0</v>
          </cell>
          <cell r="BN332">
            <v>0</v>
          </cell>
          <cell r="BO332">
            <v>0</v>
          </cell>
          <cell r="BP332">
            <v>0</v>
          </cell>
          <cell r="BQ332">
            <v>0</v>
          </cell>
          <cell r="BR332">
            <v>0</v>
          </cell>
          <cell r="BS332">
            <v>0</v>
          </cell>
          <cell r="BT332">
            <v>0</v>
          </cell>
          <cell r="BU332">
            <v>0</v>
          </cell>
          <cell r="BV332">
            <v>0</v>
          </cell>
          <cell r="BW332">
            <v>0</v>
          </cell>
          <cell r="BY332">
            <v>2401</v>
          </cell>
          <cell r="BZ332">
            <v>0</v>
          </cell>
        </row>
        <row r="333">
          <cell r="A333">
            <v>300962</v>
          </cell>
          <cell r="B333">
            <v>300962</v>
          </cell>
          <cell r="C333" t="str">
            <v>Harry Clutterbuck</v>
          </cell>
          <cell r="D333">
            <v>300962</v>
          </cell>
          <cell r="E333">
            <v>300</v>
          </cell>
          <cell r="F333">
            <v>20</v>
          </cell>
          <cell r="G333" t="str">
            <v>Cost Allocation Study</v>
          </cell>
          <cell r="I333">
            <v>0</v>
          </cell>
          <cell r="K333">
            <v>0</v>
          </cell>
          <cell r="M333">
            <v>0</v>
          </cell>
          <cell r="O333">
            <v>0</v>
          </cell>
          <cell r="Q333">
            <v>0</v>
          </cell>
          <cell r="S333">
            <v>0</v>
          </cell>
          <cell r="U333">
            <v>0</v>
          </cell>
          <cell r="V333">
            <v>0</v>
          </cell>
          <cell r="W333">
            <v>0</v>
          </cell>
          <cell r="X333">
            <v>0</v>
          </cell>
          <cell r="Y333">
            <v>0</v>
          </cell>
          <cell r="Z333">
            <v>0</v>
          </cell>
          <cell r="AA333">
            <v>0</v>
          </cell>
          <cell r="AB333">
            <v>0</v>
          </cell>
          <cell r="AC333">
            <v>0</v>
          </cell>
          <cell r="AD333">
            <v>0</v>
          </cell>
          <cell r="AE333">
            <v>0</v>
          </cell>
          <cell r="AF333">
            <v>0</v>
          </cell>
          <cell r="AG333">
            <v>0</v>
          </cell>
          <cell r="AH333">
            <v>0</v>
          </cell>
          <cell r="AI333">
            <v>0</v>
          </cell>
          <cell r="AJ333">
            <v>0</v>
          </cell>
          <cell r="AK333">
            <v>0</v>
          </cell>
          <cell r="AL333">
            <v>0</v>
          </cell>
          <cell r="AM333">
            <v>0</v>
          </cell>
          <cell r="AN333">
            <v>0</v>
          </cell>
          <cell r="AO333">
            <v>0</v>
          </cell>
          <cell r="AP333">
            <v>0</v>
          </cell>
          <cell r="AQ333">
            <v>0</v>
          </cell>
          <cell r="AS333">
            <v>0</v>
          </cell>
          <cell r="AT333">
            <v>0</v>
          </cell>
          <cell r="AU333">
            <v>0</v>
          </cell>
          <cell r="AV333">
            <v>0</v>
          </cell>
          <cell r="AW333">
            <v>0</v>
          </cell>
          <cell r="AY333">
            <v>0</v>
          </cell>
          <cell r="AZ333">
            <v>0</v>
          </cell>
          <cell r="BA333">
            <v>0</v>
          </cell>
          <cell r="BB333">
            <v>0</v>
          </cell>
          <cell r="BC333">
            <v>0</v>
          </cell>
          <cell r="BD333">
            <v>0</v>
          </cell>
          <cell r="BE333">
            <v>0</v>
          </cell>
          <cell r="BF333">
            <v>0</v>
          </cell>
          <cell r="BG333">
            <v>0</v>
          </cell>
          <cell r="BH333">
            <v>0</v>
          </cell>
          <cell r="BI333">
            <v>0</v>
          </cell>
          <cell r="BJ333">
            <v>0</v>
          </cell>
          <cell r="BK333">
            <v>0</v>
          </cell>
          <cell r="BL333">
            <v>0</v>
          </cell>
          <cell r="BM333">
            <v>0</v>
          </cell>
          <cell r="BN333">
            <v>0</v>
          </cell>
          <cell r="BO333">
            <v>0</v>
          </cell>
          <cell r="BP333">
            <v>0</v>
          </cell>
          <cell r="BQ333">
            <v>0</v>
          </cell>
          <cell r="BR333">
            <v>0</v>
          </cell>
          <cell r="BS333">
            <v>0</v>
          </cell>
          <cell r="BT333">
            <v>0</v>
          </cell>
          <cell r="BU333">
            <v>0</v>
          </cell>
          <cell r="BV333">
            <v>0</v>
          </cell>
          <cell r="BW333">
            <v>0</v>
          </cell>
          <cell r="BY333">
            <v>2401</v>
          </cell>
          <cell r="BZ333">
            <v>0</v>
          </cell>
        </row>
        <row r="334">
          <cell r="A334">
            <v>300973</v>
          </cell>
          <cell r="B334">
            <v>300973</v>
          </cell>
          <cell r="C334" t="str">
            <v>Harry Clutterbuck</v>
          </cell>
          <cell r="D334">
            <v>300973</v>
          </cell>
          <cell r="E334">
            <v>300</v>
          </cell>
          <cell r="F334">
            <v>20</v>
          </cell>
          <cell r="G334" t="str">
            <v>Consolidations &amp; Reporting Project</v>
          </cell>
          <cell r="I334">
            <v>0</v>
          </cell>
          <cell r="K334">
            <v>0</v>
          </cell>
          <cell r="M334">
            <v>0</v>
          </cell>
          <cell r="O334">
            <v>0</v>
          </cell>
          <cell r="Q334">
            <v>0</v>
          </cell>
          <cell r="S334">
            <v>0</v>
          </cell>
          <cell r="U334">
            <v>0</v>
          </cell>
          <cell r="V334">
            <v>0</v>
          </cell>
          <cell r="W334">
            <v>0</v>
          </cell>
          <cell r="X334">
            <v>0</v>
          </cell>
          <cell r="Y334">
            <v>0</v>
          </cell>
          <cell r="Z334">
            <v>0</v>
          </cell>
          <cell r="AA334">
            <v>0</v>
          </cell>
          <cell r="AB334">
            <v>0</v>
          </cell>
          <cell r="AC334">
            <v>0</v>
          </cell>
          <cell r="AD334">
            <v>0</v>
          </cell>
          <cell r="AE334">
            <v>0</v>
          </cell>
          <cell r="AF334">
            <v>0</v>
          </cell>
          <cell r="AG334">
            <v>0</v>
          </cell>
          <cell r="AH334">
            <v>0</v>
          </cell>
          <cell r="AI334">
            <v>0</v>
          </cell>
          <cell r="AJ334">
            <v>0</v>
          </cell>
          <cell r="AK334">
            <v>0</v>
          </cell>
          <cell r="AL334">
            <v>0</v>
          </cell>
          <cell r="AM334">
            <v>0</v>
          </cell>
          <cell r="AN334">
            <v>0</v>
          </cell>
          <cell r="AO334">
            <v>0</v>
          </cell>
          <cell r="AP334">
            <v>0</v>
          </cell>
          <cell r="AQ334">
            <v>0</v>
          </cell>
          <cell r="AS334">
            <v>0</v>
          </cell>
          <cell r="AT334">
            <v>0</v>
          </cell>
          <cell r="AU334">
            <v>0</v>
          </cell>
          <cell r="AV334">
            <v>0</v>
          </cell>
          <cell r="AW334">
            <v>0</v>
          </cell>
          <cell r="AY334">
            <v>0</v>
          </cell>
          <cell r="AZ334">
            <v>0</v>
          </cell>
          <cell r="BA334">
            <v>0</v>
          </cell>
          <cell r="BB334">
            <v>0</v>
          </cell>
          <cell r="BC334">
            <v>0</v>
          </cell>
          <cell r="BD334">
            <v>0</v>
          </cell>
          <cell r="BE334">
            <v>0</v>
          </cell>
          <cell r="BF334">
            <v>0</v>
          </cell>
          <cell r="BG334">
            <v>0</v>
          </cell>
          <cell r="BH334">
            <v>0</v>
          </cell>
          <cell r="BI334">
            <v>0</v>
          </cell>
          <cell r="BJ334">
            <v>0</v>
          </cell>
          <cell r="BK334">
            <v>0</v>
          </cell>
          <cell r="BL334">
            <v>0</v>
          </cell>
          <cell r="BM334">
            <v>0</v>
          </cell>
          <cell r="BN334">
            <v>0</v>
          </cell>
          <cell r="BO334">
            <v>0</v>
          </cell>
          <cell r="BP334">
            <v>0</v>
          </cell>
          <cell r="BQ334">
            <v>0</v>
          </cell>
          <cell r="BR334">
            <v>0</v>
          </cell>
          <cell r="BS334">
            <v>0</v>
          </cell>
          <cell r="BT334">
            <v>0</v>
          </cell>
          <cell r="BU334">
            <v>0</v>
          </cell>
          <cell r="BV334">
            <v>0</v>
          </cell>
          <cell r="BW334">
            <v>0</v>
          </cell>
          <cell r="BY334">
            <v>2401</v>
          </cell>
          <cell r="BZ334">
            <v>0</v>
          </cell>
        </row>
        <row r="335">
          <cell r="A335">
            <v>0</v>
          </cell>
          <cell r="K335">
            <v>0</v>
          </cell>
          <cell r="M335">
            <v>0</v>
          </cell>
          <cell r="O335">
            <v>0</v>
          </cell>
          <cell r="Q335">
            <v>0</v>
          </cell>
          <cell r="S335">
            <v>0</v>
          </cell>
          <cell r="U335">
            <v>0</v>
          </cell>
          <cell r="V335">
            <v>0</v>
          </cell>
          <cell r="W335">
            <v>0</v>
          </cell>
          <cell r="X335">
            <v>0</v>
          </cell>
          <cell r="Y335">
            <v>0</v>
          </cell>
          <cell r="BO335">
            <v>0</v>
          </cell>
          <cell r="BY335" t="str">
            <v>2401 Total</v>
          </cell>
          <cell r="BZ335">
            <v>0</v>
          </cell>
        </row>
        <row r="336">
          <cell r="A336">
            <v>300490</v>
          </cell>
          <cell r="B336">
            <v>300490</v>
          </cell>
          <cell r="C336" t="str">
            <v>John Sander</v>
          </cell>
          <cell r="D336">
            <v>300490</v>
          </cell>
          <cell r="E336">
            <v>300</v>
          </cell>
          <cell r="F336">
            <v>20</v>
          </cell>
          <cell r="G336" t="str">
            <v>LABOUR CHARGES TO 2402 IN CO. 0020</v>
          </cell>
          <cell r="I336">
            <v>0</v>
          </cell>
          <cell r="K336">
            <v>0</v>
          </cell>
          <cell r="M336">
            <v>0</v>
          </cell>
          <cell r="O336">
            <v>0</v>
          </cell>
          <cell r="Q336">
            <v>0</v>
          </cell>
          <cell r="S336">
            <v>0</v>
          </cell>
          <cell r="U336">
            <v>0</v>
          </cell>
          <cell r="V336">
            <v>0</v>
          </cell>
          <cell r="W336">
            <v>0</v>
          </cell>
          <cell r="X336">
            <v>0</v>
          </cell>
          <cell r="Y336">
            <v>0</v>
          </cell>
          <cell r="Z336">
            <v>0</v>
          </cell>
          <cell r="AA336">
            <v>0</v>
          </cell>
          <cell r="AB336">
            <v>0</v>
          </cell>
          <cell r="AC336">
            <v>0</v>
          </cell>
          <cell r="AD336">
            <v>0</v>
          </cell>
          <cell r="AE336">
            <v>0</v>
          </cell>
          <cell r="AF336">
            <v>0</v>
          </cell>
          <cell r="AG336">
            <v>0</v>
          </cell>
          <cell r="AH336">
            <v>0</v>
          </cell>
          <cell r="AI336">
            <v>0</v>
          </cell>
          <cell r="AJ336">
            <v>0</v>
          </cell>
          <cell r="AK336">
            <v>0</v>
          </cell>
          <cell r="AL336">
            <v>0</v>
          </cell>
          <cell r="AM336">
            <v>0</v>
          </cell>
          <cell r="AN336">
            <v>0</v>
          </cell>
          <cell r="AO336">
            <v>0</v>
          </cell>
          <cell r="AP336">
            <v>0</v>
          </cell>
          <cell r="AQ336">
            <v>0</v>
          </cell>
          <cell r="AS336">
            <v>0</v>
          </cell>
          <cell r="AT336">
            <v>0</v>
          </cell>
          <cell r="AU336">
            <v>0</v>
          </cell>
          <cell r="AV336">
            <v>0</v>
          </cell>
          <cell r="AW336">
            <v>0</v>
          </cell>
          <cell r="AY336">
            <v>0</v>
          </cell>
          <cell r="AZ336">
            <v>0</v>
          </cell>
          <cell r="BA336">
            <v>0</v>
          </cell>
          <cell r="BB336">
            <v>0</v>
          </cell>
          <cell r="BC336">
            <v>0</v>
          </cell>
          <cell r="BD336">
            <v>0</v>
          </cell>
          <cell r="BE336">
            <v>0</v>
          </cell>
          <cell r="BF336">
            <v>0</v>
          </cell>
          <cell r="BG336">
            <v>0</v>
          </cell>
          <cell r="BH336">
            <v>0</v>
          </cell>
          <cell r="BI336">
            <v>0</v>
          </cell>
          <cell r="BJ336">
            <v>0</v>
          </cell>
          <cell r="BK336">
            <v>0</v>
          </cell>
          <cell r="BL336">
            <v>0</v>
          </cell>
          <cell r="BM336">
            <v>0</v>
          </cell>
          <cell r="BN336">
            <v>0</v>
          </cell>
          <cell r="BO336">
            <v>0</v>
          </cell>
          <cell r="BP336">
            <v>0</v>
          </cell>
          <cell r="BQ336">
            <v>0</v>
          </cell>
          <cell r="BR336">
            <v>0</v>
          </cell>
          <cell r="BS336">
            <v>0</v>
          </cell>
          <cell r="BT336">
            <v>0</v>
          </cell>
          <cell r="BU336">
            <v>0</v>
          </cell>
          <cell r="BV336">
            <v>0</v>
          </cell>
          <cell r="BW336">
            <v>0</v>
          </cell>
          <cell r="BY336">
            <v>2402</v>
          </cell>
          <cell r="BZ336">
            <v>0</v>
          </cell>
        </row>
        <row r="337">
          <cell r="A337">
            <v>300591</v>
          </cell>
          <cell r="B337">
            <v>300591</v>
          </cell>
          <cell r="C337" t="str">
            <v>John Sander</v>
          </cell>
          <cell r="D337">
            <v>300591</v>
          </cell>
          <cell r="E337">
            <v>300</v>
          </cell>
          <cell r="F337">
            <v>20</v>
          </cell>
          <cell r="G337" t="str">
            <v>SAP R/3 Maintenance Order</v>
          </cell>
          <cell r="I337">
            <v>0</v>
          </cell>
          <cell r="K337">
            <v>0</v>
          </cell>
          <cell r="M337">
            <v>0</v>
          </cell>
          <cell r="O337">
            <v>0</v>
          </cell>
          <cell r="Q337">
            <v>0</v>
          </cell>
          <cell r="S337">
            <v>0</v>
          </cell>
          <cell r="U337">
            <v>0</v>
          </cell>
          <cell r="V337">
            <v>0</v>
          </cell>
          <cell r="W337">
            <v>0</v>
          </cell>
          <cell r="X337">
            <v>0</v>
          </cell>
          <cell r="Y337">
            <v>0</v>
          </cell>
          <cell r="Z337">
            <v>0</v>
          </cell>
          <cell r="AA337">
            <v>0</v>
          </cell>
          <cell r="AB337">
            <v>0</v>
          </cell>
          <cell r="AC337">
            <v>0</v>
          </cell>
          <cell r="AD337">
            <v>0</v>
          </cell>
          <cell r="AE337">
            <v>0</v>
          </cell>
          <cell r="AF337">
            <v>0</v>
          </cell>
          <cell r="AG337">
            <v>0</v>
          </cell>
          <cell r="AH337">
            <v>0</v>
          </cell>
          <cell r="AI337">
            <v>0</v>
          </cell>
          <cell r="AJ337">
            <v>0</v>
          </cell>
          <cell r="AK337">
            <v>0</v>
          </cell>
          <cell r="AL337">
            <v>0</v>
          </cell>
          <cell r="AM337">
            <v>0</v>
          </cell>
          <cell r="AN337">
            <v>0</v>
          </cell>
          <cell r="AO337">
            <v>0</v>
          </cell>
          <cell r="AP337">
            <v>0</v>
          </cell>
          <cell r="AQ337">
            <v>0</v>
          </cell>
          <cell r="AS337">
            <v>0</v>
          </cell>
          <cell r="AT337">
            <v>0</v>
          </cell>
          <cell r="AU337">
            <v>0</v>
          </cell>
          <cell r="AV337">
            <v>0</v>
          </cell>
          <cell r="AW337">
            <v>0</v>
          </cell>
          <cell r="AY337">
            <v>0</v>
          </cell>
          <cell r="AZ337">
            <v>0</v>
          </cell>
          <cell r="BA337">
            <v>0</v>
          </cell>
          <cell r="BB337">
            <v>0</v>
          </cell>
          <cell r="BC337">
            <v>0</v>
          </cell>
          <cell r="BD337">
            <v>0</v>
          </cell>
          <cell r="BE337">
            <v>0</v>
          </cell>
          <cell r="BF337">
            <v>0</v>
          </cell>
          <cell r="BG337">
            <v>0</v>
          </cell>
          <cell r="BH337">
            <v>0</v>
          </cell>
          <cell r="BI337">
            <v>0</v>
          </cell>
          <cell r="BJ337">
            <v>0</v>
          </cell>
          <cell r="BK337">
            <v>0</v>
          </cell>
          <cell r="BL337">
            <v>0</v>
          </cell>
          <cell r="BM337">
            <v>0</v>
          </cell>
          <cell r="BN337">
            <v>0</v>
          </cell>
          <cell r="BO337">
            <v>0</v>
          </cell>
          <cell r="BP337">
            <v>0</v>
          </cell>
          <cell r="BQ337">
            <v>0</v>
          </cell>
          <cell r="BR337">
            <v>0</v>
          </cell>
          <cell r="BS337">
            <v>0</v>
          </cell>
          <cell r="BT337">
            <v>0</v>
          </cell>
          <cell r="BU337">
            <v>0</v>
          </cell>
          <cell r="BV337">
            <v>30000</v>
          </cell>
          <cell r="BW337">
            <v>0</v>
          </cell>
          <cell r="BY337">
            <v>2402</v>
          </cell>
          <cell r="BZ337">
            <v>30000</v>
          </cell>
        </row>
        <row r="338">
          <cell r="A338">
            <v>300592</v>
          </cell>
          <cell r="B338">
            <v>300592</v>
          </cell>
          <cell r="C338" t="str">
            <v>John Sander</v>
          </cell>
          <cell r="D338">
            <v>300592</v>
          </cell>
          <cell r="E338">
            <v>300</v>
          </cell>
          <cell r="F338">
            <v>20</v>
          </cell>
          <cell r="G338" t="str">
            <v>SAP - CCS Maintenance</v>
          </cell>
          <cell r="I338">
            <v>0</v>
          </cell>
          <cell r="K338">
            <v>0</v>
          </cell>
          <cell r="M338">
            <v>0</v>
          </cell>
          <cell r="O338">
            <v>0</v>
          </cell>
          <cell r="Q338">
            <v>0</v>
          </cell>
          <cell r="S338">
            <v>0</v>
          </cell>
          <cell r="U338">
            <v>0</v>
          </cell>
          <cell r="V338">
            <v>0</v>
          </cell>
          <cell r="W338">
            <v>0</v>
          </cell>
          <cell r="X338">
            <v>0</v>
          </cell>
          <cell r="Y338">
            <v>0</v>
          </cell>
          <cell r="Z338">
            <v>0</v>
          </cell>
          <cell r="AA338">
            <v>0</v>
          </cell>
          <cell r="AB338">
            <v>0</v>
          </cell>
          <cell r="AC338">
            <v>0</v>
          </cell>
          <cell r="AD338">
            <v>0</v>
          </cell>
          <cell r="AE338">
            <v>0</v>
          </cell>
          <cell r="AF338">
            <v>0</v>
          </cell>
          <cell r="AG338">
            <v>0</v>
          </cell>
          <cell r="AH338">
            <v>0</v>
          </cell>
          <cell r="AI338">
            <v>0</v>
          </cell>
          <cell r="AJ338">
            <v>0</v>
          </cell>
          <cell r="AK338">
            <v>0</v>
          </cell>
          <cell r="AL338">
            <v>0</v>
          </cell>
          <cell r="AM338">
            <v>0</v>
          </cell>
          <cell r="AN338">
            <v>0</v>
          </cell>
          <cell r="AO338">
            <v>0</v>
          </cell>
          <cell r="AP338">
            <v>0</v>
          </cell>
          <cell r="AQ338">
            <v>0</v>
          </cell>
          <cell r="AS338">
            <v>0</v>
          </cell>
          <cell r="AT338">
            <v>0</v>
          </cell>
          <cell r="AU338">
            <v>0</v>
          </cell>
          <cell r="AV338">
            <v>0</v>
          </cell>
          <cell r="AW338">
            <v>0</v>
          </cell>
          <cell r="AY338">
            <v>0</v>
          </cell>
          <cell r="AZ338">
            <v>0</v>
          </cell>
          <cell r="BA338">
            <v>0</v>
          </cell>
          <cell r="BB338">
            <v>0</v>
          </cell>
          <cell r="BC338">
            <v>0</v>
          </cell>
          <cell r="BD338">
            <v>0</v>
          </cell>
          <cell r="BE338">
            <v>0</v>
          </cell>
          <cell r="BF338">
            <v>0</v>
          </cell>
          <cell r="BG338">
            <v>0</v>
          </cell>
          <cell r="BH338">
            <v>0</v>
          </cell>
          <cell r="BI338">
            <v>0</v>
          </cell>
          <cell r="BJ338">
            <v>0</v>
          </cell>
          <cell r="BK338">
            <v>0</v>
          </cell>
          <cell r="BL338">
            <v>0</v>
          </cell>
          <cell r="BM338">
            <v>0</v>
          </cell>
          <cell r="BN338">
            <v>0</v>
          </cell>
          <cell r="BO338">
            <v>0</v>
          </cell>
          <cell r="BP338">
            <v>0</v>
          </cell>
          <cell r="BQ338">
            <v>0</v>
          </cell>
          <cell r="BR338">
            <v>0</v>
          </cell>
          <cell r="BS338">
            <v>0</v>
          </cell>
          <cell r="BT338">
            <v>0</v>
          </cell>
          <cell r="BU338">
            <v>0</v>
          </cell>
          <cell r="BV338">
            <v>15000</v>
          </cell>
          <cell r="BW338">
            <v>0</v>
          </cell>
          <cell r="BY338">
            <v>2402</v>
          </cell>
          <cell r="BZ338">
            <v>15000</v>
          </cell>
        </row>
        <row r="339">
          <cell r="A339">
            <v>300720</v>
          </cell>
          <cell r="B339">
            <v>300720</v>
          </cell>
          <cell r="C339" t="str">
            <v>John Sander</v>
          </cell>
          <cell r="D339">
            <v>300720</v>
          </cell>
          <cell r="E339">
            <v>300</v>
          </cell>
          <cell r="F339">
            <v>20</v>
          </cell>
          <cell r="G339" t="str">
            <v>Misc IT Purchases-Maint</v>
          </cell>
          <cell r="I339">
            <v>0</v>
          </cell>
          <cell r="K339">
            <v>0</v>
          </cell>
          <cell r="M339">
            <v>0</v>
          </cell>
          <cell r="O339">
            <v>0</v>
          </cell>
          <cell r="Q339">
            <v>0</v>
          </cell>
          <cell r="S339">
            <v>0</v>
          </cell>
          <cell r="U339">
            <v>0</v>
          </cell>
          <cell r="V339">
            <v>0</v>
          </cell>
          <cell r="W339">
            <v>0</v>
          </cell>
          <cell r="X339">
            <v>0</v>
          </cell>
          <cell r="Y339">
            <v>0</v>
          </cell>
          <cell r="Z339">
            <v>0</v>
          </cell>
          <cell r="AA339">
            <v>0</v>
          </cell>
          <cell r="AB339">
            <v>0</v>
          </cell>
          <cell r="AC339">
            <v>0</v>
          </cell>
          <cell r="AD339">
            <v>0</v>
          </cell>
          <cell r="AE339">
            <v>0</v>
          </cell>
          <cell r="AF339">
            <v>0</v>
          </cell>
          <cell r="AG339">
            <v>0</v>
          </cell>
          <cell r="AH339">
            <v>0</v>
          </cell>
          <cell r="AI339">
            <v>0</v>
          </cell>
          <cell r="AJ339">
            <v>0</v>
          </cell>
          <cell r="AK339">
            <v>0</v>
          </cell>
          <cell r="AL339">
            <v>0</v>
          </cell>
          <cell r="AM339">
            <v>0</v>
          </cell>
          <cell r="AN339">
            <v>0</v>
          </cell>
          <cell r="AO339">
            <v>0</v>
          </cell>
          <cell r="AP339">
            <v>0</v>
          </cell>
          <cell r="AQ339">
            <v>0</v>
          </cell>
          <cell r="AS339">
            <v>0</v>
          </cell>
          <cell r="AT339">
            <v>0</v>
          </cell>
          <cell r="AU339">
            <v>0</v>
          </cell>
          <cell r="AV339">
            <v>0</v>
          </cell>
          <cell r="AW339">
            <v>0</v>
          </cell>
          <cell r="AY339">
            <v>0</v>
          </cell>
          <cell r="AZ339">
            <v>0</v>
          </cell>
          <cell r="BA339">
            <v>0</v>
          </cell>
          <cell r="BB339">
            <v>0</v>
          </cell>
          <cell r="BC339">
            <v>0</v>
          </cell>
          <cell r="BD339">
            <v>0</v>
          </cell>
          <cell r="BE339">
            <v>0</v>
          </cell>
          <cell r="BF339">
            <v>0</v>
          </cell>
          <cell r="BG339">
            <v>0</v>
          </cell>
          <cell r="BH339">
            <v>0</v>
          </cell>
          <cell r="BI339">
            <v>0</v>
          </cell>
          <cell r="BJ339">
            <v>0</v>
          </cell>
          <cell r="BK339">
            <v>0</v>
          </cell>
          <cell r="BL339">
            <v>0</v>
          </cell>
          <cell r="BM339">
            <v>0</v>
          </cell>
          <cell r="BN339">
            <v>0</v>
          </cell>
          <cell r="BO339">
            <v>0</v>
          </cell>
          <cell r="BP339">
            <v>0</v>
          </cell>
          <cell r="BQ339">
            <v>0</v>
          </cell>
          <cell r="BR339">
            <v>0</v>
          </cell>
          <cell r="BS339">
            <v>0</v>
          </cell>
          <cell r="BT339">
            <v>0</v>
          </cell>
          <cell r="BU339">
            <v>0</v>
          </cell>
          <cell r="BV339">
            <v>0</v>
          </cell>
          <cell r="BW339">
            <v>0</v>
          </cell>
          <cell r="BY339">
            <v>2402</v>
          </cell>
          <cell r="BZ339">
            <v>0</v>
          </cell>
        </row>
        <row r="340">
          <cell r="A340">
            <v>300821</v>
          </cell>
          <cell r="B340">
            <v>300821</v>
          </cell>
          <cell r="C340" t="str">
            <v>John Sander</v>
          </cell>
          <cell r="D340">
            <v>300821</v>
          </cell>
          <cell r="E340">
            <v>300</v>
          </cell>
          <cell r="F340">
            <v>20</v>
          </cell>
          <cell r="G340" t="str">
            <v>IT Activity for Westario Power</v>
          </cell>
          <cell r="I340">
            <v>0</v>
          </cell>
          <cell r="K340">
            <v>0</v>
          </cell>
          <cell r="M340">
            <v>0</v>
          </cell>
          <cell r="O340">
            <v>0</v>
          </cell>
          <cell r="Q340">
            <v>0</v>
          </cell>
          <cell r="S340">
            <v>0</v>
          </cell>
          <cell r="U340">
            <v>0</v>
          </cell>
          <cell r="V340">
            <v>0</v>
          </cell>
          <cell r="W340">
            <v>0</v>
          </cell>
          <cell r="X340">
            <v>0</v>
          </cell>
          <cell r="Y340">
            <v>0</v>
          </cell>
          <cell r="Z340">
            <v>0</v>
          </cell>
          <cell r="AA340">
            <v>0</v>
          </cell>
          <cell r="AB340">
            <v>0</v>
          </cell>
          <cell r="AC340">
            <v>0</v>
          </cell>
          <cell r="AD340">
            <v>0</v>
          </cell>
          <cell r="AE340">
            <v>0</v>
          </cell>
          <cell r="AF340">
            <v>0</v>
          </cell>
          <cell r="AG340">
            <v>0</v>
          </cell>
          <cell r="AH340">
            <v>0</v>
          </cell>
          <cell r="AI340">
            <v>0</v>
          </cell>
          <cell r="AJ340">
            <v>0</v>
          </cell>
          <cell r="AK340">
            <v>0</v>
          </cell>
          <cell r="AL340">
            <v>0</v>
          </cell>
          <cell r="AM340">
            <v>0</v>
          </cell>
          <cell r="AN340">
            <v>0</v>
          </cell>
          <cell r="AO340">
            <v>0</v>
          </cell>
          <cell r="AP340">
            <v>0</v>
          </cell>
          <cell r="AQ340">
            <v>0</v>
          </cell>
          <cell r="AS340">
            <v>0</v>
          </cell>
          <cell r="AT340">
            <v>0</v>
          </cell>
          <cell r="AU340">
            <v>0</v>
          </cell>
          <cell r="AV340">
            <v>0</v>
          </cell>
          <cell r="AW340">
            <v>0</v>
          </cell>
          <cell r="AY340">
            <v>0</v>
          </cell>
          <cell r="AZ340">
            <v>0</v>
          </cell>
          <cell r="BA340">
            <v>0</v>
          </cell>
          <cell r="BB340">
            <v>0</v>
          </cell>
          <cell r="BC340">
            <v>0</v>
          </cell>
          <cell r="BD340">
            <v>0</v>
          </cell>
          <cell r="BE340">
            <v>0</v>
          </cell>
          <cell r="BF340">
            <v>0</v>
          </cell>
          <cell r="BG340">
            <v>0</v>
          </cell>
          <cell r="BH340">
            <v>0</v>
          </cell>
          <cell r="BI340">
            <v>0</v>
          </cell>
          <cell r="BJ340">
            <v>0</v>
          </cell>
          <cell r="BK340">
            <v>0</v>
          </cell>
          <cell r="BL340">
            <v>0</v>
          </cell>
          <cell r="BM340">
            <v>0</v>
          </cell>
          <cell r="BN340">
            <v>0</v>
          </cell>
          <cell r="BO340">
            <v>0</v>
          </cell>
          <cell r="BP340">
            <v>0</v>
          </cell>
          <cell r="BQ340">
            <v>0</v>
          </cell>
          <cell r="BR340">
            <v>0</v>
          </cell>
          <cell r="BS340">
            <v>0</v>
          </cell>
          <cell r="BT340">
            <v>0</v>
          </cell>
          <cell r="BU340">
            <v>0</v>
          </cell>
          <cell r="BV340">
            <v>0</v>
          </cell>
          <cell r="BW340">
            <v>0</v>
          </cell>
          <cell r="BY340">
            <v>2402</v>
          </cell>
          <cell r="BZ340">
            <v>0</v>
          </cell>
        </row>
        <row r="341">
          <cell r="A341">
            <v>300860</v>
          </cell>
          <cell r="B341">
            <v>300860</v>
          </cell>
          <cell r="C341" t="str">
            <v>John Sander</v>
          </cell>
          <cell r="D341">
            <v>300860</v>
          </cell>
          <cell r="E341">
            <v>300</v>
          </cell>
          <cell r="F341">
            <v>20</v>
          </cell>
          <cell r="G341" t="str">
            <v>SAP Upgrade for R/3 and CCS</v>
          </cell>
          <cell r="I341">
            <v>0</v>
          </cell>
          <cell r="K341">
            <v>0</v>
          </cell>
          <cell r="M341">
            <v>0</v>
          </cell>
          <cell r="O341">
            <v>0</v>
          </cell>
          <cell r="Q341">
            <v>0</v>
          </cell>
          <cell r="S341">
            <v>0</v>
          </cell>
          <cell r="U341">
            <v>0</v>
          </cell>
          <cell r="V341">
            <v>0</v>
          </cell>
          <cell r="W341">
            <v>0</v>
          </cell>
          <cell r="X341">
            <v>0</v>
          </cell>
          <cell r="Y341">
            <v>0</v>
          </cell>
          <cell r="Z341">
            <v>0</v>
          </cell>
          <cell r="AA341">
            <v>0</v>
          </cell>
          <cell r="AB341">
            <v>0</v>
          </cell>
          <cell r="AC341">
            <v>0</v>
          </cell>
          <cell r="AD341">
            <v>0</v>
          </cell>
          <cell r="AE341">
            <v>0</v>
          </cell>
          <cell r="AF341">
            <v>0</v>
          </cell>
          <cell r="AG341">
            <v>0</v>
          </cell>
          <cell r="AH341">
            <v>0</v>
          </cell>
          <cell r="AI341">
            <v>0</v>
          </cell>
          <cell r="AJ341">
            <v>0</v>
          </cell>
          <cell r="AK341">
            <v>0</v>
          </cell>
          <cell r="AL341">
            <v>0</v>
          </cell>
          <cell r="AM341">
            <v>0</v>
          </cell>
          <cell r="AN341">
            <v>0</v>
          </cell>
          <cell r="AO341">
            <v>0</v>
          </cell>
          <cell r="AP341">
            <v>0</v>
          </cell>
          <cell r="AQ341">
            <v>0</v>
          </cell>
          <cell r="AS341">
            <v>0</v>
          </cell>
          <cell r="AT341">
            <v>0</v>
          </cell>
          <cell r="AU341">
            <v>0</v>
          </cell>
          <cell r="AV341">
            <v>0</v>
          </cell>
          <cell r="AW341">
            <v>0</v>
          </cell>
          <cell r="AY341">
            <v>0</v>
          </cell>
          <cell r="AZ341">
            <v>0</v>
          </cell>
          <cell r="BA341">
            <v>0</v>
          </cell>
          <cell r="BB341">
            <v>0</v>
          </cell>
          <cell r="BC341">
            <v>0</v>
          </cell>
          <cell r="BD341">
            <v>0</v>
          </cell>
          <cell r="BE341">
            <v>0</v>
          </cell>
          <cell r="BF341">
            <v>0</v>
          </cell>
          <cell r="BG341">
            <v>0</v>
          </cell>
          <cell r="BH341">
            <v>0</v>
          </cell>
          <cell r="BI341">
            <v>0</v>
          </cell>
          <cell r="BJ341">
            <v>0</v>
          </cell>
          <cell r="BK341">
            <v>0</v>
          </cell>
          <cell r="BL341">
            <v>0</v>
          </cell>
          <cell r="BM341">
            <v>0</v>
          </cell>
          <cell r="BN341">
            <v>0</v>
          </cell>
          <cell r="BO341">
            <v>0</v>
          </cell>
          <cell r="BP341">
            <v>0</v>
          </cell>
          <cell r="BQ341">
            <v>0</v>
          </cell>
          <cell r="BR341">
            <v>0</v>
          </cell>
          <cell r="BS341">
            <v>0</v>
          </cell>
          <cell r="BT341">
            <v>0</v>
          </cell>
          <cell r="BU341">
            <v>0</v>
          </cell>
          <cell r="BV341">
            <v>0</v>
          </cell>
          <cell r="BW341">
            <v>0</v>
          </cell>
          <cell r="BY341">
            <v>2402</v>
          </cell>
          <cell r="BZ341">
            <v>0</v>
          </cell>
        </row>
        <row r="342">
          <cell r="A342">
            <v>300974</v>
          </cell>
          <cell r="B342">
            <v>300974</v>
          </cell>
          <cell r="C342" t="str">
            <v>John Sander</v>
          </cell>
          <cell r="D342">
            <v>300974</v>
          </cell>
          <cell r="E342">
            <v>300</v>
          </cell>
          <cell r="F342">
            <v>20</v>
          </cell>
          <cell r="G342" t="str">
            <v>FE-Bill 4</v>
          </cell>
          <cell r="I342">
            <v>0</v>
          </cell>
          <cell r="K342">
            <v>0</v>
          </cell>
          <cell r="M342">
            <v>0</v>
          </cell>
          <cell r="O342">
            <v>0</v>
          </cell>
          <cell r="Q342">
            <v>0</v>
          </cell>
          <cell r="S342">
            <v>0</v>
          </cell>
          <cell r="U342">
            <v>0</v>
          </cell>
          <cell r="V342">
            <v>0</v>
          </cell>
          <cell r="W342">
            <v>0</v>
          </cell>
          <cell r="X342">
            <v>0</v>
          </cell>
          <cell r="Y342">
            <v>0</v>
          </cell>
          <cell r="Z342">
            <v>0</v>
          </cell>
          <cell r="AA342">
            <v>0</v>
          </cell>
          <cell r="AB342">
            <v>0</v>
          </cell>
          <cell r="AC342">
            <v>0</v>
          </cell>
          <cell r="AD342">
            <v>0</v>
          </cell>
          <cell r="AE342">
            <v>0</v>
          </cell>
          <cell r="AF342">
            <v>0</v>
          </cell>
          <cell r="AG342">
            <v>0</v>
          </cell>
          <cell r="AH342">
            <v>0</v>
          </cell>
          <cell r="AI342">
            <v>0</v>
          </cell>
          <cell r="AJ342">
            <v>0</v>
          </cell>
          <cell r="AK342">
            <v>0</v>
          </cell>
          <cell r="AL342">
            <v>0</v>
          </cell>
          <cell r="AM342">
            <v>0</v>
          </cell>
          <cell r="AN342">
            <v>0</v>
          </cell>
          <cell r="AO342">
            <v>0</v>
          </cell>
          <cell r="AP342">
            <v>0</v>
          </cell>
          <cell r="AQ342">
            <v>0</v>
          </cell>
          <cell r="AS342">
            <v>0</v>
          </cell>
          <cell r="AT342">
            <v>0</v>
          </cell>
          <cell r="AU342">
            <v>0</v>
          </cell>
          <cell r="AV342">
            <v>0</v>
          </cell>
          <cell r="AW342">
            <v>0</v>
          </cell>
          <cell r="AY342">
            <v>0</v>
          </cell>
          <cell r="AZ342">
            <v>0</v>
          </cell>
          <cell r="BA342">
            <v>0</v>
          </cell>
          <cell r="BB342">
            <v>0</v>
          </cell>
          <cell r="BC342">
            <v>0</v>
          </cell>
          <cell r="BD342">
            <v>0</v>
          </cell>
          <cell r="BE342">
            <v>0</v>
          </cell>
          <cell r="BF342">
            <v>0</v>
          </cell>
          <cell r="BG342">
            <v>0</v>
          </cell>
          <cell r="BH342">
            <v>0</v>
          </cell>
          <cell r="BI342">
            <v>0</v>
          </cell>
          <cell r="BJ342">
            <v>0</v>
          </cell>
          <cell r="BK342">
            <v>0</v>
          </cell>
          <cell r="BL342">
            <v>0</v>
          </cell>
          <cell r="BM342">
            <v>0</v>
          </cell>
          <cell r="BN342">
            <v>0</v>
          </cell>
          <cell r="BO342">
            <v>0</v>
          </cell>
          <cell r="BP342">
            <v>0</v>
          </cell>
          <cell r="BQ342">
            <v>0</v>
          </cell>
          <cell r="BR342">
            <v>0</v>
          </cell>
          <cell r="BS342">
            <v>0</v>
          </cell>
          <cell r="BT342">
            <v>0</v>
          </cell>
          <cell r="BU342">
            <v>0</v>
          </cell>
          <cell r="BV342">
            <v>0</v>
          </cell>
          <cell r="BW342">
            <v>0</v>
          </cell>
          <cell r="BY342">
            <v>2402</v>
          </cell>
          <cell r="BZ342">
            <v>0</v>
          </cell>
        </row>
        <row r="343">
          <cell r="A343">
            <v>300976</v>
          </cell>
          <cell r="B343">
            <v>300976</v>
          </cell>
          <cell r="C343" t="str">
            <v>John Sander</v>
          </cell>
          <cell r="D343">
            <v>300976</v>
          </cell>
          <cell r="E343">
            <v>300</v>
          </cell>
          <cell r="F343">
            <v>20</v>
          </cell>
          <cell r="G343" t="str">
            <v>FE-Firewall Maintenance</v>
          </cell>
          <cell r="I343">
            <v>0</v>
          </cell>
          <cell r="K343">
            <v>0</v>
          </cell>
          <cell r="M343">
            <v>0</v>
          </cell>
          <cell r="O343">
            <v>0</v>
          </cell>
          <cell r="Q343">
            <v>0</v>
          </cell>
          <cell r="S343">
            <v>0</v>
          </cell>
          <cell r="U343">
            <v>0</v>
          </cell>
          <cell r="V343">
            <v>0</v>
          </cell>
          <cell r="W343">
            <v>0</v>
          </cell>
          <cell r="X343">
            <v>0</v>
          </cell>
          <cell r="Y343">
            <v>0</v>
          </cell>
          <cell r="Z343">
            <v>0</v>
          </cell>
          <cell r="AA343">
            <v>0</v>
          </cell>
          <cell r="AB343">
            <v>0</v>
          </cell>
          <cell r="AC343">
            <v>0</v>
          </cell>
          <cell r="AD343">
            <v>0</v>
          </cell>
          <cell r="AE343">
            <v>0</v>
          </cell>
          <cell r="AF343">
            <v>0</v>
          </cell>
          <cell r="AG343">
            <v>0</v>
          </cell>
          <cell r="AH343">
            <v>0</v>
          </cell>
          <cell r="AI343">
            <v>0</v>
          </cell>
          <cell r="AJ343">
            <v>0</v>
          </cell>
          <cell r="AK343">
            <v>0</v>
          </cell>
          <cell r="AL343">
            <v>0</v>
          </cell>
          <cell r="AM343">
            <v>0</v>
          </cell>
          <cell r="AN343">
            <v>0</v>
          </cell>
          <cell r="AO343">
            <v>0</v>
          </cell>
          <cell r="AP343">
            <v>0</v>
          </cell>
          <cell r="AQ343">
            <v>0</v>
          </cell>
          <cell r="AS343">
            <v>0</v>
          </cell>
          <cell r="AT343">
            <v>0</v>
          </cell>
          <cell r="AU343">
            <v>0</v>
          </cell>
          <cell r="AV343">
            <v>0</v>
          </cell>
          <cell r="AW343">
            <v>0</v>
          </cell>
          <cell r="AY343">
            <v>0</v>
          </cell>
          <cell r="AZ343">
            <v>0</v>
          </cell>
          <cell r="BA343">
            <v>0</v>
          </cell>
          <cell r="BB343">
            <v>0</v>
          </cell>
          <cell r="BC343">
            <v>0</v>
          </cell>
          <cell r="BD343">
            <v>0</v>
          </cell>
          <cell r="BE343">
            <v>0</v>
          </cell>
          <cell r="BF343">
            <v>0</v>
          </cell>
          <cell r="BG343">
            <v>0</v>
          </cell>
          <cell r="BH343">
            <v>0</v>
          </cell>
          <cell r="BI343">
            <v>0</v>
          </cell>
          <cell r="BJ343">
            <v>0</v>
          </cell>
          <cell r="BK343">
            <v>0</v>
          </cell>
          <cell r="BL343">
            <v>0</v>
          </cell>
          <cell r="BM343">
            <v>0</v>
          </cell>
          <cell r="BN343">
            <v>0</v>
          </cell>
          <cell r="BO343">
            <v>0</v>
          </cell>
          <cell r="BP343">
            <v>0</v>
          </cell>
          <cell r="BQ343">
            <v>0</v>
          </cell>
          <cell r="BR343">
            <v>0</v>
          </cell>
          <cell r="BS343">
            <v>0</v>
          </cell>
          <cell r="BT343">
            <v>0</v>
          </cell>
          <cell r="BU343">
            <v>0</v>
          </cell>
          <cell r="BV343">
            <v>67000</v>
          </cell>
          <cell r="BW343">
            <v>0</v>
          </cell>
          <cell r="BY343">
            <v>2402</v>
          </cell>
          <cell r="BZ343">
            <v>67000</v>
          </cell>
        </row>
        <row r="344">
          <cell r="A344">
            <v>0</v>
          </cell>
          <cell r="K344">
            <v>0</v>
          </cell>
          <cell r="M344">
            <v>0</v>
          </cell>
          <cell r="O344">
            <v>0</v>
          </cell>
          <cell r="Q344">
            <v>0</v>
          </cell>
          <cell r="S344">
            <v>0</v>
          </cell>
          <cell r="U344">
            <v>0</v>
          </cell>
          <cell r="V344">
            <v>0</v>
          </cell>
          <cell r="W344">
            <v>0</v>
          </cell>
          <cell r="X344">
            <v>0</v>
          </cell>
          <cell r="Y344">
            <v>0</v>
          </cell>
          <cell r="BO344">
            <v>0</v>
          </cell>
          <cell r="BY344" t="str">
            <v>2402 Total</v>
          </cell>
          <cell r="BZ344">
            <v>112000</v>
          </cell>
        </row>
        <row r="345">
          <cell r="A345">
            <v>300491</v>
          </cell>
          <cell r="B345">
            <v>300491</v>
          </cell>
          <cell r="C345" t="str">
            <v>Paul Jone</v>
          </cell>
          <cell r="D345">
            <v>300491</v>
          </cell>
          <cell r="E345">
            <v>300</v>
          </cell>
          <cell r="F345">
            <v>20</v>
          </cell>
          <cell r="G345" t="str">
            <v>LABOUR CHARGES TO 2403 IN CO. 0020</v>
          </cell>
          <cell r="I345">
            <v>0</v>
          </cell>
          <cell r="K345">
            <v>0</v>
          </cell>
          <cell r="M345">
            <v>0</v>
          </cell>
          <cell r="O345">
            <v>0</v>
          </cell>
          <cell r="Q345">
            <v>0</v>
          </cell>
          <cell r="S345">
            <v>0</v>
          </cell>
          <cell r="U345">
            <v>0</v>
          </cell>
          <cell r="V345">
            <v>0</v>
          </cell>
          <cell r="W345">
            <v>0</v>
          </cell>
          <cell r="Y345">
            <v>0</v>
          </cell>
          <cell r="Z345">
            <v>0</v>
          </cell>
          <cell r="AA345">
            <v>0</v>
          </cell>
          <cell r="AB345">
            <v>0</v>
          </cell>
          <cell r="AC345">
            <v>0</v>
          </cell>
          <cell r="AD345">
            <v>400</v>
          </cell>
          <cell r="AE345">
            <v>22400</v>
          </cell>
          <cell r="AF345">
            <v>0</v>
          </cell>
          <cell r="AG345">
            <v>0</v>
          </cell>
          <cell r="AH345">
            <v>0</v>
          </cell>
          <cell r="AI345">
            <v>0</v>
          </cell>
          <cell r="AJ345">
            <v>0</v>
          </cell>
          <cell r="AK345">
            <v>0</v>
          </cell>
          <cell r="AL345">
            <v>0</v>
          </cell>
          <cell r="AM345">
            <v>0</v>
          </cell>
          <cell r="AN345">
            <v>0</v>
          </cell>
          <cell r="AO345">
            <v>0</v>
          </cell>
          <cell r="AP345">
            <v>0</v>
          </cell>
          <cell r="AQ345">
            <v>0</v>
          </cell>
          <cell r="AS345">
            <v>0</v>
          </cell>
          <cell r="AT345">
            <v>0</v>
          </cell>
          <cell r="AU345">
            <v>0</v>
          </cell>
          <cell r="AV345">
            <v>0</v>
          </cell>
          <cell r="AW345">
            <v>0</v>
          </cell>
          <cell r="AY345">
            <v>0</v>
          </cell>
          <cell r="AZ345">
            <v>0</v>
          </cell>
          <cell r="BA345">
            <v>0</v>
          </cell>
          <cell r="BB345">
            <v>0</v>
          </cell>
          <cell r="BC345">
            <v>0</v>
          </cell>
          <cell r="BD345">
            <v>0</v>
          </cell>
          <cell r="BE345">
            <v>0</v>
          </cell>
          <cell r="BF345">
            <v>0</v>
          </cell>
          <cell r="BG345">
            <v>0</v>
          </cell>
          <cell r="BH345">
            <v>0</v>
          </cell>
          <cell r="BI345">
            <v>0</v>
          </cell>
          <cell r="BJ345">
            <v>0</v>
          </cell>
          <cell r="BK345">
            <v>0</v>
          </cell>
          <cell r="BL345">
            <v>0</v>
          </cell>
          <cell r="BM345">
            <v>0</v>
          </cell>
          <cell r="BN345">
            <v>0</v>
          </cell>
          <cell r="BO345">
            <v>0</v>
          </cell>
          <cell r="BP345">
            <v>0</v>
          </cell>
          <cell r="BQ345">
            <v>0</v>
          </cell>
          <cell r="BR345">
            <v>0</v>
          </cell>
          <cell r="BS345">
            <v>0</v>
          </cell>
          <cell r="BT345">
            <v>0</v>
          </cell>
          <cell r="BU345">
            <v>0</v>
          </cell>
          <cell r="BV345">
            <v>0</v>
          </cell>
          <cell r="BW345">
            <v>0</v>
          </cell>
          <cell r="BY345">
            <v>2403</v>
          </cell>
          <cell r="BZ345">
            <v>22400</v>
          </cell>
        </row>
        <row r="346">
          <cell r="A346">
            <v>300640</v>
          </cell>
          <cell r="B346">
            <v>300640</v>
          </cell>
          <cell r="C346" t="str">
            <v>Paul Jones</v>
          </cell>
          <cell r="D346">
            <v>300640</v>
          </cell>
          <cell r="E346">
            <v>300</v>
          </cell>
          <cell r="F346">
            <v>20</v>
          </cell>
          <cell r="G346" t="str">
            <v>UNION BUSINESS</v>
          </cell>
          <cell r="I346">
            <v>0</v>
          </cell>
          <cell r="K346">
            <v>0</v>
          </cell>
          <cell r="M346">
            <v>0</v>
          </cell>
          <cell r="O346">
            <v>0</v>
          </cell>
          <cell r="Q346">
            <v>0</v>
          </cell>
          <cell r="S346">
            <v>0</v>
          </cell>
          <cell r="U346">
            <v>0</v>
          </cell>
          <cell r="V346">
            <v>0</v>
          </cell>
          <cell r="W346">
            <v>0</v>
          </cell>
          <cell r="X346">
            <v>0</v>
          </cell>
          <cell r="Y346">
            <v>0</v>
          </cell>
          <cell r="Z346">
            <v>0</v>
          </cell>
          <cell r="AA346">
            <v>0</v>
          </cell>
          <cell r="AB346">
            <v>0</v>
          </cell>
          <cell r="AC346">
            <v>0</v>
          </cell>
          <cell r="AD346">
            <v>0</v>
          </cell>
          <cell r="AE346">
            <v>0</v>
          </cell>
          <cell r="AF346">
            <v>0</v>
          </cell>
          <cell r="AG346">
            <v>0</v>
          </cell>
          <cell r="AH346">
            <v>0</v>
          </cell>
          <cell r="AI346">
            <v>0</v>
          </cell>
          <cell r="AJ346">
            <v>0</v>
          </cell>
          <cell r="AK346">
            <v>0</v>
          </cell>
          <cell r="AL346">
            <v>0</v>
          </cell>
          <cell r="AM346">
            <v>0</v>
          </cell>
          <cell r="AN346">
            <v>0</v>
          </cell>
          <cell r="AO346">
            <v>0</v>
          </cell>
          <cell r="AP346">
            <v>0</v>
          </cell>
          <cell r="AQ346">
            <v>0</v>
          </cell>
          <cell r="AS346">
            <v>0</v>
          </cell>
          <cell r="AT346">
            <v>0</v>
          </cell>
          <cell r="AU346">
            <v>0</v>
          </cell>
          <cell r="AV346">
            <v>0</v>
          </cell>
          <cell r="AW346">
            <v>0</v>
          </cell>
          <cell r="AY346">
            <v>0</v>
          </cell>
          <cell r="AZ346">
            <v>0</v>
          </cell>
          <cell r="BA346">
            <v>0</v>
          </cell>
          <cell r="BB346">
            <v>0</v>
          </cell>
          <cell r="BC346">
            <v>0</v>
          </cell>
          <cell r="BD346">
            <v>0</v>
          </cell>
          <cell r="BE346">
            <v>0</v>
          </cell>
          <cell r="BF346">
            <v>0</v>
          </cell>
          <cell r="BG346">
            <v>0</v>
          </cell>
          <cell r="BH346">
            <v>0</v>
          </cell>
          <cell r="BI346">
            <v>0</v>
          </cell>
          <cell r="BJ346">
            <v>0</v>
          </cell>
          <cell r="BK346">
            <v>0</v>
          </cell>
          <cell r="BL346">
            <v>0</v>
          </cell>
          <cell r="BM346">
            <v>0</v>
          </cell>
          <cell r="BN346">
            <v>0</v>
          </cell>
          <cell r="BO346">
            <v>0</v>
          </cell>
          <cell r="BP346">
            <v>0</v>
          </cell>
          <cell r="BQ346">
            <v>0</v>
          </cell>
          <cell r="BR346">
            <v>0</v>
          </cell>
          <cell r="BS346">
            <v>0</v>
          </cell>
          <cell r="BT346">
            <v>0</v>
          </cell>
          <cell r="BU346">
            <v>0</v>
          </cell>
          <cell r="BV346">
            <v>0</v>
          </cell>
          <cell r="BW346">
            <v>0</v>
          </cell>
          <cell r="BY346">
            <v>2403</v>
          </cell>
          <cell r="BZ346">
            <v>0</v>
          </cell>
        </row>
        <row r="347">
          <cell r="A347">
            <v>0</v>
          </cell>
          <cell r="K347">
            <v>0</v>
          </cell>
          <cell r="M347">
            <v>0</v>
          </cell>
          <cell r="O347">
            <v>0</v>
          </cell>
          <cell r="Q347">
            <v>0</v>
          </cell>
          <cell r="S347">
            <v>0</v>
          </cell>
          <cell r="U347">
            <v>0</v>
          </cell>
          <cell r="V347">
            <v>0</v>
          </cell>
          <cell r="W347">
            <v>0</v>
          </cell>
          <cell r="X347">
            <v>0</v>
          </cell>
          <cell r="Y347">
            <v>0</v>
          </cell>
          <cell r="BO347">
            <v>0</v>
          </cell>
          <cell r="BY347" t="str">
            <v>2403 Total</v>
          </cell>
          <cell r="BZ347">
            <v>22400</v>
          </cell>
        </row>
        <row r="348">
          <cell r="A348">
            <v>300492</v>
          </cell>
          <cell r="B348">
            <v>300492</v>
          </cell>
          <cell r="C348" t="str">
            <v>Blaine Desrosiers</v>
          </cell>
          <cell r="D348">
            <v>300492</v>
          </cell>
          <cell r="E348">
            <v>300</v>
          </cell>
          <cell r="F348">
            <v>20</v>
          </cell>
          <cell r="G348" t="str">
            <v>LABOUR CHARGES TO 2404 IN CO. 0020</v>
          </cell>
          <cell r="I348">
            <v>0</v>
          </cell>
          <cell r="K348">
            <v>0</v>
          </cell>
          <cell r="M348">
            <v>0</v>
          </cell>
          <cell r="O348">
            <v>0</v>
          </cell>
          <cell r="Q348">
            <v>0</v>
          </cell>
          <cell r="S348">
            <v>0</v>
          </cell>
          <cell r="U348">
            <v>0</v>
          </cell>
          <cell r="V348">
            <v>0</v>
          </cell>
          <cell r="W348">
            <v>0</v>
          </cell>
          <cell r="X348">
            <v>0</v>
          </cell>
          <cell r="Y348">
            <v>0</v>
          </cell>
          <cell r="Z348">
            <v>0</v>
          </cell>
          <cell r="AA348">
            <v>0</v>
          </cell>
          <cell r="AB348">
            <v>0</v>
          </cell>
          <cell r="AC348">
            <v>0</v>
          </cell>
          <cell r="AD348">
            <v>0</v>
          </cell>
          <cell r="AE348">
            <v>0</v>
          </cell>
          <cell r="AF348">
            <v>0</v>
          </cell>
          <cell r="AG348">
            <v>0</v>
          </cell>
          <cell r="AH348">
            <v>0</v>
          </cell>
          <cell r="AI348">
            <v>0</v>
          </cell>
          <cell r="AJ348">
            <v>0</v>
          </cell>
          <cell r="AK348">
            <v>0</v>
          </cell>
          <cell r="AL348">
            <v>0</v>
          </cell>
          <cell r="AM348">
            <v>0</v>
          </cell>
          <cell r="AN348">
            <v>0</v>
          </cell>
          <cell r="AO348">
            <v>0</v>
          </cell>
          <cell r="AP348">
            <v>0</v>
          </cell>
          <cell r="AQ348">
            <v>0</v>
          </cell>
          <cell r="AS348">
            <v>0</v>
          </cell>
          <cell r="AT348">
            <v>0</v>
          </cell>
          <cell r="AU348">
            <v>0</v>
          </cell>
          <cell r="AV348">
            <v>0</v>
          </cell>
          <cell r="AW348">
            <v>0</v>
          </cell>
          <cell r="AY348">
            <v>0</v>
          </cell>
          <cell r="AZ348">
            <v>0</v>
          </cell>
          <cell r="BA348">
            <v>0</v>
          </cell>
          <cell r="BB348">
            <v>0</v>
          </cell>
          <cell r="BC348">
            <v>0</v>
          </cell>
          <cell r="BD348">
            <v>0</v>
          </cell>
          <cell r="BE348">
            <v>0</v>
          </cell>
          <cell r="BF348">
            <v>0</v>
          </cell>
          <cell r="BG348">
            <v>0</v>
          </cell>
          <cell r="BH348">
            <v>0</v>
          </cell>
          <cell r="BI348">
            <v>0</v>
          </cell>
          <cell r="BJ348">
            <v>0</v>
          </cell>
          <cell r="BK348">
            <v>0</v>
          </cell>
          <cell r="BL348">
            <v>0</v>
          </cell>
          <cell r="BM348">
            <v>0</v>
          </cell>
          <cell r="BN348">
            <v>0</v>
          </cell>
          <cell r="BO348">
            <v>0</v>
          </cell>
          <cell r="BP348">
            <v>0</v>
          </cell>
          <cell r="BQ348">
            <v>0</v>
          </cell>
          <cell r="BR348">
            <v>0</v>
          </cell>
          <cell r="BS348">
            <v>0</v>
          </cell>
          <cell r="BT348">
            <v>0</v>
          </cell>
          <cell r="BU348">
            <v>0</v>
          </cell>
          <cell r="BV348">
            <v>0</v>
          </cell>
          <cell r="BW348">
            <v>0</v>
          </cell>
          <cell r="BY348">
            <v>2404</v>
          </cell>
          <cell r="BZ348">
            <v>0</v>
          </cell>
        </row>
        <row r="349">
          <cell r="A349">
            <v>300584</v>
          </cell>
          <cell r="B349">
            <v>300584</v>
          </cell>
          <cell r="C349" t="str">
            <v>Blaine Desrosiers</v>
          </cell>
          <cell r="D349">
            <v>300584</v>
          </cell>
          <cell r="E349">
            <v>300</v>
          </cell>
          <cell r="F349">
            <v>20</v>
          </cell>
          <cell r="G349" t="str">
            <v>Storekeeping Relief</v>
          </cell>
          <cell r="I349">
            <v>0</v>
          </cell>
          <cell r="K349">
            <v>0</v>
          </cell>
          <cell r="M349">
            <v>0</v>
          </cell>
          <cell r="O349">
            <v>0</v>
          </cell>
          <cell r="Q349">
            <v>0</v>
          </cell>
          <cell r="S349">
            <v>0</v>
          </cell>
          <cell r="U349">
            <v>0</v>
          </cell>
          <cell r="V349">
            <v>0</v>
          </cell>
          <cell r="W349">
            <v>0</v>
          </cell>
          <cell r="X349">
            <v>0</v>
          </cell>
          <cell r="Y349">
            <v>0</v>
          </cell>
          <cell r="Z349">
            <v>0</v>
          </cell>
          <cell r="AA349">
            <v>0</v>
          </cell>
          <cell r="AB349">
            <v>0</v>
          </cell>
          <cell r="AC349">
            <v>0</v>
          </cell>
          <cell r="AD349">
            <v>0</v>
          </cell>
          <cell r="AE349">
            <v>0</v>
          </cell>
          <cell r="AF349">
            <v>0</v>
          </cell>
          <cell r="AG349">
            <v>0</v>
          </cell>
          <cell r="AH349">
            <v>0</v>
          </cell>
          <cell r="AI349">
            <v>0</v>
          </cell>
          <cell r="AJ349">
            <v>0</v>
          </cell>
          <cell r="AK349">
            <v>0</v>
          </cell>
          <cell r="AL349">
            <v>0</v>
          </cell>
          <cell r="AM349">
            <v>0</v>
          </cell>
          <cell r="AN349">
            <v>0</v>
          </cell>
          <cell r="AO349">
            <v>0</v>
          </cell>
          <cell r="AP349">
            <v>0</v>
          </cell>
          <cell r="AQ349">
            <v>0</v>
          </cell>
          <cell r="AS349">
            <v>0</v>
          </cell>
          <cell r="AT349">
            <v>0</v>
          </cell>
          <cell r="AU349">
            <v>0</v>
          </cell>
          <cell r="AV349">
            <v>0</v>
          </cell>
          <cell r="AW349">
            <v>0</v>
          </cell>
          <cell r="AY349">
            <v>0</v>
          </cell>
          <cell r="AZ349">
            <v>0</v>
          </cell>
          <cell r="BA349">
            <v>0</v>
          </cell>
          <cell r="BB349">
            <v>0</v>
          </cell>
          <cell r="BC349">
            <v>0</v>
          </cell>
          <cell r="BD349">
            <v>0</v>
          </cell>
          <cell r="BE349">
            <v>0</v>
          </cell>
          <cell r="BF349">
            <v>0</v>
          </cell>
          <cell r="BG349">
            <v>0</v>
          </cell>
          <cell r="BH349">
            <v>0</v>
          </cell>
          <cell r="BI349">
            <v>0</v>
          </cell>
          <cell r="BJ349">
            <v>0</v>
          </cell>
          <cell r="BK349">
            <v>0</v>
          </cell>
          <cell r="BL349">
            <v>0</v>
          </cell>
          <cell r="BM349">
            <v>0</v>
          </cell>
          <cell r="BN349">
            <v>0</v>
          </cell>
          <cell r="BO349">
            <v>0</v>
          </cell>
          <cell r="BP349">
            <v>0</v>
          </cell>
          <cell r="BQ349">
            <v>0</v>
          </cell>
          <cell r="BR349">
            <v>0</v>
          </cell>
          <cell r="BS349">
            <v>0</v>
          </cell>
          <cell r="BT349">
            <v>0</v>
          </cell>
          <cell r="BU349">
            <v>0</v>
          </cell>
          <cell r="BV349">
            <v>0</v>
          </cell>
          <cell r="BW349">
            <v>0</v>
          </cell>
          <cell r="BY349">
            <v>2404</v>
          </cell>
          <cell r="BZ349">
            <v>0</v>
          </cell>
        </row>
        <row r="350">
          <cell r="A350">
            <v>300681</v>
          </cell>
          <cell r="B350">
            <v>300681</v>
          </cell>
          <cell r="C350" t="str">
            <v>Blaine Desrosiers</v>
          </cell>
          <cell r="D350">
            <v>300681</v>
          </cell>
          <cell r="E350">
            <v>300</v>
          </cell>
          <cell r="F350">
            <v>20</v>
          </cell>
          <cell r="G350" t="str">
            <v>Purchasing Management Function</v>
          </cell>
          <cell r="I350">
            <v>0</v>
          </cell>
          <cell r="K350">
            <v>0</v>
          </cell>
          <cell r="M350">
            <v>0</v>
          </cell>
          <cell r="O350">
            <v>0</v>
          </cell>
          <cell r="Q350">
            <v>0</v>
          </cell>
          <cell r="S350">
            <v>0</v>
          </cell>
          <cell r="U350">
            <v>0</v>
          </cell>
          <cell r="V350">
            <v>0</v>
          </cell>
          <cell r="W350">
            <v>0</v>
          </cell>
          <cell r="X350">
            <v>0</v>
          </cell>
          <cell r="Y350">
            <v>0</v>
          </cell>
          <cell r="AA350">
            <v>0</v>
          </cell>
          <cell r="AB350">
            <v>0</v>
          </cell>
          <cell r="AC350">
            <v>0</v>
          </cell>
          <cell r="AD350">
            <v>480</v>
          </cell>
          <cell r="AE350">
            <v>26880</v>
          </cell>
          <cell r="AF350">
            <v>0</v>
          </cell>
          <cell r="AG350">
            <v>0</v>
          </cell>
          <cell r="AH350">
            <v>0</v>
          </cell>
          <cell r="AI350">
            <v>0</v>
          </cell>
          <cell r="AJ350">
            <v>0</v>
          </cell>
          <cell r="AK350">
            <v>0</v>
          </cell>
          <cell r="AL350">
            <v>0</v>
          </cell>
          <cell r="AM350">
            <v>0</v>
          </cell>
          <cell r="AN350">
            <v>0</v>
          </cell>
          <cell r="AO350">
            <v>0</v>
          </cell>
          <cell r="AP350">
            <v>0</v>
          </cell>
          <cell r="AQ350">
            <v>0</v>
          </cell>
          <cell r="AS350">
            <v>0</v>
          </cell>
          <cell r="AT350">
            <v>0</v>
          </cell>
          <cell r="AU350">
            <v>0</v>
          </cell>
          <cell r="AV350">
            <v>0</v>
          </cell>
          <cell r="AW350">
            <v>0</v>
          </cell>
          <cell r="AY350">
            <v>0</v>
          </cell>
          <cell r="AZ350">
            <v>0</v>
          </cell>
          <cell r="BA350">
            <v>0</v>
          </cell>
          <cell r="BB350">
            <v>0</v>
          </cell>
          <cell r="BC350">
            <v>0</v>
          </cell>
          <cell r="BD350">
            <v>0</v>
          </cell>
          <cell r="BE350">
            <v>0</v>
          </cell>
          <cell r="BF350">
            <v>0</v>
          </cell>
          <cell r="BG350">
            <v>0</v>
          </cell>
          <cell r="BH350">
            <v>0</v>
          </cell>
          <cell r="BI350">
            <v>0</v>
          </cell>
          <cell r="BJ350">
            <v>0</v>
          </cell>
          <cell r="BK350">
            <v>0</v>
          </cell>
          <cell r="BL350">
            <v>400</v>
          </cell>
          <cell r="BM350">
            <v>15600</v>
          </cell>
          <cell r="BN350">
            <v>0</v>
          </cell>
          <cell r="BO350">
            <v>0</v>
          </cell>
          <cell r="BP350">
            <v>0</v>
          </cell>
          <cell r="BQ350">
            <v>0</v>
          </cell>
          <cell r="BR350">
            <v>0</v>
          </cell>
          <cell r="BS350">
            <v>0</v>
          </cell>
          <cell r="BT350">
            <v>0</v>
          </cell>
          <cell r="BU350">
            <v>0</v>
          </cell>
          <cell r="BV350">
            <v>0</v>
          </cell>
          <cell r="BW350">
            <v>0</v>
          </cell>
          <cell r="BY350">
            <v>2404</v>
          </cell>
          <cell r="BZ350">
            <v>42480</v>
          </cell>
        </row>
        <row r="351">
          <cell r="A351">
            <v>0</v>
          </cell>
          <cell r="K351">
            <v>0</v>
          </cell>
          <cell r="M351">
            <v>0</v>
          </cell>
          <cell r="O351">
            <v>0</v>
          </cell>
          <cell r="Q351">
            <v>0</v>
          </cell>
          <cell r="S351">
            <v>0</v>
          </cell>
          <cell r="U351">
            <v>0</v>
          </cell>
          <cell r="V351">
            <v>0</v>
          </cell>
          <cell r="W351">
            <v>0</v>
          </cell>
          <cell r="X351">
            <v>0</v>
          </cell>
          <cell r="Y351">
            <v>0</v>
          </cell>
          <cell r="BO351">
            <v>0</v>
          </cell>
          <cell r="BY351" t="str">
            <v>2404 Total</v>
          </cell>
          <cell r="BZ351">
            <v>42480</v>
          </cell>
        </row>
        <row r="352">
          <cell r="A352">
            <v>300201</v>
          </cell>
          <cell r="B352">
            <v>300201</v>
          </cell>
          <cell r="C352" t="str">
            <v>Bernie Haines</v>
          </cell>
          <cell r="D352">
            <v>300201</v>
          </cell>
          <cell r="E352">
            <v>300</v>
          </cell>
          <cell r="F352">
            <v>20</v>
          </cell>
          <cell r="G352" t="str">
            <v>Environment, Health &amp; Safety Services</v>
          </cell>
          <cell r="I352">
            <v>0</v>
          </cell>
          <cell r="K352">
            <v>0</v>
          </cell>
          <cell r="M352">
            <v>0</v>
          </cell>
          <cell r="O352">
            <v>0</v>
          </cell>
          <cell r="Q352">
            <v>0</v>
          </cell>
          <cell r="S352">
            <v>0</v>
          </cell>
          <cell r="U352">
            <v>0</v>
          </cell>
          <cell r="V352">
            <v>0</v>
          </cell>
          <cell r="W352">
            <v>0</v>
          </cell>
          <cell r="X352">
            <v>0</v>
          </cell>
          <cell r="Y352">
            <v>0</v>
          </cell>
          <cell r="Z352">
            <v>0</v>
          </cell>
          <cell r="AA352">
            <v>0</v>
          </cell>
          <cell r="AB352">
            <v>0</v>
          </cell>
          <cell r="AC352">
            <v>0</v>
          </cell>
          <cell r="AD352">
            <v>64</v>
          </cell>
          <cell r="AE352">
            <v>3584</v>
          </cell>
          <cell r="AF352">
            <v>0</v>
          </cell>
          <cell r="AG352">
            <v>0</v>
          </cell>
          <cell r="AH352">
            <v>0</v>
          </cell>
          <cell r="AI352">
            <v>0</v>
          </cell>
          <cell r="AJ352">
            <v>0</v>
          </cell>
          <cell r="AK352">
            <v>0</v>
          </cell>
          <cell r="AL352">
            <v>0</v>
          </cell>
          <cell r="AM352">
            <v>0</v>
          </cell>
          <cell r="AN352">
            <v>0</v>
          </cell>
          <cell r="AO352">
            <v>0</v>
          </cell>
          <cell r="AP352">
            <v>0</v>
          </cell>
          <cell r="AQ352">
            <v>0</v>
          </cell>
          <cell r="AS352">
            <v>0</v>
          </cell>
          <cell r="AT352">
            <v>0</v>
          </cell>
          <cell r="AU352">
            <v>0</v>
          </cell>
          <cell r="AV352">
            <v>0</v>
          </cell>
          <cell r="AW352">
            <v>0</v>
          </cell>
          <cell r="AY352">
            <v>0</v>
          </cell>
          <cell r="AZ352">
            <v>0</v>
          </cell>
          <cell r="BA352">
            <v>0</v>
          </cell>
          <cell r="BB352">
            <v>0</v>
          </cell>
          <cell r="BC352">
            <v>0</v>
          </cell>
          <cell r="BD352">
            <v>0</v>
          </cell>
          <cell r="BE352">
            <v>0</v>
          </cell>
          <cell r="BF352">
            <v>0</v>
          </cell>
          <cell r="BG352">
            <v>0</v>
          </cell>
          <cell r="BH352">
            <v>0</v>
          </cell>
          <cell r="BI352">
            <v>0</v>
          </cell>
          <cell r="BJ352">
            <v>0</v>
          </cell>
          <cell r="BK352">
            <v>0</v>
          </cell>
          <cell r="BL352">
            <v>0</v>
          </cell>
          <cell r="BM352">
            <v>0</v>
          </cell>
          <cell r="BN352">
            <v>0</v>
          </cell>
          <cell r="BO352">
            <v>0</v>
          </cell>
          <cell r="BP352">
            <v>0</v>
          </cell>
          <cell r="BQ352">
            <v>0</v>
          </cell>
          <cell r="BR352">
            <v>0</v>
          </cell>
          <cell r="BS352">
            <v>0</v>
          </cell>
          <cell r="BT352">
            <v>0</v>
          </cell>
          <cell r="BU352">
            <v>0</v>
          </cell>
          <cell r="BV352">
            <v>0</v>
          </cell>
          <cell r="BW352">
            <v>0</v>
          </cell>
          <cell r="BY352">
            <v>2405</v>
          </cell>
          <cell r="BZ352">
            <v>3584</v>
          </cell>
        </row>
        <row r="353">
          <cell r="A353">
            <v>300493</v>
          </cell>
          <cell r="B353">
            <v>300493</v>
          </cell>
          <cell r="C353" t="str">
            <v>Bernie Haines</v>
          </cell>
          <cell r="D353">
            <v>300493</v>
          </cell>
          <cell r="E353">
            <v>300</v>
          </cell>
          <cell r="F353">
            <v>20</v>
          </cell>
          <cell r="G353" t="str">
            <v>LABOUR CHARGES TO 2405 IN CO. 0020</v>
          </cell>
          <cell r="I353">
            <v>0</v>
          </cell>
          <cell r="K353">
            <v>0</v>
          </cell>
          <cell r="M353">
            <v>0</v>
          </cell>
          <cell r="O353">
            <v>0</v>
          </cell>
          <cell r="Q353">
            <v>0</v>
          </cell>
          <cell r="S353">
            <v>0</v>
          </cell>
          <cell r="U353">
            <v>0</v>
          </cell>
          <cell r="V353">
            <v>0</v>
          </cell>
          <cell r="W353">
            <v>0</v>
          </cell>
          <cell r="X353">
            <v>0</v>
          </cell>
          <cell r="Y353">
            <v>0</v>
          </cell>
          <cell r="Z353">
            <v>0</v>
          </cell>
          <cell r="AA353">
            <v>0</v>
          </cell>
          <cell r="AB353">
            <v>0</v>
          </cell>
          <cell r="AC353">
            <v>0</v>
          </cell>
          <cell r="AD353">
            <v>400</v>
          </cell>
          <cell r="AE353">
            <v>22400</v>
          </cell>
          <cell r="AF353">
            <v>0</v>
          </cell>
          <cell r="AG353">
            <v>0</v>
          </cell>
          <cell r="AH353">
            <v>0</v>
          </cell>
          <cell r="AI353">
            <v>0</v>
          </cell>
          <cell r="AJ353">
            <v>0</v>
          </cell>
          <cell r="AK353">
            <v>0</v>
          </cell>
          <cell r="AL353">
            <v>0</v>
          </cell>
          <cell r="AM353">
            <v>0</v>
          </cell>
          <cell r="AN353">
            <v>0</v>
          </cell>
          <cell r="AO353">
            <v>0</v>
          </cell>
          <cell r="AP353">
            <v>0</v>
          </cell>
          <cell r="AQ353">
            <v>0</v>
          </cell>
          <cell r="AS353">
            <v>0</v>
          </cell>
          <cell r="AT353">
            <v>0</v>
          </cell>
          <cell r="AU353">
            <v>0</v>
          </cell>
          <cell r="AV353">
            <v>0</v>
          </cell>
          <cell r="AW353">
            <v>0</v>
          </cell>
          <cell r="AY353">
            <v>0</v>
          </cell>
          <cell r="AZ353">
            <v>0</v>
          </cell>
          <cell r="BA353">
            <v>0</v>
          </cell>
          <cell r="BB353">
            <v>350</v>
          </cell>
          <cell r="BC353">
            <v>18007.5</v>
          </cell>
          <cell r="BD353">
            <v>0</v>
          </cell>
          <cell r="BE353">
            <v>0</v>
          </cell>
          <cell r="BF353">
            <v>0</v>
          </cell>
          <cell r="BG353">
            <v>0</v>
          </cell>
          <cell r="BH353">
            <v>0</v>
          </cell>
          <cell r="BI353">
            <v>0</v>
          </cell>
          <cell r="BJ353">
            <v>0</v>
          </cell>
          <cell r="BK353">
            <v>0</v>
          </cell>
          <cell r="BL353">
            <v>0</v>
          </cell>
          <cell r="BM353">
            <v>0</v>
          </cell>
          <cell r="BN353">
            <v>0</v>
          </cell>
          <cell r="BO353">
            <v>0</v>
          </cell>
          <cell r="BP353">
            <v>0</v>
          </cell>
          <cell r="BQ353">
            <v>0</v>
          </cell>
          <cell r="BR353">
            <v>0</v>
          </cell>
          <cell r="BS353">
            <v>0</v>
          </cell>
          <cell r="BT353">
            <v>0</v>
          </cell>
          <cell r="BU353">
            <v>0</v>
          </cell>
          <cell r="BV353">
            <v>0</v>
          </cell>
          <cell r="BW353">
            <v>0</v>
          </cell>
          <cell r="BY353">
            <v>2405</v>
          </cell>
          <cell r="BZ353">
            <v>40407.5</v>
          </cell>
        </row>
        <row r="354">
          <cell r="A354">
            <v>0</v>
          </cell>
          <cell r="K354">
            <v>0</v>
          </cell>
          <cell r="M354">
            <v>0</v>
          </cell>
          <cell r="O354">
            <v>0</v>
          </cell>
          <cell r="Q354">
            <v>0</v>
          </cell>
          <cell r="S354">
            <v>0</v>
          </cell>
          <cell r="U354">
            <v>0</v>
          </cell>
          <cell r="V354">
            <v>0</v>
          </cell>
          <cell r="W354">
            <v>0</v>
          </cell>
          <cell r="X354">
            <v>0</v>
          </cell>
          <cell r="Y354">
            <v>0</v>
          </cell>
          <cell r="BO354">
            <v>0</v>
          </cell>
          <cell r="BY354" t="str">
            <v>2405 Total</v>
          </cell>
          <cell r="BZ354">
            <v>43991.5</v>
          </cell>
        </row>
        <row r="355">
          <cell r="A355">
            <v>300220</v>
          </cell>
          <cell r="B355">
            <v>300220</v>
          </cell>
          <cell r="C355" t="str">
            <v>Blaine Desrosiers</v>
          </cell>
          <cell r="D355">
            <v>300220</v>
          </cell>
          <cell r="E355">
            <v>300</v>
          </cell>
          <cell r="F355">
            <v>20</v>
          </cell>
          <cell r="G355" t="str">
            <v>Maintenance on Int/ext Service Center</v>
          </cell>
          <cell r="I355">
            <v>0</v>
          </cell>
          <cell r="K355">
            <v>0</v>
          </cell>
          <cell r="M355">
            <v>0</v>
          </cell>
          <cell r="O355">
            <v>0</v>
          </cell>
          <cell r="Q355">
            <v>0</v>
          </cell>
          <cell r="S355">
            <v>0</v>
          </cell>
          <cell r="U355">
            <v>0</v>
          </cell>
          <cell r="V355">
            <v>0</v>
          </cell>
          <cell r="W355">
            <v>0</v>
          </cell>
          <cell r="X355">
            <v>0</v>
          </cell>
          <cell r="Y355">
            <v>0</v>
          </cell>
          <cell r="Z355">
            <v>0</v>
          </cell>
          <cell r="AA355">
            <v>0</v>
          </cell>
          <cell r="AB355">
            <v>0</v>
          </cell>
          <cell r="AC355">
            <v>0</v>
          </cell>
          <cell r="AD355">
            <v>1487</v>
          </cell>
          <cell r="AE355">
            <v>83272</v>
          </cell>
          <cell r="AF355">
            <v>0</v>
          </cell>
          <cell r="AG355">
            <v>0</v>
          </cell>
          <cell r="AH355">
            <v>0</v>
          </cell>
          <cell r="AI355">
            <v>0</v>
          </cell>
          <cell r="AJ355">
            <v>0</v>
          </cell>
          <cell r="AK355">
            <v>0</v>
          </cell>
          <cell r="AL355">
            <v>0</v>
          </cell>
          <cell r="AM355">
            <v>0</v>
          </cell>
          <cell r="AN355">
            <v>0</v>
          </cell>
          <cell r="AO355">
            <v>0</v>
          </cell>
          <cell r="AP355">
            <v>0</v>
          </cell>
          <cell r="AQ355">
            <v>0</v>
          </cell>
          <cell r="AS355">
            <v>0</v>
          </cell>
          <cell r="AT355">
            <v>0</v>
          </cell>
          <cell r="AU355">
            <v>0</v>
          </cell>
          <cell r="AV355">
            <v>0</v>
          </cell>
          <cell r="AW355">
            <v>0</v>
          </cell>
          <cell r="AY355">
            <v>0</v>
          </cell>
          <cell r="AZ355">
            <v>0</v>
          </cell>
          <cell r="BA355">
            <v>0</v>
          </cell>
          <cell r="BB355">
            <v>0</v>
          </cell>
          <cell r="BC355">
            <v>0</v>
          </cell>
          <cell r="BD355">
            <v>0</v>
          </cell>
          <cell r="BE355">
            <v>0</v>
          </cell>
          <cell r="BF355">
            <v>0</v>
          </cell>
          <cell r="BG355">
            <v>0</v>
          </cell>
          <cell r="BH355">
            <v>0</v>
          </cell>
          <cell r="BI355">
            <v>0</v>
          </cell>
          <cell r="BJ355">
            <v>0</v>
          </cell>
          <cell r="BK355">
            <v>0</v>
          </cell>
          <cell r="BL355">
            <v>0</v>
          </cell>
          <cell r="BM355">
            <v>0</v>
          </cell>
          <cell r="BN355">
            <v>0</v>
          </cell>
          <cell r="BO355">
            <v>0</v>
          </cell>
          <cell r="BP355">
            <v>0</v>
          </cell>
          <cell r="BQ355">
            <v>0</v>
          </cell>
          <cell r="BR355">
            <v>0</v>
          </cell>
          <cell r="BS355">
            <v>0</v>
          </cell>
          <cell r="BT355">
            <v>0</v>
          </cell>
          <cell r="BU355">
            <v>0</v>
          </cell>
          <cell r="BV355">
            <v>259500</v>
          </cell>
          <cell r="BW355">
            <v>0</v>
          </cell>
          <cell r="BY355">
            <v>2415</v>
          </cell>
          <cell r="BZ355">
            <v>342772</v>
          </cell>
        </row>
        <row r="356">
          <cell r="A356">
            <v>300585</v>
          </cell>
          <cell r="B356">
            <v>300585</v>
          </cell>
          <cell r="C356" t="str">
            <v>Blaine Desrosiers</v>
          </cell>
          <cell r="D356">
            <v>300585</v>
          </cell>
          <cell r="E356">
            <v>300</v>
          </cell>
          <cell r="F356">
            <v>20</v>
          </cell>
          <cell r="G356" t="str">
            <v>Fleet Maintenanace for INC.</v>
          </cell>
          <cell r="I356">
            <v>0</v>
          </cell>
          <cell r="K356">
            <v>0</v>
          </cell>
          <cell r="M356">
            <v>0</v>
          </cell>
          <cell r="O356">
            <v>0</v>
          </cell>
          <cell r="Q356">
            <v>0</v>
          </cell>
          <cell r="S356">
            <v>0</v>
          </cell>
          <cell r="U356">
            <v>0</v>
          </cell>
          <cell r="V356">
            <v>0</v>
          </cell>
          <cell r="W356">
            <v>0</v>
          </cell>
          <cell r="X356">
            <v>0</v>
          </cell>
          <cell r="Y356">
            <v>0</v>
          </cell>
          <cell r="Z356">
            <v>0</v>
          </cell>
          <cell r="AA356">
            <v>0</v>
          </cell>
          <cell r="AB356">
            <v>0</v>
          </cell>
          <cell r="AC356">
            <v>0</v>
          </cell>
          <cell r="AD356">
            <v>260</v>
          </cell>
          <cell r="AE356">
            <v>14560</v>
          </cell>
          <cell r="AF356">
            <v>0</v>
          </cell>
          <cell r="AG356">
            <v>0</v>
          </cell>
          <cell r="AH356">
            <v>0</v>
          </cell>
          <cell r="AI356">
            <v>0</v>
          </cell>
          <cell r="AJ356">
            <v>0</v>
          </cell>
          <cell r="AK356">
            <v>0</v>
          </cell>
          <cell r="AL356">
            <v>0</v>
          </cell>
          <cell r="AM356">
            <v>0</v>
          </cell>
          <cell r="AN356">
            <v>0</v>
          </cell>
          <cell r="AO356">
            <v>0</v>
          </cell>
          <cell r="AP356">
            <v>0</v>
          </cell>
          <cell r="AQ356">
            <v>0</v>
          </cell>
          <cell r="AS356">
            <v>0</v>
          </cell>
          <cell r="AT356">
            <v>0</v>
          </cell>
          <cell r="AU356">
            <v>0</v>
          </cell>
          <cell r="AV356">
            <v>0</v>
          </cell>
          <cell r="AW356">
            <v>0</v>
          </cell>
          <cell r="AY356">
            <v>0</v>
          </cell>
          <cell r="AZ356">
            <v>0</v>
          </cell>
          <cell r="BA356">
            <v>0</v>
          </cell>
          <cell r="BB356">
            <v>0</v>
          </cell>
          <cell r="BC356">
            <v>0</v>
          </cell>
          <cell r="BD356">
            <v>0</v>
          </cell>
          <cell r="BE356">
            <v>0</v>
          </cell>
          <cell r="BF356">
            <v>0</v>
          </cell>
          <cell r="BG356">
            <v>0</v>
          </cell>
          <cell r="BH356">
            <v>0</v>
          </cell>
          <cell r="BI356">
            <v>0</v>
          </cell>
          <cell r="BJ356">
            <v>0</v>
          </cell>
          <cell r="BK356">
            <v>0</v>
          </cell>
          <cell r="BL356">
            <v>0</v>
          </cell>
          <cell r="BM356">
            <v>0</v>
          </cell>
          <cell r="BN356">
            <v>0</v>
          </cell>
          <cell r="BO356">
            <v>0</v>
          </cell>
          <cell r="BP356">
            <v>0</v>
          </cell>
          <cell r="BQ356">
            <v>0</v>
          </cell>
          <cell r="BR356">
            <v>0</v>
          </cell>
          <cell r="BS356">
            <v>0</v>
          </cell>
          <cell r="BT356">
            <v>0</v>
          </cell>
          <cell r="BU356">
            <v>0</v>
          </cell>
          <cell r="BV356">
            <v>0</v>
          </cell>
          <cell r="BW356">
            <v>0</v>
          </cell>
          <cell r="BY356">
            <v>2415</v>
          </cell>
          <cell r="BZ356">
            <v>14560</v>
          </cell>
        </row>
        <row r="357">
          <cell r="A357">
            <v>300586</v>
          </cell>
          <cell r="B357">
            <v>300586</v>
          </cell>
          <cell r="C357" t="str">
            <v>Blaine Desrosiers</v>
          </cell>
          <cell r="D357">
            <v>300586</v>
          </cell>
          <cell r="E357">
            <v>300</v>
          </cell>
          <cell r="F357">
            <v>20</v>
          </cell>
          <cell r="G357" t="str">
            <v>Fleet Maintenanace for LTD</v>
          </cell>
          <cell r="I357">
            <v>0</v>
          </cell>
          <cell r="K357">
            <v>0</v>
          </cell>
          <cell r="M357">
            <v>0</v>
          </cell>
          <cell r="O357">
            <v>0</v>
          </cell>
          <cell r="Q357">
            <v>0</v>
          </cell>
          <cell r="S357">
            <v>0</v>
          </cell>
          <cell r="U357">
            <v>0</v>
          </cell>
          <cell r="V357">
            <v>0</v>
          </cell>
          <cell r="W357">
            <v>0</v>
          </cell>
          <cell r="X357">
            <v>0</v>
          </cell>
          <cell r="Y357">
            <v>0</v>
          </cell>
          <cell r="Z357">
            <v>0</v>
          </cell>
          <cell r="AA357">
            <v>0</v>
          </cell>
          <cell r="AB357">
            <v>0</v>
          </cell>
          <cell r="AC357">
            <v>0</v>
          </cell>
          <cell r="AD357">
            <v>260</v>
          </cell>
          <cell r="AE357">
            <v>14560</v>
          </cell>
          <cell r="AF357">
            <v>0</v>
          </cell>
          <cell r="AG357">
            <v>0</v>
          </cell>
          <cell r="AH357">
            <v>0</v>
          </cell>
          <cell r="AI357">
            <v>0</v>
          </cell>
          <cell r="AJ357">
            <v>0</v>
          </cell>
          <cell r="AK357">
            <v>0</v>
          </cell>
          <cell r="AL357">
            <v>0</v>
          </cell>
          <cell r="AM357">
            <v>0</v>
          </cell>
          <cell r="AN357">
            <v>0</v>
          </cell>
          <cell r="AO357">
            <v>0</v>
          </cell>
          <cell r="AP357">
            <v>0</v>
          </cell>
          <cell r="AQ357">
            <v>0</v>
          </cell>
          <cell r="AS357">
            <v>0</v>
          </cell>
          <cell r="AT357">
            <v>0</v>
          </cell>
          <cell r="AU357">
            <v>0</v>
          </cell>
          <cell r="AV357">
            <v>0</v>
          </cell>
          <cell r="AW357">
            <v>0</v>
          </cell>
          <cell r="AY357">
            <v>0</v>
          </cell>
          <cell r="AZ357">
            <v>0</v>
          </cell>
          <cell r="BA357">
            <v>0</v>
          </cell>
          <cell r="BB357">
            <v>0</v>
          </cell>
          <cell r="BC357">
            <v>0</v>
          </cell>
          <cell r="BD357">
            <v>0</v>
          </cell>
          <cell r="BE357">
            <v>0</v>
          </cell>
          <cell r="BF357">
            <v>0</v>
          </cell>
          <cell r="BG357">
            <v>0</v>
          </cell>
          <cell r="BH357">
            <v>0</v>
          </cell>
          <cell r="BI357">
            <v>0</v>
          </cell>
          <cell r="BJ357">
            <v>0</v>
          </cell>
          <cell r="BK357">
            <v>0</v>
          </cell>
          <cell r="BL357">
            <v>0</v>
          </cell>
          <cell r="BM357">
            <v>0</v>
          </cell>
          <cell r="BN357">
            <v>0</v>
          </cell>
          <cell r="BO357">
            <v>0</v>
          </cell>
          <cell r="BP357">
            <v>0</v>
          </cell>
          <cell r="BQ357">
            <v>0</v>
          </cell>
          <cell r="BR357">
            <v>0</v>
          </cell>
          <cell r="BS357">
            <v>0</v>
          </cell>
          <cell r="BT357">
            <v>0</v>
          </cell>
          <cell r="BU357">
            <v>0</v>
          </cell>
          <cell r="BV357">
            <v>0</v>
          </cell>
          <cell r="BW357">
            <v>0</v>
          </cell>
          <cell r="BY357">
            <v>2415</v>
          </cell>
          <cell r="BZ357">
            <v>14560</v>
          </cell>
        </row>
        <row r="358">
          <cell r="A358">
            <v>300680</v>
          </cell>
          <cell r="B358">
            <v>300680</v>
          </cell>
          <cell r="C358" t="str">
            <v>Blaine Desrosiers</v>
          </cell>
          <cell r="D358">
            <v>300680</v>
          </cell>
          <cell r="E358">
            <v>300</v>
          </cell>
          <cell r="F358">
            <v>20</v>
          </cell>
          <cell r="G358" t="str">
            <v>Property Management Function</v>
          </cell>
          <cell r="I358">
            <v>0</v>
          </cell>
          <cell r="K358">
            <v>0</v>
          </cell>
          <cell r="M358">
            <v>0</v>
          </cell>
          <cell r="O358">
            <v>0</v>
          </cell>
          <cell r="Q358">
            <v>0</v>
          </cell>
          <cell r="S358">
            <v>0</v>
          </cell>
          <cell r="U358">
            <v>0</v>
          </cell>
          <cell r="V358">
            <v>0</v>
          </cell>
          <cell r="W358">
            <v>0</v>
          </cell>
          <cell r="X358">
            <v>0</v>
          </cell>
          <cell r="Y358">
            <v>0</v>
          </cell>
          <cell r="Z358">
            <v>0</v>
          </cell>
          <cell r="AA358">
            <v>0</v>
          </cell>
          <cell r="AB358">
            <v>0</v>
          </cell>
          <cell r="AC358">
            <v>0</v>
          </cell>
          <cell r="AD358">
            <v>376</v>
          </cell>
          <cell r="AE358">
            <v>21056</v>
          </cell>
          <cell r="AF358">
            <v>0</v>
          </cell>
          <cell r="AG358">
            <v>0</v>
          </cell>
          <cell r="AH358">
            <v>0</v>
          </cell>
          <cell r="AI358">
            <v>0</v>
          </cell>
          <cell r="AJ358">
            <v>0</v>
          </cell>
          <cell r="AK358">
            <v>0</v>
          </cell>
          <cell r="AL358">
            <v>0</v>
          </cell>
          <cell r="AM358">
            <v>0</v>
          </cell>
          <cell r="AN358">
            <v>0</v>
          </cell>
          <cell r="AO358">
            <v>0</v>
          </cell>
          <cell r="AP358">
            <v>0</v>
          </cell>
          <cell r="AQ358">
            <v>0</v>
          </cell>
          <cell r="AS358">
            <v>0</v>
          </cell>
          <cell r="AT358">
            <v>0</v>
          </cell>
          <cell r="AU358">
            <v>0</v>
          </cell>
          <cell r="AV358">
            <v>0</v>
          </cell>
          <cell r="AW358">
            <v>0</v>
          </cell>
          <cell r="AY358">
            <v>0</v>
          </cell>
          <cell r="AZ358">
            <v>0</v>
          </cell>
          <cell r="BA358">
            <v>0</v>
          </cell>
          <cell r="BB358">
            <v>0</v>
          </cell>
          <cell r="BC358">
            <v>0</v>
          </cell>
          <cell r="BD358">
            <v>0</v>
          </cell>
          <cell r="BE358">
            <v>0</v>
          </cell>
          <cell r="BF358">
            <v>0</v>
          </cell>
          <cell r="BG358">
            <v>0</v>
          </cell>
          <cell r="BH358">
            <v>0</v>
          </cell>
          <cell r="BI358">
            <v>0</v>
          </cell>
          <cell r="BJ358">
            <v>0</v>
          </cell>
          <cell r="BK358">
            <v>0</v>
          </cell>
          <cell r="BL358">
            <v>0</v>
          </cell>
          <cell r="BM358">
            <v>0</v>
          </cell>
          <cell r="BN358">
            <v>0</v>
          </cell>
          <cell r="BO358">
            <v>0</v>
          </cell>
          <cell r="BP358">
            <v>0</v>
          </cell>
          <cell r="BQ358">
            <v>0</v>
          </cell>
          <cell r="BR358">
            <v>0</v>
          </cell>
          <cell r="BS358">
            <v>0</v>
          </cell>
          <cell r="BT358">
            <v>0</v>
          </cell>
          <cell r="BU358">
            <v>0</v>
          </cell>
          <cell r="BV358">
            <v>0</v>
          </cell>
          <cell r="BW358">
            <v>0</v>
          </cell>
          <cell r="BY358">
            <v>2415</v>
          </cell>
          <cell r="BZ358">
            <v>21056</v>
          </cell>
        </row>
        <row r="359">
          <cell r="A359">
            <v>300977</v>
          </cell>
          <cell r="B359">
            <v>300977</v>
          </cell>
          <cell r="C359" t="str">
            <v>Blaine Desrosiers</v>
          </cell>
          <cell r="D359">
            <v>300977</v>
          </cell>
          <cell r="E359">
            <v>300</v>
          </cell>
          <cell r="F359">
            <v>20</v>
          </cell>
          <cell r="G359" t="str">
            <v>Disaster Recovery Site Maintenance</v>
          </cell>
          <cell r="I359">
            <v>0</v>
          </cell>
          <cell r="K359">
            <v>0</v>
          </cell>
          <cell r="M359">
            <v>0</v>
          </cell>
          <cell r="O359">
            <v>0</v>
          </cell>
          <cell r="Q359">
            <v>0</v>
          </cell>
          <cell r="S359">
            <v>0</v>
          </cell>
          <cell r="U359">
            <v>0</v>
          </cell>
          <cell r="V359">
            <v>0</v>
          </cell>
          <cell r="W359">
            <v>0</v>
          </cell>
          <cell r="X359">
            <v>0</v>
          </cell>
          <cell r="Y359">
            <v>0</v>
          </cell>
          <cell r="Z359">
            <v>0</v>
          </cell>
          <cell r="AA359">
            <v>0</v>
          </cell>
          <cell r="AB359">
            <v>0</v>
          </cell>
          <cell r="AC359">
            <v>0</v>
          </cell>
          <cell r="AD359">
            <v>0</v>
          </cell>
          <cell r="AE359">
            <v>0</v>
          </cell>
          <cell r="AF359">
            <v>0</v>
          </cell>
          <cell r="AG359">
            <v>0</v>
          </cell>
          <cell r="AH359">
            <v>0</v>
          </cell>
          <cell r="AI359">
            <v>0</v>
          </cell>
          <cell r="AJ359">
            <v>0</v>
          </cell>
          <cell r="AK359">
            <v>0</v>
          </cell>
          <cell r="AL359">
            <v>0</v>
          </cell>
          <cell r="AM359">
            <v>0</v>
          </cell>
          <cell r="AN359">
            <v>0</v>
          </cell>
          <cell r="AO359">
            <v>0</v>
          </cell>
          <cell r="AP359">
            <v>0</v>
          </cell>
          <cell r="AQ359">
            <v>0</v>
          </cell>
          <cell r="AS359">
            <v>0</v>
          </cell>
          <cell r="AT359">
            <v>0</v>
          </cell>
          <cell r="AU359">
            <v>0</v>
          </cell>
          <cell r="AV359">
            <v>0</v>
          </cell>
          <cell r="AW359">
            <v>0</v>
          </cell>
          <cell r="AY359">
            <v>0</v>
          </cell>
          <cell r="AZ359">
            <v>0</v>
          </cell>
          <cell r="BA359">
            <v>0</v>
          </cell>
          <cell r="BB359">
            <v>0</v>
          </cell>
          <cell r="BC359">
            <v>0</v>
          </cell>
          <cell r="BD359">
            <v>0</v>
          </cell>
          <cell r="BE359">
            <v>0</v>
          </cell>
          <cell r="BF359">
            <v>0</v>
          </cell>
          <cell r="BG359">
            <v>0</v>
          </cell>
          <cell r="BH359">
            <v>0</v>
          </cell>
          <cell r="BI359">
            <v>0</v>
          </cell>
          <cell r="BJ359">
            <v>0</v>
          </cell>
          <cell r="BK359">
            <v>0</v>
          </cell>
          <cell r="BL359">
            <v>0</v>
          </cell>
          <cell r="BM359">
            <v>0</v>
          </cell>
          <cell r="BN359">
            <v>0</v>
          </cell>
          <cell r="BO359">
            <v>0</v>
          </cell>
          <cell r="BP359">
            <v>0</v>
          </cell>
          <cell r="BQ359">
            <v>0</v>
          </cell>
          <cell r="BR359">
            <v>0</v>
          </cell>
          <cell r="BS359">
            <v>0</v>
          </cell>
          <cell r="BT359">
            <v>0</v>
          </cell>
          <cell r="BU359">
            <v>0</v>
          </cell>
          <cell r="BV359">
            <v>24000</v>
          </cell>
          <cell r="BW359">
            <v>0</v>
          </cell>
          <cell r="BY359">
            <v>2415</v>
          </cell>
          <cell r="BZ359">
            <v>24000</v>
          </cell>
        </row>
        <row r="360">
          <cell r="A360">
            <v>0</v>
          </cell>
          <cell r="K360">
            <v>0</v>
          </cell>
          <cell r="M360">
            <v>0</v>
          </cell>
          <cell r="O360">
            <v>0</v>
          </cell>
          <cell r="Q360">
            <v>0</v>
          </cell>
          <cell r="S360">
            <v>0</v>
          </cell>
          <cell r="U360">
            <v>0</v>
          </cell>
          <cell r="V360">
            <v>0</v>
          </cell>
          <cell r="W360">
            <v>0</v>
          </cell>
          <cell r="X360">
            <v>0</v>
          </cell>
          <cell r="Y360">
            <v>0</v>
          </cell>
          <cell r="BO360">
            <v>0</v>
          </cell>
          <cell r="BY360" t="str">
            <v>2415 Total</v>
          </cell>
          <cell r="BZ360">
            <v>416948</v>
          </cell>
        </row>
        <row r="361">
          <cell r="A361">
            <v>300400</v>
          </cell>
          <cell r="B361">
            <v>300400</v>
          </cell>
          <cell r="C361" t="str">
            <v>Kristine Carmichael</v>
          </cell>
          <cell r="D361">
            <v>300400</v>
          </cell>
          <cell r="E361">
            <v>300</v>
          </cell>
          <cell r="F361">
            <v>20</v>
          </cell>
          <cell r="G361" t="str">
            <v>Customer Collections - Cust Service</v>
          </cell>
          <cell r="I361">
            <v>0</v>
          </cell>
          <cell r="K361">
            <v>0</v>
          </cell>
          <cell r="M361">
            <v>0</v>
          </cell>
          <cell r="O361">
            <v>0</v>
          </cell>
          <cell r="Q361">
            <v>0</v>
          </cell>
          <cell r="S361">
            <v>0</v>
          </cell>
          <cell r="U361">
            <v>0</v>
          </cell>
          <cell r="V361">
            <v>0</v>
          </cell>
          <cell r="W361">
            <v>0</v>
          </cell>
          <cell r="X361">
            <v>0</v>
          </cell>
          <cell r="Y361">
            <v>0</v>
          </cell>
          <cell r="Z361">
            <v>0</v>
          </cell>
          <cell r="AA361">
            <v>0</v>
          </cell>
          <cell r="AB361">
            <v>0</v>
          </cell>
          <cell r="AC361">
            <v>0</v>
          </cell>
          <cell r="AD361">
            <v>0</v>
          </cell>
          <cell r="AE361">
            <v>0</v>
          </cell>
          <cell r="AF361">
            <v>1950</v>
          </cell>
          <cell r="AG361">
            <v>90714</v>
          </cell>
          <cell r="AH361">
            <v>0</v>
          </cell>
          <cell r="AI361">
            <v>0</v>
          </cell>
          <cell r="AJ361">
            <v>0</v>
          </cell>
          <cell r="AK361">
            <v>0</v>
          </cell>
          <cell r="AL361">
            <v>0</v>
          </cell>
          <cell r="AM361">
            <v>0</v>
          </cell>
          <cell r="AN361">
            <v>0</v>
          </cell>
          <cell r="AO361">
            <v>0</v>
          </cell>
          <cell r="AP361">
            <v>0</v>
          </cell>
          <cell r="AQ361">
            <v>0</v>
          </cell>
          <cell r="AS361">
            <v>0</v>
          </cell>
          <cell r="AT361">
            <v>0</v>
          </cell>
          <cell r="AU361">
            <v>0</v>
          </cell>
          <cell r="AV361">
            <v>0</v>
          </cell>
          <cell r="AW361">
            <v>0</v>
          </cell>
          <cell r="AY361">
            <v>0</v>
          </cell>
          <cell r="AZ361">
            <v>0</v>
          </cell>
          <cell r="BA361">
            <v>0</v>
          </cell>
          <cell r="BB361">
            <v>0</v>
          </cell>
          <cell r="BC361">
            <v>0</v>
          </cell>
          <cell r="BD361">
            <v>0</v>
          </cell>
          <cell r="BE361">
            <v>0</v>
          </cell>
          <cell r="BF361">
            <v>0</v>
          </cell>
          <cell r="BG361">
            <v>0</v>
          </cell>
          <cell r="BH361">
            <v>0</v>
          </cell>
          <cell r="BI361">
            <v>0</v>
          </cell>
          <cell r="BJ361">
            <v>0</v>
          </cell>
          <cell r="BK361">
            <v>0</v>
          </cell>
          <cell r="BL361">
            <v>0</v>
          </cell>
          <cell r="BM361">
            <v>0</v>
          </cell>
          <cell r="BN361">
            <v>0</v>
          </cell>
          <cell r="BO361">
            <v>0</v>
          </cell>
          <cell r="BP361">
            <v>0</v>
          </cell>
          <cell r="BQ361">
            <v>0</v>
          </cell>
          <cell r="BR361">
            <v>0</v>
          </cell>
          <cell r="BS361">
            <v>0</v>
          </cell>
          <cell r="BT361">
            <v>0</v>
          </cell>
          <cell r="BU361">
            <v>0</v>
          </cell>
          <cell r="BV361">
            <v>0</v>
          </cell>
          <cell r="BW361">
            <v>0</v>
          </cell>
          <cell r="BY361">
            <v>2500</v>
          </cell>
          <cell r="BZ361">
            <v>90714</v>
          </cell>
        </row>
        <row r="362">
          <cell r="A362">
            <v>300401</v>
          </cell>
          <cell r="B362">
            <v>300401</v>
          </cell>
          <cell r="C362" t="str">
            <v>Kristine Carmichael</v>
          </cell>
          <cell r="D362">
            <v>300401</v>
          </cell>
          <cell r="E362">
            <v>300</v>
          </cell>
          <cell r="F362">
            <v>20</v>
          </cell>
          <cell r="G362" t="str">
            <v>Customer Reads - Customer Service</v>
          </cell>
          <cell r="I362">
            <v>0</v>
          </cell>
          <cell r="J362">
            <v>250</v>
          </cell>
          <cell r="K362">
            <v>14327.5</v>
          </cell>
          <cell r="M362">
            <v>0</v>
          </cell>
          <cell r="O362">
            <v>0</v>
          </cell>
          <cell r="Q362">
            <v>0</v>
          </cell>
          <cell r="S362">
            <v>0</v>
          </cell>
          <cell r="U362">
            <v>0</v>
          </cell>
          <cell r="V362">
            <v>0</v>
          </cell>
          <cell r="W362">
            <v>0</v>
          </cell>
          <cell r="X362">
            <v>0</v>
          </cell>
          <cell r="Y362">
            <v>0</v>
          </cell>
          <cell r="Z362">
            <v>0</v>
          </cell>
          <cell r="AA362">
            <v>0</v>
          </cell>
          <cell r="AB362">
            <v>0</v>
          </cell>
          <cell r="AC362">
            <v>0</v>
          </cell>
          <cell r="AD362">
            <v>0</v>
          </cell>
          <cell r="AE362">
            <v>0</v>
          </cell>
          <cell r="AF362">
            <v>754</v>
          </cell>
          <cell r="AG362">
            <v>35076.080000000002</v>
          </cell>
          <cell r="AH362">
            <v>0</v>
          </cell>
          <cell r="AI362">
            <v>0</v>
          </cell>
          <cell r="AJ362">
            <v>0</v>
          </cell>
          <cell r="AK362">
            <v>0</v>
          </cell>
          <cell r="AL362">
            <v>0</v>
          </cell>
          <cell r="AM362">
            <v>0</v>
          </cell>
          <cell r="AN362">
            <v>0</v>
          </cell>
          <cell r="AO362">
            <v>0</v>
          </cell>
          <cell r="AP362">
            <v>0</v>
          </cell>
          <cell r="AQ362">
            <v>0</v>
          </cell>
          <cell r="AS362">
            <v>0</v>
          </cell>
          <cell r="AT362">
            <v>0</v>
          </cell>
          <cell r="AU362">
            <v>0</v>
          </cell>
          <cell r="AV362">
            <v>0</v>
          </cell>
          <cell r="AW362">
            <v>0</v>
          </cell>
          <cell r="AY362">
            <v>0</v>
          </cell>
          <cell r="AZ362">
            <v>0</v>
          </cell>
          <cell r="BA362">
            <v>0</v>
          </cell>
          <cell r="BB362">
            <v>0</v>
          </cell>
          <cell r="BC362">
            <v>0</v>
          </cell>
          <cell r="BD362">
            <v>0</v>
          </cell>
          <cell r="BE362">
            <v>0</v>
          </cell>
          <cell r="BF362">
            <v>0</v>
          </cell>
          <cell r="BG362">
            <v>0</v>
          </cell>
          <cell r="BH362">
            <v>0</v>
          </cell>
          <cell r="BI362">
            <v>0</v>
          </cell>
          <cell r="BJ362">
            <v>0</v>
          </cell>
          <cell r="BK362">
            <v>0</v>
          </cell>
          <cell r="BL362">
            <v>0</v>
          </cell>
          <cell r="BM362">
            <v>0</v>
          </cell>
          <cell r="BN362">
            <v>0</v>
          </cell>
          <cell r="BO362">
            <v>0</v>
          </cell>
          <cell r="BP362">
            <v>0</v>
          </cell>
          <cell r="BQ362">
            <v>0</v>
          </cell>
          <cell r="BR362">
            <v>0</v>
          </cell>
          <cell r="BS362">
            <v>0</v>
          </cell>
          <cell r="BT362">
            <v>0</v>
          </cell>
          <cell r="BU362">
            <v>0</v>
          </cell>
          <cell r="BV362">
            <v>133000</v>
          </cell>
          <cell r="BW362">
            <v>0</v>
          </cell>
          <cell r="BY362">
            <v>2500</v>
          </cell>
          <cell r="BZ362">
            <v>182403.58000000002</v>
          </cell>
        </row>
        <row r="363">
          <cell r="A363">
            <v>300402</v>
          </cell>
          <cell r="B363">
            <v>300402</v>
          </cell>
          <cell r="C363" t="str">
            <v>Kristine Carmichael</v>
          </cell>
          <cell r="D363">
            <v>300402</v>
          </cell>
          <cell r="E363">
            <v>300</v>
          </cell>
          <cell r="F363">
            <v>20</v>
          </cell>
          <cell r="G363" t="str">
            <v>Customer Disconnections- Cust Service</v>
          </cell>
          <cell r="I363">
            <v>0</v>
          </cell>
          <cell r="K363">
            <v>0</v>
          </cell>
          <cell r="M363">
            <v>0</v>
          </cell>
          <cell r="O363">
            <v>0</v>
          </cell>
          <cell r="Q363">
            <v>0</v>
          </cell>
          <cell r="S363">
            <v>0</v>
          </cell>
          <cell r="U363">
            <v>0</v>
          </cell>
          <cell r="V363">
            <v>0</v>
          </cell>
          <cell r="W363">
            <v>0</v>
          </cell>
          <cell r="X363">
            <v>0</v>
          </cell>
          <cell r="Y363">
            <v>0</v>
          </cell>
          <cell r="Z363">
            <v>0</v>
          </cell>
          <cell r="AA363">
            <v>0</v>
          </cell>
          <cell r="AB363">
            <v>0</v>
          </cell>
          <cell r="AC363">
            <v>0</v>
          </cell>
          <cell r="AD363">
            <v>0</v>
          </cell>
          <cell r="AE363">
            <v>0</v>
          </cell>
          <cell r="AF363">
            <v>1950</v>
          </cell>
          <cell r="AG363">
            <v>90714</v>
          </cell>
          <cell r="AH363">
            <v>0</v>
          </cell>
          <cell r="AI363">
            <v>0</v>
          </cell>
          <cell r="AJ363">
            <v>0</v>
          </cell>
          <cell r="AK363">
            <v>0</v>
          </cell>
          <cell r="AL363">
            <v>0</v>
          </cell>
          <cell r="AM363">
            <v>0</v>
          </cell>
          <cell r="AN363">
            <v>0</v>
          </cell>
          <cell r="AO363">
            <v>0</v>
          </cell>
          <cell r="AP363">
            <v>0</v>
          </cell>
          <cell r="AQ363">
            <v>0</v>
          </cell>
          <cell r="AS363">
            <v>0</v>
          </cell>
          <cell r="AT363">
            <v>0</v>
          </cell>
          <cell r="AU363">
            <v>0</v>
          </cell>
          <cell r="AV363">
            <v>0</v>
          </cell>
          <cell r="AW363">
            <v>0</v>
          </cell>
          <cell r="AY363">
            <v>0</v>
          </cell>
          <cell r="AZ363">
            <v>0</v>
          </cell>
          <cell r="BA363">
            <v>0</v>
          </cell>
          <cell r="BB363">
            <v>0</v>
          </cell>
          <cell r="BC363">
            <v>0</v>
          </cell>
          <cell r="BD363">
            <v>0</v>
          </cell>
          <cell r="BE363">
            <v>0</v>
          </cell>
          <cell r="BF363">
            <v>0</v>
          </cell>
          <cell r="BG363">
            <v>0</v>
          </cell>
          <cell r="BH363">
            <v>0</v>
          </cell>
          <cell r="BI363">
            <v>0</v>
          </cell>
          <cell r="BJ363">
            <v>0</v>
          </cell>
          <cell r="BK363">
            <v>0</v>
          </cell>
          <cell r="BL363">
            <v>0</v>
          </cell>
          <cell r="BM363">
            <v>0</v>
          </cell>
          <cell r="BN363">
            <v>0</v>
          </cell>
          <cell r="BO363">
            <v>0</v>
          </cell>
          <cell r="BP363">
            <v>0</v>
          </cell>
          <cell r="BQ363">
            <v>0</v>
          </cell>
          <cell r="BR363">
            <v>0</v>
          </cell>
          <cell r="BS363">
            <v>0</v>
          </cell>
          <cell r="BT363">
            <v>0</v>
          </cell>
          <cell r="BU363">
            <v>0</v>
          </cell>
          <cell r="BV363">
            <v>0</v>
          </cell>
          <cell r="BW363">
            <v>0</v>
          </cell>
          <cell r="BY363">
            <v>2500</v>
          </cell>
          <cell r="BZ363">
            <v>90714</v>
          </cell>
        </row>
        <row r="364">
          <cell r="A364">
            <v>300495</v>
          </cell>
          <cell r="B364">
            <v>300495</v>
          </cell>
          <cell r="C364" t="str">
            <v>Kristine Carmichael</v>
          </cell>
          <cell r="D364">
            <v>300495</v>
          </cell>
          <cell r="E364">
            <v>300</v>
          </cell>
          <cell r="F364">
            <v>20</v>
          </cell>
          <cell r="G364" t="str">
            <v>LABOUR CHARGES TO 2501 IN CO. 0020</v>
          </cell>
          <cell r="I364">
            <v>0</v>
          </cell>
          <cell r="K364">
            <v>0</v>
          </cell>
          <cell r="M364">
            <v>0</v>
          </cell>
          <cell r="O364">
            <v>0</v>
          </cell>
          <cell r="Q364">
            <v>0</v>
          </cell>
          <cell r="S364">
            <v>0</v>
          </cell>
          <cell r="U364">
            <v>0</v>
          </cell>
          <cell r="V364">
            <v>0</v>
          </cell>
          <cell r="W364">
            <v>0</v>
          </cell>
          <cell r="X364">
            <v>0</v>
          </cell>
          <cell r="Y364">
            <v>0</v>
          </cell>
          <cell r="Z364">
            <v>0</v>
          </cell>
          <cell r="AA364">
            <v>0</v>
          </cell>
          <cell r="AB364">
            <v>0</v>
          </cell>
          <cell r="AC364">
            <v>0</v>
          </cell>
          <cell r="AD364">
            <v>0</v>
          </cell>
          <cell r="AE364">
            <v>0</v>
          </cell>
          <cell r="AF364">
            <v>0</v>
          </cell>
          <cell r="AG364">
            <v>0</v>
          </cell>
          <cell r="AH364">
            <v>0</v>
          </cell>
          <cell r="AI364">
            <v>0</v>
          </cell>
          <cell r="AJ364">
            <v>0</v>
          </cell>
          <cell r="AK364">
            <v>0</v>
          </cell>
          <cell r="AL364">
            <v>0</v>
          </cell>
          <cell r="AM364">
            <v>0</v>
          </cell>
          <cell r="AN364">
            <v>0</v>
          </cell>
          <cell r="AO364">
            <v>0</v>
          </cell>
          <cell r="AP364">
            <v>0</v>
          </cell>
          <cell r="AQ364">
            <v>0</v>
          </cell>
          <cell r="AS364">
            <v>0</v>
          </cell>
          <cell r="AT364">
            <v>0</v>
          </cell>
          <cell r="AU364">
            <v>0</v>
          </cell>
          <cell r="AV364">
            <v>0</v>
          </cell>
          <cell r="AW364">
            <v>0</v>
          </cell>
          <cell r="AY364">
            <v>0</v>
          </cell>
          <cell r="AZ364">
            <v>0</v>
          </cell>
          <cell r="BA364">
            <v>0</v>
          </cell>
          <cell r="BB364">
            <v>0</v>
          </cell>
          <cell r="BC364">
            <v>0</v>
          </cell>
          <cell r="BD364">
            <v>0</v>
          </cell>
          <cell r="BE364">
            <v>0</v>
          </cell>
          <cell r="BF364">
            <v>0</v>
          </cell>
          <cell r="BG364">
            <v>0</v>
          </cell>
          <cell r="BH364">
            <v>0</v>
          </cell>
          <cell r="BI364">
            <v>0</v>
          </cell>
          <cell r="BJ364">
            <v>0</v>
          </cell>
          <cell r="BK364">
            <v>0</v>
          </cell>
          <cell r="BL364">
            <v>0</v>
          </cell>
          <cell r="BM364">
            <v>0</v>
          </cell>
          <cell r="BN364">
            <v>0</v>
          </cell>
          <cell r="BO364">
            <v>0</v>
          </cell>
          <cell r="BP364">
            <v>0</v>
          </cell>
          <cell r="BQ364">
            <v>0</v>
          </cell>
          <cell r="BR364">
            <v>0</v>
          </cell>
          <cell r="BS364">
            <v>0</v>
          </cell>
          <cell r="BT364">
            <v>0</v>
          </cell>
          <cell r="BU364">
            <v>0</v>
          </cell>
          <cell r="BV364">
            <v>0</v>
          </cell>
          <cell r="BW364">
            <v>0</v>
          </cell>
          <cell r="BY364">
            <v>2500</v>
          </cell>
          <cell r="BZ364">
            <v>0</v>
          </cell>
        </row>
        <row r="365">
          <cell r="A365">
            <v>300901</v>
          </cell>
          <cell r="B365">
            <v>300901</v>
          </cell>
          <cell r="C365" t="str">
            <v>Kristine Carmichael</v>
          </cell>
          <cell r="D365">
            <v>300901</v>
          </cell>
          <cell r="E365">
            <v>300</v>
          </cell>
          <cell r="F365">
            <v>20</v>
          </cell>
          <cell r="G365" t="str">
            <v>Customer Billing</v>
          </cell>
          <cell r="I365">
            <v>0</v>
          </cell>
          <cell r="K365">
            <v>0</v>
          </cell>
          <cell r="M365">
            <v>0</v>
          </cell>
          <cell r="O365">
            <v>0</v>
          </cell>
          <cell r="Q365">
            <v>0</v>
          </cell>
          <cell r="S365">
            <v>0</v>
          </cell>
          <cell r="U365">
            <v>0</v>
          </cell>
          <cell r="V365">
            <v>0</v>
          </cell>
          <cell r="W365">
            <v>0</v>
          </cell>
          <cell r="X365">
            <v>0</v>
          </cell>
          <cell r="Y365">
            <v>0</v>
          </cell>
          <cell r="Z365">
            <v>0</v>
          </cell>
          <cell r="AA365">
            <v>0</v>
          </cell>
          <cell r="AB365">
            <v>0</v>
          </cell>
          <cell r="AC365">
            <v>0</v>
          </cell>
          <cell r="AD365">
            <v>0</v>
          </cell>
          <cell r="AE365">
            <v>0</v>
          </cell>
          <cell r="AF365">
            <v>1702</v>
          </cell>
          <cell r="AG365">
            <v>79177.040000000008</v>
          </cell>
          <cell r="AH365">
            <v>0</v>
          </cell>
          <cell r="AI365">
            <v>0</v>
          </cell>
          <cell r="AJ365">
            <v>0</v>
          </cell>
          <cell r="AK365">
            <v>0</v>
          </cell>
          <cell r="AL365">
            <v>0</v>
          </cell>
          <cell r="AM365">
            <v>0</v>
          </cell>
          <cell r="AN365">
            <v>0</v>
          </cell>
          <cell r="AO365">
            <v>0</v>
          </cell>
          <cell r="AP365">
            <v>0</v>
          </cell>
          <cell r="AQ365">
            <v>0</v>
          </cell>
          <cell r="AS365">
            <v>0</v>
          </cell>
          <cell r="AT365">
            <v>0</v>
          </cell>
          <cell r="AU365">
            <v>0</v>
          </cell>
          <cell r="AV365">
            <v>0</v>
          </cell>
          <cell r="AW365">
            <v>0</v>
          </cell>
          <cell r="AY365">
            <v>0</v>
          </cell>
          <cell r="AZ365">
            <v>0</v>
          </cell>
          <cell r="BA365">
            <v>0</v>
          </cell>
          <cell r="BB365">
            <v>0</v>
          </cell>
          <cell r="BC365">
            <v>0</v>
          </cell>
          <cell r="BD365">
            <v>0</v>
          </cell>
          <cell r="BE365">
            <v>0</v>
          </cell>
          <cell r="BF365">
            <v>0</v>
          </cell>
          <cell r="BG365">
            <v>0</v>
          </cell>
          <cell r="BH365">
            <v>0</v>
          </cell>
          <cell r="BI365">
            <v>0</v>
          </cell>
          <cell r="BJ365">
            <v>0</v>
          </cell>
          <cell r="BK365">
            <v>0</v>
          </cell>
          <cell r="BL365">
            <v>0</v>
          </cell>
          <cell r="BM365">
            <v>0</v>
          </cell>
          <cell r="BN365">
            <v>0</v>
          </cell>
          <cell r="BO365">
            <v>0</v>
          </cell>
          <cell r="BP365">
            <v>0</v>
          </cell>
          <cell r="BQ365">
            <v>0</v>
          </cell>
          <cell r="BR365">
            <v>0</v>
          </cell>
          <cell r="BS365">
            <v>0</v>
          </cell>
          <cell r="BT365">
            <v>0</v>
          </cell>
          <cell r="BU365">
            <v>0</v>
          </cell>
          <cell r="BV365">
            <v>124640</v>
          </cell>
          <cell r="BW365">
            <v>0</v>
          </cell>
          <cell r="BY365">
            <v>2500</v>
          </cell>
          <cell r="BZ365">
            <v>203817.04</v>
          </cell>
        </row>
        <row r="366">
          <cell r="A366">
            <v>300940</v>
          </cell>
          <cell r="B366">
            <v>300940</v>
          </cell>
          <cell r="C366" t="str">
            <v>Kristine Carmichael</v>
          </cell>
          <cell r="D366">
            <v>300940</v>
          </cell>
          <cell r="E366">
            <v>300</v>
          </cell>
          <cell r="F366">
            <v>20</v>
          </cell>
          <cell r="G366" t="str">
            <v>Fixed price Re-regulation Costs</v>
          </cell>
          <cell r="I366">
            <v>0</v>
          </cell>
          <cell r="K366">
            <v>0</v>
          </cell>
          <cell r="M366">
            <v>0</v>
          </cell>
          <cell r="O366">
            <v>0</v>
          </cell>
          <cell r="Q366">
            <v>0</v>
          </cell>
          <cell r="S366">
            <v>0</v>
          </cell>
          <cell r="U366">
            <v>0</v>
          </cell>
          <cell r="V366">
            <v>0</v>
          </cell>
          <cell r="W366">
            <v>0</v>
          </cell>
          <cell r="X366">
            <v>0</v>
          </cell>
          <cell r="Y366">
            <v>0</v>
          </cell>
          <cell r="Z366">
            <v>0</v>
          </cell>
          <cell r="AA366">
            <v>0</v>
          </cell>
          <cell r="AB366">
            <v>0</v>
          </cell>
          <cell r="AC366">
            <v>0</v>
          </cell>
          <cell r="AD366">
            <v>0</v>
          </cell>
          <cell r="AE366">
            <v>0</v>
          </cell>
          <cell r="AF366">
            <v>0</v>
          </cell>
          <cell r="AG366">
            <v>0</v>
          </cell>
          <cell r="AH366">
            <v>0</v>
          </cell>
          <cell r="AI366">
            <v>0</v>
          </cell>
          <cell r="AJ366">
            <v>0</v>
          </cell>
          <cell r="AK366">
            <v>0</v>
          </cell>
          <cell r="AL366">
            <v>0</v>
          </cell>
          <cell r="AM366">
            <v>0</v>
          </cell>
          <cell r="AN366">
            <v>0</v>
          </cell>
          <cell r="AO366">
            <v>0</v>
          </cell>
          <cell r="AP366">
            <v>0</v>
          </cell>
          <cell r="AQ366">
            <v>0</v>
          </cell>
          <cell r="AS366">
            <v>0</v>
          </cell>
          <cell r="AT366">
            <v>0</v>
          </cell>
          <cell r="AU366">
            <v>0</v>
          </cell>
          <cell r="AV366">
            <v>0</v>
          </cell>
          <cell r="AW366">
            <v>0</v>
          </cell>
          <cell r="AY366">
            <v>0</v>
          </cell>
          <cell r="AZ366">
            <v>0</v>
          </cell>
          <cell r="BA366">
            <v>0</v>
          </cell>
          <cell r="BB366">
            <v>0</v>
          </cell>
          <cell r="BC366">
            <v>0</v>
          </cell>
          <cell r="BD366">
            <v>0</v>
          </cell>
          <cell r="BE366">
            <v>0</v>
          </cell>
          <cell r="BF366">
            <v>0</v>
          </cell>
          <cell r="BG366">
            <v>0</v>
          </cell>
          <cell r="BH366">
            <v>0</v>
          </cell>
          <cell r="BI366">
            <v>0</v>
          </cell>
          <cell r="BJ366">
            <v>0</v>
          </cell>
          <cell r="BK366">
            <v>0</v>
          </cell>
          <cell r="BL366">
            <v>0</v>
          </cell>
          <cell r="BM366">
            <v>0</v>
          </cell>
          <cell r="BN366">
            <v>0</v>
          </cell>
          <cell r="BO366">
            <v>0</v>
          </cell>
          <cell r="BP366">
            <v>0</v>
          </cell>
          <cell r="BQ366">
            <v>0</v>
          </cell>
          <cell r="BR366">
            <v>0</v>
          </cell>
          <cell r="BS366">
            <v>0</v>
          </cell>
          <cell r="BT366">
            <v>0</v>
          </cell>
          <cell r="BU366">
            <v>0</v>
          </cell>
          <cell r="BV366">
            <v>0</v>
          </cell>
          <cell r="BW366">
            <v>0</v>
          </cell>
          <cell r="BY366">
            <v>2500</v>
          </cell>
          <cell r="BZ366">
            <v>0</v>
          </cell>
        </row>
        <row r="367">
          <cell r="A367">
            <v>300980</v>
          </cell>
          <cell r="B367">
            <v>300980</v>
          </cell>
          <cell r="C367" t="str">
            <v>Kristine Carmichael</v>
          </cell>
          <cell r="D367">
            <v>300980</v>
          </cell>
          <cell r="E367">
            <v>300</v>
          </cell>
          <cell r="F367">
            <v>20</v>
          </cell>
          <cell r="G367" t="str">
            <v>FE - Bad Debts Provision</v>
          </cell>
          <cell r="I367">
            <v>0</v>
          </cell>
          <cell r="K367">
            <v>0</v>
          </cell>
          <cell r="M367">
            <v>0</v>
          </cell>
          <cell r="O367">
            <v>0</v>
          </cell>
          <cell r="Q367">
            <v>0</v>
          </cell>
          <cell r="S367">
            <v>0</v>
          </cell>
          <cell r="U367">
            <v>0</v>
          </cell>
          <cell r="V367">
            <v>0</v>
          </cell>
          <cell r="W367">
            <v>0</v>
          </cell>
          <cell r="X367">
            <v>0</v>
          </cell>
          <cell r="Y367">
            <v>0</v>
          </cell>
          <cell r="Z367">
            <v>0</v>
          </cell>
          <cell r="AA367">
            <v>0</v>
          </cell>
          <cell r="AB367">
            <v>0</v>
          </cell>
          <cell r="AC367">
            <v>0</v>
          </cell>
          <cell r="AD367">
            <v>0</v>
          </cell>
          <cell r="AE367">
            <v>0</v>
          </cell>
          <cell r="AF367">
            <v>0</v>
          </cell>
          <cell r="AG367">
            <v>0</v>
          </cell>
          <cell r="AH367">
            <v>0</v>
          </cell>
          <cell r="AI367">
            <v>0</v>
          </cell>
          <cell r="AJ367">
            <v>0</v>
          </cell>
          <cell r="AK367">
            <v>0</v>
          </cell>
          <cell r="AL367">
            <v>0</v>
          </cell>
          <cell r="AM367">
            <v>0</v>
          </cell>
          <cell r="AN367">
            <v>0</v>
          </cell>
          <cell r="AO367">
            <v>0</v>
          </cell>
          <cell r="AP367">
            <v>0</v>
          </cell>
          <cell r="AQ367">
            <v>0</v>
          </cell>
          <cell r="AS367">
            <v>0</v>
          </cell>
          <cell r="AT367">
            <v>0</v>
          </cell>
          <cell r="AU367">
            <v>0</v>
          </cell>
          <cell r="AV367">
            <v>0</v>
          </cell>
          <cell r="AW367">
            <v>0</v>
          </cell>
          <cell r="AY367">
            <v>0</v>
          </cell>
          <cell r="AZ367">
            <v>0</v>
          </cell>
          <cell r="BA367">
            <v>0</v>
          </cell>
          <cell r="BB367">
            <v>0</v>
          </cell>
          <cell r="BC367">
            <v>0</v>
          </cell>
          <cell r="BD367">
            <v>0</v>
          </cell>
          <cell r="BE367">
            <v>0</v>
          </cell>
          <cell r="BF367">
            <v>0</v>
          </cell>
          <cell r="BG367">
            <v>0</v>
          </cell>
          <cell r="BH367">
            <v>0</v>
          </cell>
          <cell r="BI367">
            <v>0</v>
          </cell>
          <cell r="BJ367">
            <v>0</v>
          </cell>
          <cell r="BK367">
            <v>0</v>
          </cell>
          <cell r="BL367">
            <v>0</v>
          </cell>
          <cell r="BM367">
            <v>0</v>
          </cell>
          <cell r="BN367">
            <v>0</v>
          </cell>
          <cell r="BO367">
            <v>0</v>
          </cell>
          <cell r="BP367">
            <v>0</v>
          </cell>
          <cell r="BQ367">
            <v>0</v>
          </cell>
          <cell r="BR367">
            <v>0</v>
          </cell>
          <cell r="BS367">
            <v>0</v>
          </cell>
          <cell r="BT367">
            <v>0</v>
          </cell>
          <cell r="BU367">
            <v>0</v>
          </cell>
          <cell r="BV367">
            <v>50000</v>
          </cell>
          <cell r="BW367" t="e">
            <v>#N/A</v>
          </cell>
          <cell r="BY367">
            <v>2500</v>
          </cell>
          <cell r="BZ367">
            <v>50000</v>
          </cell>
        </row>
        <row r="368">
          <cell r="A368">
            <v>300978</v>
          </cell>
          <cell r="B368">
            <v>300978</v>
          </cell>
          <cell r="C368" t="str">
            <v>Kristine Carmichael</v>
          </cell>
          <cell r="D368">
            <v>300978</v>
          </cell>
          <cell r="E368">
            <v>300</v>
          </cell>
          <cell r="F368">
            <v>20</v>
          </cell>
          <cell r="G368" t="str">
            <v>FE  - General Cust Serv Expense</v>
          </cell>
          <cell r="I368">
            <v>0</v>
          </cell>
          <cell r="K368">
            <v>0</v>
          </cell>
          <cell r="M368">
            <v>0</v>
          </cell>
          <cell r="O368">
            <v>0</v>
          </cell>
          <cell r="Q368">
            <v>0</v>
          </cell>
          <cell r="S368">
            <v>0</v>
          </cell>
          <cell r="U368">
            <v>0</v>
          </cell>
          <cell r="V368">
            <v>0</v>
          </cell>
          <cell r="W368">
            <v>0</v>
          </cell>
          <cell r="X368">
            <v>0</v>
          </cell>
          <cell r="Y368">
            <v>0</v>
          </cell>
          <cell r="Z368">
            <v>0</v>
          </cell>
          <cell r="AA368">
            <v>0</v>
          </cell>
          <cell r="AB368">
            <v>0</v>
          </cell>
          <cell r="AC368">
            <v>0</v>
          </cell>
          <cell r="AD368">
            <v>0</v>
          </cell>
          <cell r="AE368">
            <v>0</v>
          </cell>
          <cell r="AF368">
            <v>6326</v>
          </cell>
          <cell r="AG368">
            <v>294285.52</v>
          </cell>
          <cell r="AH368">
            <v>0</v>
          </cell>
          <cell r="AI368">
            <v>0</v>
          </cell>
          <cell r="AJ368">
            <v>0</v>
          </cell>
          <cell r="AK368">
            <v>0</v>
          </cell>
          <cell r="AL368">
            <v>0</v>
          </cell>
          <cell r="AM368">
            <v>0</v>
          </cell>
          <cell r="AN368">
            <v>0</v>
          </cell>
          <cell r="AO368">
            <v>0</v>
          </cell>
          <cell r="AP368">
            <v>0</v>
          </cell>
          <cell r="AQ368">
            <v>0</v>
          </cell>
          <cell r="AS368">
            <v>0</v>
          </cell>
          <cell r="AT368">
            <v>0</v>
          </cell>
          <cell r="AU368">
            <v>0</v>
          </cell>
          <cell r="AV368">
            <v>0</v>
          </cell>
          <cell r="AW368">
            <v>0</v>
          </cell>
          <cell r="AY368">
            <v>0</v>
          </cell>
          <cell r="AZ368">
            <v>0</v>
          </cell>
          <cell r="BA368">
            <v>0</v>
          </cell>
          <cell r="BB368">
            <v>0</v>
          </cell>
          <cell r="BC368">
            <v>0</v>
          </cell>
          <cell r="BD368">
            <v>0</v>
          </cell>
          <cell r="BE368">
            <v>0</v>
          </cell>
          <cell r="BF368">
            <v>0</v>
          </cell>
          <cell r="BG368">
            <v>0</v>
          </cell>
          <cell r="BH368">
            <v>0</v>
          </cell>
          <cell r="BI368">
            <v>0</v>
          </cell>
          <cell r="BJ368">
            <v>0</v>
          </cell>
          <cell r="BK368">
            <v>0</v>
          </cell>
          <cell r="BL368">
            <v>0</v>
          </cell>
          <cell r="BM368">
            <v>0</v>
          </cell>
          <cell r="BN368">
            <v>0</v>
          </cell>
          <cell r="BO368">
            <v>0</v>
          </cell>
          <cell r="BP368">
            <v>0</v>
          </cell>
          <cell r="BQ368">
            <v>0</v>
          </cell>
          <cell r="BR368">
            <v>0</v>
          </cell>
          <cell r="BS368">
            <v>0</v>
          </cell>
          <cell r="BT368">
            <v>0</v>
          </cell>
          <cell r="BU368">
            <v>0</v>
          </cell>
          <cell r="BV368">
            <v>2880</v>
          </cell>
          <cell r="BW368" t="e">
            <v>#N/A</v>
          </cell>
          <cell r="BY368">
            <v>2500</v>
          </cell>
          <cell r="BZ368">
            <v>297165.52</v>
          </cell>
        </row>
        <row r="369">
          <cell r="A369">
            <v>300979</v>
          </cell>
          <cell r="B369">
            <v>300979</v>
          </cell>
          <cell r="C369" t="str">
            <v>Kristine Carmichael</v>
          </cell>
          <cell r="D369">
            <v>300979</v>
          </cell>
          <cell r="E369">
            <v>300</v>
          </cell>
          <cell r="F369">
            <v>20</v>
          </cell>
          <cell r="G369" t="str">
            <v>FE - Cust Service Supervision</v>
          </cell>
          <cell r="I369">
            <v>0</v>
          </cell>
          <cell r="K369">
            <v>0</v>
          </cell>
          <cell r="M369">
            <v>0</v>
          </cell>
          <cell r="O369">
            <v>0</v>
          </cell>
          <cell r="Q369">
            <v>0</v>
          </cell>
          <cell r="S369">
            <v>0</v>
          </cell>
          <cell r="U369">
            <v>0</v>
          </cell>
          <cell r="V369">
            <v>0</v>
          </cell>
          <cell r="W369">
            <v>0</v>
          </cell>
          <cell r="X369">
            <v>0</v>
          </cell>
          <cell r="Y369">
            <v>0</v>
          </cell>
          <cell r="Z369">
            <v>0</v>
          </cell>
          <cell r="AA369">
            <v>0</v>
          </cell>
          <cell r="AB369">
            <v>0</v>
          </cell>
          <cell r="AC369">
            <v>0</v>
          </cell>
          <cell r="AD369">
            <v>0</v>
          </cell>
          <cell r="AE369">
            <v>0</v>
          </cell>
          <cell r="AF369">
            <v>1261</v>
          </cell>
          <cell r="AG369">
            <v>58661.72</v>
          </cell>
          <cell r="AH369">
            <v>0</v>
          </cell>
          <cell r="AI369">
            <v>0</v>
          </cell>
          <cell r="AJ369">
            <v>0</v>
          </cell>
          <cell r="AK369">
            <v>0</v>
          </cell>
          <cell r="AL369">
            <v>0</v>
          </cell>
          <cell r="AM369">
            <v>0</v>
          </cell>
          <cell r="AN369">
            <v>0</v>
          </cell>
          <cell r="AO369">
            <v>0</v>
          </cell>
          <cell r="AP369">
            <v>0</v>
          </cell>
          <cell r="AQ369">
            <v>0</v>
          </cell>
          <cell r="AS369">
            <v>0</v>
          </cell>
          <cell r="AT369">
            <v>0</v>
          </cell>
          <cell r="AU369">
            <v>0</v>
          </cell>
          <cell r="AV369">
            <v>0</v>
          </cell>
          <cell r="AW369">
            <v>0</v>
          </cell>
          <cell r="AY369">
            <v>0</v>
          </cell>
          <cell r="AZ369">
            <v>0</v>
          </cell>
          <cell r="BA369">
            <v>0</v>
          </cell>
          <cell r="BB369">
            <v>0</v>
          </cell>
          <cell r="BC369">
            <v>0</v>
          </cell>
          <cell r="BD369">
            <v>0</v>
          </cell>
          <cell r="BE369">
            <v>0</v>
          </cell>
          <cell r="BF369">
            <v>0</v>
          </cell>
          <cell r="BG369">
            <v>0</v>
          </cell>
          <cell r="BH369">
            <v>0</v>
          </cell>
          <cell r="BI369">
            <v>0</v>
          </cell>
          <cell r="BJ369">
            <v>0</v>
          </cell>
          <cell r="BK369">
            <v>0</v>
          </cell>
          <cell r="BL369">
            <v>0</v>
          </cell>
          <cell r="BM369">
            <v>0</v>
          </cell>
          <cell r="BN369">
            <v>0</v>
          </cell>
          <cell r="BO369">
            <v>0</v>
          </cell>
          <cell r="BP369">
            <v>0</v>
          </cell>
          <cell r="BQ369">
            <v>0</v>
          </cell>
          <cell r="BR369">
            <v>0</v>
          </cell>
          <cell r="BS369">
            <v>0</v>
          </cell>
          <cell r="BT369">
            <v>0</v>
          </cell>
          <cell r="BU369">
            <v>0</v>
          </cell>
          <cell r="BV369">
            <v>0</v>
          </cell>
          <cell r="BW369" t="e">
            <v>#N/A</v>
          </cell>
          <cell r="BY369">
            <v>2500</v>
          </cell>
          <cell r="BZ369">
            <v>58661.72</v>
          </cell>
        </row>
        <row r="370">
          <cell r="A370">
            <v>0</v>
          </cell>
          <cell r="K370">
            <v>0</v>
          </cell>
          <cell r="M370">
            <v>0</v>
          </cell>
          <cell r="O370">
            <v>0</v>
          </cell>
          <cell r="Q370">
            <v>0</v>
          </cell>
          <cell r="S370">
            <v>0</v>
          </cell>
          <cell r="U370">
            <v>0</v>
          </cell>
          <cell r="V370">
            <v>0</v>
          </cell>
          <cell r="W370">
            <v>0</v>
          </cell>
          <cell r="X370">
            <v>0</v>
          </cell>
          <cell r="Y370">
            <v>0</v>
          </cell>
          <cell r="BO370">
            <v>0</v>
          </cell>
          <cell r="BY370" t="str">
            <v>2500 Total</v>
          </cell>
          <cell r="BZ370">
            <v>973475.86</v>
          </cell>
        </row>
        <row r="371">
          <cell r="A371">
            <v>600000</v>
          </cell>
          <cell r="B371">
            <v>600000</v>
          </cell>
          <cell r="C371" t="str">
            <v>S Sheogobind</v>
          </cell>
          <cell r="D371">
            <v>600000</v>
          </cell>
          <cell r="E371">
            <v>600</v>
          </cell>
          <cell r="F371">
            <v>20</v>
          </cell>
          <cell r="G371" t="str">
            <v>PC Operating Supervision &amp; Engineering</v>
          </cell>
          <cell r="H371">
            <v>472</v>
          </cell>
          <cell r="I371">
            <v>40809.119999999995</v>
          </cell>
          <cell r="J371">
            <v>44</v>
          </cell>
          <cell r="K371">
            <v>2521.6400000000003</v>
          </cell>
          <cell r="L371">
            <v>316</v>
          </cell>
          <cell r="M371">
            <v>16577.36</v>
          </cell>
          <cell r="O371">
            <v>0</v>
          </cell>
          <cell r="Q371">
            <v>0</v>
          </cell>
          <cell r="S371">
            <v>0</v>
          </cell>
          <cell r="U371">
            <v>0</v>
          </cell>
          <cell r="V371">
            <v>0</v>
          </cell>
          <cell r="W371">
            <v>0</v>
          </cell>
          <cell r="X371">
            <v>0</v>
          </cell>
          <cell r="Y371">
            <v>0</v>
          </cell>
          <cell r="Z371">
            <v>0</v>
          </cell>
          <cell r="AA371">
            <v>0</v>
          </cell>
          <cell r="AB371">
            <v>0</v>
          </cell>
          <cell r="AC371">
            <v>0</v>
          </cell>
          <cell r="AD371">
            <v>0</v>
          </cell>
          <cell r="AE371">
            <v>0</v>
          </cell>
          <cell r="AF371">
            <v>0</v>
          </cell>
          <cell r="AG371">
            <v>0</v>
          </cell>
          <cell r="AH371">
            <v>0</v>
          </cell>
          <cell r="AI371">
            <v>0</v>
          </cell>
          <cell r="AJ371">
            <v>0</v>
          </cell>
          <cell r="AK371">
            <v>0</v>
          </cell>
          <cell r="AL371">
            <v>0</v>
          </cell>
          <cell r="AM371">
            <v>0</v>
          </cell>
          <cell r="AN371">
            <v>0</v>
          </cell>
          <cell r="AO371">
            <v>0</v>
          </cell>
          <cell r="AP371">
            <v>0</v>
          </cell>
          <cell r="AQ371">
            <v>0</v>
          </cell>
          <cell r="AS371">
            <v>0</v>
          </cell>
          <cell r="AT371">
            <v>0</v>
          </cell>
          <cell r="AU371">
            <v>0</v>
          </cell>
          <cell r="AV371">
            <v>0</v>
          </cell>
          <cell r="AW371">
            <v>0</v>
          </cell>
          <cell r="AY371">
            <v>0</v>
          </cell>
          <cell r="AZ371">
            <v>0</v>
          </cell>
          <cell r="BA371">
            <v>0</v>
          </cell>
          <cell r="BB371">
            <v>0</v>
          </cell>
          <cell r="BC371">
            <v>0</v>
          </cell>
          <cell r="BD371">
            <v>0</v>
          </cell>
          <cell r="BE371">
            <v>0</v>
          </cell>
          <cell r="BF371">
            <v>0</v>
          </cell>
          <cell r="BG371">
            <v>0</v>
          </cell>
          <cell r="BH371">
            <v>0</v>
          </cell>
          <cell r="BI371">
            <v>0</v>
          </cell>
          <cell r="BJ371">
            <v>0</v>
          </cell>
          <cell r="BK371">
            <v>0</v>
          </cell>
          <cell r="BL371">
            <v>0</v>
          </cell>
          <cell r="BM371">
            <v>0</v>
          </cell>
          <cell r="BN371">
            <v>0</v>
          </cell>
          <cell r="BO371">
            <v>0</v>
          </cell>
          <cell r="BP371">
            <v>0</v>
          </cell>
          <cell r="BQ371">
            <v>0</v>
          </cell>
          <cell r="BR371">
            <v>0</v>
          </cell>
          <cell r="BS371">
            <v>0</v>
          </cell>
          <cell r="BT371">
            <v>0</v>
          </cell>
          <cell r="BU371">
            <v>0</v>
          </cell>
          <cell r="BV371">
            <v>0</v>
          </cell>
          <cell r="BW371">
            <v>0</v>
          </cell>
          <cell r="BY371">
            <v>2600</v>
          </cell>
          <cell r="BZ371">
            <v>59908.119999999995</v>
          </cell>
        </row>
        <row r="372">
          <cell r="A372">
            <v>600001</v>
          </cell>
          <cell r="B372">
            <v>600001</v>
          </cell>
          <cell r="C372" t="str">
            <v>S Sheogobind</v>
          </cell>
          <cell r="D372">
            <v>600001</v>
          </cell>
          <cell r="E372">
            <v>600</v>
          </cell>
          <cell r="F372">
            <v>20</v>
          </cell>
          <cell r="G372" t="str">
            <v>PC OEB Preparations</v>
          </cell>
          <cell r="I372">
            <v>0</v>
          </cell>
          <cell r="K372">
            <v>0</v>
          </cell>
          <cell r="M372">
            <v>0</v>
          </cell>
          <cell r="O372">
            <v>0</v>
          </cell>
          <cell r="Q372">
            <v>0</v>
          </cell>
          <cell r="S372">
            <v>0</v>
          </cell>
          <cell r="U372">
            <v>0</v>
          </cell>
          <cell r="V372">
            <v>0</v>
          </cell>
          <cell r="W372">
            <v>0</v>
          </cell>
          <cell r="X372">
            <v>0</v>
          </cell>
          <cell r="Y372">
            <v>0</v>
          </cell>
          <cell r="Z372">
            <v>0</v>
          </cell>
          <cell r="AA372">
            <v>0</v>
          </cell>
          <cell r="AB372">
            <v>0</v>
          </cell>
          <cell r="AC372">
            <v>0</v>
          </cell>
          <cell r="AD372">
            <v>0</v>
          </cell>
          <cell r="AE372">
            <v>0</v>
          </cell>
          <cell r="AF372">
            <v>0</v>
          </cell>
          <cell r="AG372">
            <v>0</v>
          </cell>
          <cell r="AH372">
            <v>0</v>
          </cell>
          <cell r="AI372">
            <v>0</v>
          </cell>
          <cell r="AJ372">
            <v>0</v>
          </cell>
          <cell r="AK372">
            <v>0</v>
          </cell>
          <cell r="AL372">
            <v>0</v>
          </cell>
          <cell r="AM372">
            <v>0</v>
          </cell>
          <cell r="AN372">
            <v>0</v>
          </cell>
          <cell r="AO372">
            <v>0</v>
          </cell>
          <cell r="AP372">
            <v>0</v>
          </cell>
          <cell r="AQ372">
            <v>0</v>
          </cell>
          <cell r="AS372">
            <v>0</v>
          </cell>
          <cell r="AT372">
            <v>0</v>
          </cell>
          <cell r="AU372">
            <v>0</v>
          </cell>
          <cell r="AV372">
            <v>0</v>
          </cell>
          <cell r="AW372">
            <v>0</v>
          </cell>
          <cell r="AY372">
            <v>0</v>
          </cell>
          <cell r="AZ372">
            <v>0</v>
          </cell>
          <cell r="BA372">
            <v>0</v>
          </cell>
          <cell r="BB372">
            <v>0</v>
          </cell>
          <cell r="BC372">
            <v>0</v>
          </cell>
          <cell r="BD372">
            <v>0</v>
          </cell>
          <cell r="BE372">
            <v>0</v>
          </cell>
          <cell r="BF372">
            <v>0</v>
          </cell>
          <cell r="BG372">
            <v>0</v>
          </cell>
          <cell r="BH372">
            <v>0</v>
          </cell>
          <cell r="BI372">
            <v>0</v>
          </cell>
          <cell r="BJ372">
            <v>0</v>
          </cell>
          <cell r="BK372">
            <v>0</v>
          </cell>
          <cell r="BL372">
            <v>0</v>
          </cell>
          <cell r="BM372">
            <v>0</v>
          </cell>
          <cell r="BN372">
            <v>0</v>
          </cell>
          <cell r="BO372">
            <v>0</v>
          </cell>
          <cell r="BP372">
            <v>0</v>
          </cell>
          <cell r="BQ372">
            <v>0</v>
          </cell>
          <cell r="BR372">
            <v>0</v>
          </cell>
          <cell r="BS372">
            <v>0</v>
          </cell>
          <cell r="BT372">
            <v>0</v>
          </cell>
          <cell r="BU372">
            <v>0</v>
          </cell>
          <cell r="BV372">
            <v>0</v>
          </cell>
          <cell r="BW372">
            <v>0</v>
          </cell>
          <cell r="BY372">
            <v>2600</v>
          </cell>
          <cell r="BZ372">
            <v>0</v>
          </cell>
        </row>
        <row r="373">
          <cell r="A373">
            <v>600002</v>
          </cell>
          <cell r="B373">
            <v>600002</v>
          </cell>
          <cell r="C373" t="str">
            <v>S Sheogobind</v>
          </cell>
          <cell r="D373">
            <v>600002</v>
          </cell>
          <cell r="E373">
            <v>600</v>
          </cell>
          <cell r="F373">
            <v>20</v>
          </cell>
          <cell r="G373" t="str">
            <v>PC IMO Preparations</v>
          </cell>
          <cell r="I373">
            <v>0</v>
          </cell>
          <cell r="K373">
            <v>0</v>
          </cell>
          <cell r="M373">
            <v>0</v>
          </cell>
          <cell r="O373">
            <v>0</v>
          </cell>
          <cell r="Q373">
            <v>0</v>
          </cell>
          <cell r="S373">
            <v>0</v>
          </cell>
          <cell r="U373">
            <v>0</v>
          </cell>
          <cell r="V373">
            <v>0</v>
          </cell>
          <cell r="W373">
            <v>0</v>
          </cell>
          <cell r="X373">
            <v>0</v>
          </cell>
          <cell r="Y373">
            <v>0</v>
          </cell>
          <cell r="Z373">
            <v>0</v>
          </cell>
          <cell r="AA373">
            <v>0</v>
          </cell>
          <cell r="AB373">
            <v>0</v>
          </cell>
          <cell r="AC373">
            <v>0</v>
          </cell>
          <cell r="AD373">
            <v>0</v>
          </cell>
          <cell r="AE373">
            <v>0</v>
          </cell>
          <cell r="AF373">
            <v>0</v>
          </cell>
          <cell r="AG373">
            <v>0</v>
          </cell>
          <cell r="AH373">
            <v>0</v>
          </cell>
          <cell r="AI373">
            <v>0</v>
          </cell>
          <cell r="AJ373">
            <v>0</v>
          </cell>
          <cell r="AK373">
            <v>0</v>
          </cell>
          <cell r="AL373">
            <v>0</v>
          </cell>
          <cell r="AM373">
            <v>0</v>
          </cell>
          <cell r="AN373">
            <v>0</v>
          </cell>
          <cell r="AO373">
            <v>0</v>
          </cell>
          <cell r="AP373">
            <v>0</v>
          </cell>
          <cell r="AQ373">
            <v>0</v>
          </cell>
          <cell r="AS373">
            <v>0</v>
          </cell>
          <cell r="AT373">
            <v>0</v>
          </cell>
          <cell r="AU373">
            <v>0</v>
          </cell>
          <cell r="AV373">
            <v>0</v>
          </cell>
          <cell r="AW373">
            <v>0</v>
          </cell>
          <cell r="AY373">
            <v>0</v>
          </cell>
          <cell r="AZ373">
            <v>0</v>
          </cell>
          <cell r="BA373">
            <v>0</v>
          </cell>
          <cell r="BB373">
            <v>0</v>
          </cell>
          <cell r="BC373">
            <v>0</v>
          </cell>
          <cell r="BD373">
            <v>0</v>
          </cell>
          <cell r="BE373">
            <v>0</v>
          </cell>
          <cell r="BF373">
            <v>0</v>
          </cell>
          <cell r="BG373">
            <v>0</v>
          </cell>
          <cell r="BH373">
            <v>0</v>
          </cell>
          <cell r="BI373">
            <v>0</v>
          </cell>
          <cell r="BJ373">
            <v>0</v>
          </cell>
          <cell r="BK373">
            <v>0</v>
          </cell>
          <cell r="BL373">
            <v>0</v>
          </cell>
          <cell r="BM373">
            <v>0</v>
          </cell>
          <cell r="BN373">
            <v>0</v>
          </cell>
          <cell r="BO373">
            <v>0</v>
          </cell>
          <cell r="BP373">
            <v>0</v>
          </cell>
          <cell r="BQ373">
            <v>0</v>
          </cell>
          <cell r="BR373">
            <v>0</v>
          </cell>
          <cell r="BS373">
            <v>0</v>
          </cell>
          <cell r="BT373">
            <v>0</v>
          </cell>
          <cell r="BU373">
            <v>0</v>
          </cell>
          <cell r="BV373">
            <v>0</v>
          </cell>
          <cell r="BW373">
            <v>0</v>
          </cell>
          <cell r="BY373">
            <v>2600</v>
          </cell>
          <cell r="BZ373">
            <v>0</v>
          </cell>
        </row>
        <row r="374">
          <cell r="A374">
            <v>600003</v>
          </cell>
          <cell r="B374">
            <v>600003</v>
          </cell>
          <cell r="C374" t="str">
            <v>S Sheogobind</v>
          </cell>
          <cell r="D374">
            <v>600003</v>
          </cell>
          <cell r="E374">
            <v>600</v>
          </cell>
          <cell r="F374">
            <v>20</v>
          </cell>
          <cell r="G374" t="str">
            <v>PC Load Dispatching-Oper Serv Distr</v>
          </cell>
          <cell r="H374">
            <v>10</v>
          </cell>
          <cell r="I374">
            <v>864.59999999999991</v>
          </cell>
          <cell r="K374">
            <v>0</v>
          </cell>
          <cell r="M374">
            <v>0</v>
          </cell>
          <cell r="O374">
            <v>0</v>
          </cell>
          <cell r="Q374">
            <v>0</v>
          </cell>
          <cell r="R374">
            <v>1702</v>
          </cell>
          <cell r="S374">
            <v>101030.72</v>
          </cell>
          <cell r="U374">
            <v>0</v>
          </cell>
          <cell r="V374">
            <v>0</v>
          </cell>
          <cell r="W374">
            <v>0</v>
          </cell>
          <cell r="X374">
            <v>0</v>
          </cell>
          <cell r="Y374">
            <v>0</v>
          </cell>
          <cell r="Z374">
            <v>0</v>
          </cell>
          <cell r="AA374">
            <v>0</v>
          </cell>
          <cell r="AB374">
            <v>0</v>
          </cell>
          <cell r="AC374">
            <v>0</v>
          </cell>
          <cell r="AD374">
            <v>0</v>
          </cell>
          <cell r="AE374">
            <v>0</v>
          </cell>
          <cell r="AF374">
            <v>0</v>
          </cell>
          <cell r="AG374">
            <v>0</v>
          </cell>
          <cell r="AH374">
            <v>0</v>
          </cell>
          <cell r="AI374">
            <v>0</v>
          </cell>
          <cell r="AJ374">
            <v>0</v>
          </cell>
          <cell r="AK374">
            <v>0</v>
          </cell>
          <cell r="AL374">
            <v>0</v>
          </cell>
          <cell r="AM374">
            <v>0</v>
          </cell>
          <cell r="AN374">
            <v>0</v>
          </cell>
          <cell r="AO374">
            <v>0</v>
          </cell>
          <cell r="AP374">
            <v>0</v>
          </cell>
          <cell r="AQ374">
            <v>0</v>
          </cell>
          <cell r="AS374">
            <v>0</v>
          </cell>
          <cell r="AT374">
            <v>0</v>
          </cell>
          <cell r="AU374">
            <v>0</v>
          </cell>
          <cell r="AV374">
            <v>0</v>
          </cell>
          <cell r="AW374">
            <v>0</v>
          </cell>
          <cell r="AY374">
            <v>0</v>
          </cell>
          <cell r="AZ374">
            <v>0</v>
          </cell>
          <cell r="BA374">
            <v>0</v>
          </cell>
          <cell r="BB374">
            <v>0</v>
          </cell>
          <cell r="BC374">
            <v>0</v>
          </cell>
          <cell r="BD374">
            <v>0</v>
          </cell>
          <cell r="BE374">
            <v>0</v>
          </cell>
          <cell r="BF374">
            <v>0</v>
          </cell>
          <cell r="BG374">
            <v>0</v>
          </cell>
          <cell r="BH374">
            <v>0</v>
          </cell>
          <cell r="BI374">
            <v>0</v>
          </cell>
          <cell r="BJ374">
            <v>0</v>
          </cell>
          <cell r="BK374">
            <v>0</v>
          </cell>
          <cell r="BL374">
            <v>0</v>
          </cell>
          <cell r="BM374">
            <v>0</v>
          </cell>
          <cell r="BN374">
            <v>0</v>
          </cell>
          <cell r="BO374">
            <v>0</v>
          </cell>
          <cell r="BP374">
            <v>0</v>
          </cell>
          <cell r="BQ374">
            <v>0</v>
          </cell>
          <cell r="BR374">
            <v>0</v>
          </cell>
          <cell r="BS374">
            <v>0</v>
          </cell>
          <cell r="BT374">
            <v>0</v>
          </cell>
          <cell r="BU374">
            <v>0</v>
          </cell>
          <cell r="BV374">
            <v>0</v>
          </cell>
          <cell r="BW374">
            <v>0</v>
          </cell>
          <cell r="BY374">
            <v>2600</v>
          </cell>
          <cell r="BZ374">
            <v>101895.32</v>
          </cell>
        </row>
        <row r="375">
          <cell r="A375">
            <v>600004</v>
          </cell>
          <cell r="B375">
            <v>600004</v>
          </cell>
          <cell r="C375" t="str">
            <v>S Sheogobind</v>
          </cell>
          <cell r="D375">
            <v>600004</v>
          </cell>
          <cell r="E375">
            <v>600</v>
          </cell>
          <cell r="F375">
            <v>20</v>
          </cell>
          <cell r="G375" t="str">
            <v>PC Stations-buildings &amp; Fixtures Expense</v>
          </cell>
          <cell r="I375">
            <v>0</v>
          </cell>
          <cell r="K375">
            <v>0</v>
          </cell>
          <cell r="M375">
            <v>0</v>
          </cell>
          <cell r="O375">
            <v>0</v>
          </cell>
          <cell r="Q375">
            <v>0</v>
          </cell>
          <cell r="S375">
            <v>0</v>
          </cell>
          <cell r="U375">
            <v>0</v>
          </cell>
          <cell r="V375">
            <v>0</v>
          </cell>
          <cell r="W375">
            <v>0</v>
          </cell>
          <cell r="X375">
            <v>0</v>
          </cell>
          <cell r="Y375">
            <v>0</v>
          </cell>
          <cell r="Z375">
            <v>0</v>
          </cell>
          <cell r="AA375">
            <v>0</v>
          </cell>
          <cell r="AB375">
            <v>0</v>
          </cell>
          <cell r="AC375">
            <v>0</v>
          </cell>
          <cell r="AD375">
            <v>0</v>
          </cell>
          <cell r="AE375">
            <v>0</v>
          </cell>
          <cell r="AF375">
            <v>0</v>
          </cell>
          <cell r="AG375">
            <v>0</v>
          </cell>
          <cell r="AH375">
            <v>0</v>
          </cell>
          <cell r="AI375">
            <v>0</v>
          </cell>
          <cell r="AJ375">
            <v>0</v>
          </cell>
          <cell r="AK375">
            <v>0</v>
          </cell>
          <cell r="AL375">
            <v>0</v>
          </cell>
          <cell r="AM375">
            <v>0</v>
          </cell>
          <cell r="AN375">
            <v>0</v>
          </cell>
          <cell r="AO375">
            <v>0</v>
          </cell>
          <cell r="AP375">
            <v>0</v>
          </cell>
          <cell r="AQ375">
            <v>0</v>
          </cell>
          <cell r="AS375">
            <v>0</v>
          </cell>
          <cell r="AT375">
            <v>0</v>
          </cell>
          <cell r="AU375">
            <v>0</v>
          </cell>
          <cell r="AV375">
            <v>0</v>
          </cell>
          <cell r="AW375">
            <v>0</v>
          </cell>
          <cell r="AY375">
            <v>0</v>
          </cell>
          <cell r="AZ375">
            <v>0</v>
          </cell>
          <cell r="BA375">
            <v>0</v>
          </cell>
          <cell r="BB375">
            <v>0</v>
          </cell>
          <cell r="BC375">
            <v>0</v>
          </cell>
          <cell r="BD375">
            <v>0</v>
          </cell>
          <cell r="BE375">
            <v>0</v>
          </cell>
          <cell r="BF375">
            <v>0</v>
          </cell>
          <cell r="BG375">
            <v>0</v>
          </cell>
          <cell r="BH375">
            <v>0</v>
          </cell>
          <cell r="BI375">
            <v>0</v>
          </cell>
          <cell r="BJ375">
            <v>0</v>
          </cell>
          <cell r="BK375">
            <v>0</v>
          </cell>
          <cell r="BL375">
            <v>0</v>
          </cell>
          <cell r="BM375">
            <v>0</v>
          </cell>
          <cell r="BN375">
            <v>0</v>
          </cell>
          <cell r="BO375">
            <v>0</v>
          </cell>
          <cell r="BP375">
            <v>0</v>
          </cell>
          <cell r="BQ375">
            <v>0</v>
          </cell>
          <cell r="BR375">
            <v>0</v>
          </cell>
          <cell r="BS375">
            <v>0</v>
          </cell>
          <cell r="BT375">
            <v>0</v>
          </cell>
          <cell r="BU375">
            <v>0</v>
          </cell>
          <cell r="BV375">
            <v>8000</v>
          </cell>
          <cell r="BW375">
            <v>0</v>
          </cell>
          <cell r="BY375">
            <v>2600</v>
          </cell>
          <cell r="BZ375">
            <v>8000</v>
          </cell>
        </row>
        <row r="376">
          <cell r="A376">
            <v>600005</v>
          </cell>
          <cell r="B376">
            <v>600005</v>
          </cell>
          <cell r="C376" t="str">
            <v>S Sheogobind</v>
          </cell>
          <cell r="D376">
            <v>600005</v>
          </cell>
          <cell r="E376">
            <v>600</v>
          </cell>
          <cell r="F376">
            <v>20</v>
          </cell>
          <cell r="G376" t="str">
            <v>PC Station Equipment-Oper Lbr &amp; Expense</v>
          </cell>
          <cell r="I376">
            <v>0</v>
          </cell>
          <cell r="J376">
            <v>176</v>
          </cell>
          <cell r="K376">
            <v>10086.560000000001</v>
          </cell>
          <cell r="M376">
            <v>0</v>
          </cell>
          <cell r="N376">
            <v>72</v>
          </cell>
          <cell r="O376">
            <v>4382.6399999999994</v>
          </cell>
          <cell r="Q376">
            <v>0</v>
          </cell>
          <cell r="S376">
            <v>0</v>
          </cell>
          <cell r="U376">
            <v>0</v>
          </cell>
          <cell r="V376">
            <v>0</v>
          </cell>
          <cell r="W376">
            <v>0</v>
          </cell>
          <cell r="X376">
            <v>0</v>
          </cell>
          <cell r="Y376">
            <v>0</v>
          </cell>
          <cell r="Z376">
            <v>0</v>
          </cell>
          <cell r="AA376">
            <v>0</v>
          </cell>
          <cell r="AB376">
            <v>0</v>
          </cell>
          <cell r="AC376">
            <v>0</v>
          </cell>
          <cell r="AD376">
            <v>0</v>
          </cell>
          <cell r="AE376">
            <v>0</v>
          </cell>
          <cell r="AF376">
            <v>0</v>
          </cell>
          <cell r="AG376">
            <v>0</v>
          </cell>
          <cell r="AH376">
            <v>0</v>
          </cell>
          <cell r="AI376">
            <v>0</v>
          </cell>
          <cell r="AJ376">
            <v>0</v>
          </cell>
          <cell r="AK376">
            <v>0</v>
          </cell>
          <cell r="AL376">
            <v>0</v>
          </cell>
          <cell r="AM376">
            <v>0</v>
          </cell>
          <cell r="AN376">
            <v>0</v>
          </cell>
          <cell r="AO376">
            <v>0</v>
          </cell>
          <cell r="AP376">
            <v>0</v>
          </cell>
          <cell r="AQ376">
            <v>0</v>
          </cell>
          <cell r="AS376">
            <v>0</v>
          </cell>
          <cell r="AT376">
            <v>0</v>
          </cell>
          <cell r="AU376">
            <v>0</v>
          </cell>
          <cell r="AV376">
            <v>0</v>
          </cell>
          <cell r="AW376">
            <v>0</v>
          </cell>
          <cell r="AY376">
            <v>0</v>
          </cell>
          <cell r="AZ376">
            <v>0</v>
          </cell>
          <cell r="BA376">
            <v>0</v>
          </cell>
          <cell r="BB376">
            <v>0</v>
          </cell>
          <cell r="BC376">
            <v>0</v>
          </cell>
          <cell r="BD376">
            <v>0</v>
          </cell>
          <cell r="BE376">
            <v>0</v>
          </cell>
          <cell r="BF376">
            <v>0</v>
          </cell>
          <cell r="BG376">
            <v>0</v>
          </cell>
          <cell r="BH376">
            <v>0</v>
          </cell>
          <cell r="BI376">
            <v>0</v>
          </cell>
          <cell r="BJ376">
            <v>0</v>
          </cell>
          <cell r="BK376">
            <v>0</v>
          </cell>
          <cell r="BL376">
            <v>0</v>
          </cell>
          <cell r="BM376">
            <v>0</v>
          </cell>
          <cell r="BN376">
            <v>0</v>
          </cell>
          <cell r="BO376">
            <v>0</v>
          </cell>
          <cell r="BP376">
            <v>0</v>
          </cell>
          <cell r="BQ376">
            <v>0</v>
          </cell>
          <cell r="BR376">
            <v>0</v>
          </cell>
          <cell r="BS376">
            <v>0</v>
          </cell>
          <cell r="BT376">
            <v>0</v>
          </cell>
          <cell r="BU376">
            <v>0</v>
          </cell>
          <cell r="BV376">
            <v>12000</v>
          </cell>
          <cell r="BW376">
            <v>0</v>
          </cell>
          <cell r="BY376">
            <v>2600</v>
          </cell>
          <cell r="BZ376">
            <v>26469.200000000001</v>
          </cell>
        </row>
        <row r="377">
          <cell r="A377">
            <v>600006</v>
          </cell>
          <cell r="B377">
            <v>600006</v>
          </cell>
          <cell r="C377" t="str">
            <v>S Sheogobind</v>
          </cell>
          <cell r="D377">
            <v>600006</v>
          </cell>
          <cell r="E377">
            <v>600</v>
          </cell>
          <cell r="F377">
            <v>20</v>
          </cell>
          <cell r="G377" t="str">
            <v>PC O/H Dist Lines-Operating Lbr&amp;Expenses</v>
          </cell>
          <cell r="I377">
            <v>0</v>
          </cell>
          <cell r="K377">
            <v>0</v>
          </cell>
          <cell r="M377">
            <v>0</v>
          </cell>
          <cell r="O377">
            <v>0</v>
          </cell>
          <cell r="P377">
            <v>120</v>
          </cell>
          <cell r="Q377">
            <v>7380</v>
          </cell>
          <cell r="S377">
            <v>0</v>
          </cell>
          <cell r="U377">
            <v>0</v>
          </cell>
          <cell r="V377">
            <v>0</v>
          </cell>
          <cell r="W377">
            <v>0</v>
          </cell>
          <cell r="X377">
            <v>0</v>
          </cell>
          <cell r="Y377">
            <v>0</v>
          </cell>
          <cell r="Z377">
            <v>0</v>
          </cell>
          <cell r="AA377">
            <v>0</v>
          </cell>
          <cell r="AB377">
            <v>0</v>
          </cell>
          <cell r="AC377">
            <v>0</v>
          </cell>
          <cell r="AD377">
            <v>0</v>
          </cell>
          <cell r="AE377">
            <v>0</v>
          </cell>
          <cell r="AF377">
            <v>0</v>
          </cell>
          <cell r="AG377">
            <v>0</v>
          </cell>
          <cell r="AH377">
            <v>0</v>
          </cell>
          <cell r="AI377">
            <v>0</v>
          </cell>
          <cell r="AJ377">
            <v>0</v>
          </cell>
          <cell r="AK377">
            <v>0</v>
          </cell>
          <cell r="AL377">
            <v>0</v>
          </cell>
          <cell r="AM377">
            <v>0</v>
          </cell>
          <cell r="AN377">
            <v>0</v>
          </cell>
          <cell r="AO377">
            <v>0</v>
          </cell>
          <cell r="AP377">
            <v>0</v>
          </cell>
          <cell r="AQ377">
            <v>0</v>
          </cell>
          <cell r="AS377">
            <v>0</v>
          </cell>
          <cell r="AT377">
            <v>0</v>
          </cell>
          <cell r="AU377">
            <v>0</v>
          </cell>
          <cell r="AV377">
            <v>0</v>
          </cell>
          <cell r="AW377">
            <v>0</v>
          </cell>
          <cell r="AY377">
            <v>0</v>
          </cell>
          <cell r="AZ377">
            <v>0</v>
          </cell>
          <cell r="BA377">
            <v>0</v>
          </cell>
          <cell r="BB377">
            <v>0</v>
          </cell>
          <cell r="BC377">
            <v>0</v>
          </cell>
          <cell r="BD377">
            <v>0</v>
          </cell>
          <cell r="BE377">
            <v>0</v>
          </cell>
          <cell r="BF377">
            <v>0</v>
          </cell>
          <cell r="BG377">
            <v>0</v>
          </cell>
          <cell r="BH377">
            <v>0</v>
          </cell>
          <cell r="BI377">
            <v>0</v>
          </cell>
          <cell r="BJ377">
            <v>0</v>
          </cell>
          <cell r="BK377">
            <v>0</v>
          </cell>
          <cell r="BL377">
            <v>0</v>
          </cell>
          <cell r="BM377">
            <v>0</v>
          </cell>
          <cell r="BN377">
            <v>0</v>
          </cell>
          <cell r="BO377">
            <v>0</v>
          </cell>
          <cell r="BP377">
            <v>0</v>
          </cell>
          <cell r="BQ377">
            <v>0</v>
          </cell>
          <cell r="BR377">
            <v>0</v>
          </cell>
          <cell r="BS377">
            <v>0</v>
          </cell>
          <cell r="BT377">
            <v>0</v>
          </cell>
          <cell r="BU377">
            <v>0</v>
          </cell>
          <cell r="BV377">
            <v>1700</v>
          </cell>
          <cell r="BW377">
            <v>0</v>
          </cell>
          <cell r="BY377">
            <v>2600</v>
          </cell>
          <cell r="BZ377">
            <v>9080</v>
          </cell>
        </row>
        <row r="378">
          <cell r="A378">
            <v>600007</v>
          </cell>
          <cell r="B378">
            <v>600007</v>
          </cell>
          <cell r="C378" t="str">
            <v>S Sheogobind</v>
          </cell>
          <cell r="D378">
            <v>600007</v>
          </cell>
          <cell r="E378">
            <v>600</v>
          </cell>
          <cell r="F378">
            <v>20</v>
          </cell>
          <cell r="G378" t="str">
            <v>PC O/H Distr Transformers-Operations</v>
          </cell>
          <cell r="I378">
            <v>0</v>
          </cell>
          <cell r="K378">
            <v>0</v>
          </cell>
          <cell r="L378">
            <v>0</v>
          </cell>
          <cell r="M378">
            <v>0</v>
          </cell>
          <cell r="O378">
            <v>0</v>
          </cell>
          <cell r="P378">
            <v>80</v>
          </cell>
          <cell r="Q378">
            <v>4920</v>
          </cell>
          <cell r="S378">
            <v>0</v>
          </cell>
          <cell r="U378">
            <v>0</v>
          </cell>
          <cell r="V378">
            <v>0</v>
          </cell>
          <cell r="W378">
            <v>0</v>
          </cell>
          <cell r="X378">
            <v>0</v>
          </cell>
          <cell r="Y378">
            <v>0</v>
          </cell>
          <cell r="Z378">
            <v>0</v>
          </cell>
          <cell r="AA378">
            <v>0</v>
          </cell>
          <cell r="AB378">
            <v>0</v>
          </cell>
          <cell r="AC378">
            <v>0</v>
          </cell>
          <cell r="AD378">
            <v>0</v>
          </cell>
          <cell r="AE378">
            <v>0</v>
          </cell>
          <cell r="AF378">
            <v>0</v>
          </cell>
          <cell r="AG378">
            <v>0</v>
          </cell>
          <cell r="AH378">
            <v>0</v>
          </cell>
          <cell r="AI378">
            <v>0</v>
          </cell>
          <cell r="AJ378">
            <v>0</v>
          </cell>
          <cell r="AK378">
            <v>0</v>
          </cell>
          <cell r="AL378">
            <v>0</v>
          </cell>
          <cell r="AM378">
            <v>0</v>
          </cell>
          <cell r="AN378">
            <v>0</v>
          </cell>
          <cell r="AO378">
            <v>0</v>
          </cell>
          <cell r="AP378">
            <v>0</v>
          </cell>
          <cell r="AQ378">
            <v>0</v>
          </cell>
          <cell r="AS378">
            <v>0</v>
          </cell>
          <cell r="AT378">
            <v>0</v>
          </cell>
          <cell r="AU378">
            <v>0</v>
          </cell>
          <cell r="AV378">
            <v>0</v>
          </cell>
          <cell r="AW378">
            <v>0</v>
          </cell>
          <cell r="AY378">
            <v>0</v>
          </cell>
          <cell r="AZ378">
            <v>0</v>
          </cell>
          <cell r="BA378">
            <v>0</v>
          </cell>
          <cell r="BB378">
            <v>0</v>
          </cell>
          <cell r="BC378">
            <v>0</v>
          </cell>
          <cell r="BD378">
            <v>0</v>
          </cell>
          <cell r="BE378">
            <v>0</v>
          </cell>
          <cell r="BF378">
            <v>0</v>
          </cell>
          <cell r="BG378">
            <v>0</v>
          </cell>
          <cell r="BH378">
            <v>0</v>
          </cell>
          <cell r="BI378">
            <v>0</v>
          </cell>
          <cell r="BJ378">
            <v>0</v>
          </cell>
          <cell r="BK378">
            <v>0</v>
          </cell>
          <cell r="BL378">
            <v>0</v>
          </cell>
          <cell r="BM378">
            <v>0</v>
          </cell>
          <cell r="BN378">
            <v>0</v>
          </cell>
          <cell r="BO378">
            <v>0</v>
          </cell>
          <cell r="BP378">
            <v>0</v>
          </cell>
          <cell r="BQ378">
            <v>0</v>
          </cell>
          <cell r="BR378">
            <v>0</v>
          </cell>
          <cell r="BS378">
            <v>0</v>
          </cell>
          <cell r="BT378">
            <v>0</v>
          </cell>
          <cell r="BU378">
            <v>0</v>
          </cell>
          <cell r="BV378">
            <v>1500</v>
          </cell>
          <cell r="BW378">
            <v>0</v>
          </cell>
          <cell r="BY378">
            <v>2600</v>
          </cell>
          <cell r="BZ378">
            <v>6420</v>
          </cell>
        </row>
        <row r="379">
          <cell r="A379">
            <v>600008</v>
          </cell>
          <cell r="B379">
            <v>600008</v>
          </cell>
          <cell r="C379" t="str">
            <v>S Sheogobind</v>
          </cell>
          <cell r="D379">
            <v>600008</v>
          </cell>
          <cell r="E379">
            <v>600</v>
          </cell>
          <cell r="F379">
            <v>20</v>
          </cell>
          <cell r="G379" t="str">
            <v>PC U/G Dist Lines-Operating Lbr&amp;Expenses</v>
          </cell>
          <cell r="I379">
            <v>0</v>
          </cell>
          <cell r="J379">
            <v>560</v>
          </cell>
          <cell r="K379">
            <v>32093.600000000002</v>
          </cell>
          <cell r="M379">
            <v>0</v>
          </cell>
          <cell r="O379">
            <v>0</v>
          </cell>
          <cell r="P379">
            <v>120</v>
          </cell>
          <cell r="Q379">
            <v>7380</v>
          </cell>
          <cell r="S379">
            <v>0</v>
          </cell>
          <cell r="U379">
            <v>0</v>
          </cell>
          <cell r="V379">
            <v>0</v>
          </cell>
          <cell r="W379">
            <v>0</v>
          </cell>
          <cell r="X379">
            <v>0</v>
          </cell>
          <cell r="Y379">
            <v>0</v>
          </cell>
          <cell r="Z379">
            <v>0</v>
          </cell>
          <cell r="AA379">
            <v>0</v>
          </cell>
          <cell r="AB379">
            <v>0</v>
          </cell>
          <cell r="AC379">
            <v>0</v>
          </cell>
          <cell r="AD379">
            <v>0</v>
          </cell>
          <cell r="AE379">
            <v>0</v>
          </cell>
          <cell r="AF379">
            <v>0</v>
          </cell>
          <cell r="AG379">
            <v>0</v>
          </cell>
          <cell r="AH379">
            <v>0</v>
          </cell>
          <cell r="AI379">
            <v>0</v>
          </cell>
          <cell r="AJ379">
            <v>0</v>
          </cell>
          <cell r="AK379">
            <v>0</v>
          </cell>
          <cell r="AL379">
            <v>0</v>
          </cell>
          <cell r="AM379">
            <v>0</v>
          </cell>
          <cell r="AN379">
            <v>0</v>
          </cell>
          <cell r="AO379">
            <v>0</v>
          </cell>
          <cell r="AP379">
            <v>0</v>
          </cell>
          <cell r="AQ379">
            <v>0</v>
          </cell>
          <cell r="AS379">
            <v>0</v>
          </cell>
          <cell r="AT379">
            <v>0</v>
          </cell>
          <cell r="AU379">
            <v>0</v>
          </cell>
          <cell r="AV379">
            <v>0</v>
          </cell>
          <cell r="AW379">
            <v>0</v>
          </cell>
          <cell r="AY379">
            <v>0</v>
          </cell>
          <cell r="AZ379">
            <v>0</v>
          </cell>
          <cell r="BA379">
            <v>0</v>
          </cell>
          <cell r="BB379">
            <v>0</v>
          </cell>
          <cell r="BC379">
            <v>0</v>
          </cell>
          <cell r="BD379">
            <v>0</v>
          </cell>
          <cell r="BE379">
            <v>0</v>
          </cell>
          <cell r="BF379">
            <v>0</v>
          </cell>
          <cell r="BG379">
            <v>0</v>
          </cell>
          <cell r="BH379">
            <v>0</v>
          </cell>
          <cell r="BI379">
            <v>0</v>
          </cell>
          <cell r="BJ379">
            <v>0</v>
          </cell>
          <cell r="BK379">
            <v>0</v>
          </cell>
          <cell r="BL379">
            <v>0</v>
          </cell>
          <cell r="BM379">
            <v>0</v>
          </cell>
          <cell r="BN379">
            <v>0</v>
          </cell>
          <cell r="BO379">
            <v>0</v>
          </cell>
          <cell r="BP379">
            <v>0</v>
          </cell>
          <cell r="BQ379">
            <v>0</v>
          </cell>
          <cell r="BR379">
            <v>0</v>
          </cell>
          <cell r="BS379">
            <v>0</v>
          </cell>
          <cell r="BT379">
            <v>0</v>
          </cell>
          <cell r="BU379">
            <v>0</v>
          </cell>
          <cell r="BV379">
            <v>11000</v>
          </cell>
          <cell r="BW379">
            <v>0</v>
          </cell>
          <cell r="BY379">
            <v>2600</v>
          </cell>
          <cell r="BZ379">
            <v>50473.600000000006</v>
          </cell>
        </row>
        <row r="380">
          <cell r="A380">
            <v>600009</v>
          </cell>
          <cell r="B380">
            <v>600009</v>
          </cell>
          <cell r="C380" t="str">
            <v>S Sheogobind</v>
          </cell>
          <cell r="D380">
            <v>600009</v>
          </cell>
          <cell r="E380">
            <v>600</v>
          </cell>
          <cell r="F380">
            <v>20</v>
          </cell>
          <cell r="G380" t="str">
            <v>PC U/G Distr Transformers-Operations</v>
          </cell>
          <cell r="I380">
            <v>0</v>
          </cell>
          <cell r="K380">
            <v>0</v>
          </cell>
          <cell r="L380">
            <v>0</v>
          </cell>
          <cell r="M380">
            <v>0</v>
          </cell>
          <cell r="O380">
            <v>0</v>
          </cell>
          <cell r="P380">
            <v>100</v>
          </cell>
          <cell r="Q380">
            <v>6150</v>
          </cell>
          <cell r="S380">
            <v>0</v>
          </cell>
          <cell r="U380">
            <v>0</v>
          </cell>
          <cell r="V380">
            <v>0</v>
          </cell>
          <cell r="W380">
            <v>0</v>
          </cell>
          <cell r="X380">
            <v>0</v>
          </cell>
          <cell r="Y380">
            <v>0</v>
          </cell>
          <cell r="Z380">
            <v>0</v>
          </cell>
          <cell r="AA380">
            <v>0</v>
          </cell>
          <cell r="AB380">
            <v>0</v>
          </cell>
          <cell r="AC380">
            <v>0</v>
          </cell>
          <cell r="AD380">
            <v>0</v>
          </cell>
          <cell r="AE380">
            <v>0</v>
          </cell>
          <cell r="AF380">
            <v>0</v>
          </cell>
          <cell r="AG380">
            <v>0</v>
          </cell>
          <cell r="AH380">
            <v>0</v>
          </cell>
          <cell r="AI380">
            <v>0</v>
          </cell>
          <cell r="AJ380">
            <v>0</v>
          </cell>
          <cell r="AK380">
            <v>0</v>
          </cell>
          <cell r="AL380">
            <v>0</v>
          </cell>
          <cell r="AM380">
            <v>0</v>
          </cell>
          <cell r="AN380">
            <v>0</v>
          </cell>
          <cell r="AO380">
            <v>0</v>
          </cell>
          <cell r="AP380">
            <v>0</v>
          </cell>
          <cell r="AQ380">
            <v>0</v>
          </cell>
          <cell r="AS380">
            <v>0</v>
          </cell>
          <cell r="AT380">
            <v>0</v>
          </cell>
          <cell r="AU380">
            <v>0</v>
          </cell>
          <cell r="AV380">
            <v>0</v>
          </cell>
          <cell r="AW380">
            <v>0</v>
          </cell>
          <cell r="AY380">
            <v>0</v>
          </cell>
          <cell r="AZ380">
            <v>0</v>
          </cell>
          <cell r="BA380">
            <v>0</v>
          </cell>
          <cell r="BB380">
            <v>0</v>
          </cell>
          <cell r="BC380">
            <v>0</v>
          </cell>
          <cell r="BD380">
            <v>0</v>
          </cell>
          <cell r="BE380">
            <v>0</v>
          </cell>
          <cell r="BF380">
            <v>0</v>
          </cell>
          <cell r="BG380">
            <v>0</v>
          </cell>
          <cell r="BH380">
            <v>0</v>
          </cell>
          <cell r="BI380">
            <v>0</v>
          </cell>
          <cell r="BJ380">
            <v>0</v>
          </cell>
          <cell r="BK380">
            <v>0</v>
          </cell>
          <cell r="BL380">
            <v>0</v>
          </cell>
          <cell r="BM380">
            <v>0</v>
          </cell>
          <cell r="BN380">
            <v>0</v>
          </cell>
          <cell r="BO380">
            <v>0</v>
          </cell>
          <cell r="BP380">
            <v>0</v>
          </cell>
          <cell r="BQ380">
            <v>0</v>
          </cell>
          <cell r="BR380">
            <v>0</v>
          </cell>
          <cell r="BS380">
            <v>0</v>
          </cell>
          <cell r="BT380">
            <v>0</v>
          </cell>
          <cell r="BU380">
            <v>0</v>
          </cell>
          <cell r="BV380">
            <v>0</v>
          </cell>
          <cell r="BW380">
            <v>0</v>
          </cell>
          <cell r="BY380">
            <v>2600</v>
          </cell>
          <cell r="BZ380">
            <v>6150</v>
          </cell>
        </row>
        <row r="381">
          <cell r="A381">
            <v>600010</v>
          </cell>
          <cell r="B381">
            <v>600010</v>
          </cell>
          <cell r="C381" t="str">
            <v>S Sheogobind</v>
          </cell>
          <cell r="D381">
            <v>600010</v>
          </cell>
          <cell r="E381">
            <v>600</v>
          </cell>
          <cell r="F381">
            <v>20</v>
          </cell>
          <cell r="G381" t="str">
            <v>PC Meter Expenses</v>
          </cell>
          <cell r="I381">
            <v>0</v>
          </cell>
          <cell r="J381">
            <v>375</v>
          </cell>
          <cell r="K381">
            <v>21491.25</v>
          </cell>
          <cell r="M381">
            <v>0</v>
          </cell>
          <cell r="O381">
            <v>0</v>
          </cell>
          <cell r="Q381">
            <v>0</v>
          </cell>
          <cell r="S381">
            <v>0</v>
          </cell>
          <cell r="U381">
            <v>0</v>
          </cell>
          <cell r="V381">
            <v>0</v>
          </cell>
          <cell r="W381">
            <v>0</v>
          </cell>
          <cell r="X381">
            <v>0</v>
          </cell>
          <cell r="Y381">
            <v>0</v>
          </cell>
          <cell r="Z381">
            <v>0</v>
          </cell>
          <cell r="AA381">
            <v>0</v>
          </cell>
          <cell r="AB381">
            <v>0</v>
          </cell>
          <cell r="AC381">
            <v>0</v>
          </cell>
          <cell r="AD381">
            <v>0</v>
          </cell>
          <cell r="AE381">
            <v>0</v>
          </cell>
          <cell r="AF381">
            <v>0</v>
          </cell>
          <cell r="AG381">
            <v>0</v>
          </cell>
          <cell r="AH381">
            <v>0</v>
          </cell>
          <cell r="AI381">
            <v>0</v>
          </cell>
          <cell r="AJ381">
            <v>0</v>
          </cell>
          <cell r="AK381">
            <v>0</v>
          </cell>
          <cell r="AL381">
            <v>0</v>
          </cell>
          <cell r="AM381">
            <v>0</v>
          </cell>
          <cell r="AN381">
            <v>0</v>
          </cell>
          <cell r="AO381">
            <v>0</v>
          </cell>
          <cell r="AP381">
            <v>0</v>
          </cell>
          <cell r="AQ381">
            <v>0</v>
          </cell>
          <cell r="AS381">
            <v>0</v>
          </cell>
          <cell r="AT381">
            <v>0</v>
          </cell>
          <cell r="AU381">
            <v>0</v>
          </cell>
          <cell r="AV381">
            <v>0</v>
          </cell>
          <cell r="AW381">
            <v>0</v>
          </cell>
          <cell r="AY381">
            <v>0</v>
          </cell>
          <cell r="AZ381">
            <v>0</v>
          </cell>
          <cell r="BA381">
            <v>0</v>
          </cell>
          <cell r="BB381">
            <v>0</v>
          </cell>
          <cell r="BC381">
            <v>0</v>
          </cell>
          <cell r="BD381">
            <v>0</v>
          </cell>
          <cell r="BE381">
            <v>0</v>
          </cell>
          <cell r="BF381">
            <v>0</v>
          </cell>
          <cell r="BG381">
            <v>0</v>
          </cell>
          <cell r="BH381">
            <v>0</v>
          </cell>
          <cell r="BI381">
            <v>0</v>
          </cell>
          <cell r="BJ381">
            <v>0</v>
          </cell>
          <cell r="BK381">
            <v>0</v>
          </cell>
          <cell r="BL381">
            <v>0</v>
          </cell>
          <cell r="BM381">
            <v>0</v>
          </cell>
          <cell r="BN381">
            <v>0</v>
          </cell>
          <cell r="BO381">
            <v>0</v>
          </cell>
          <cell r="BP381">
            <v>0</v>
          </cell>
          <cell r="BQ381">
            <v>0</v>
          </cell>
          <cell r="BR381">
            <v>0</v>
          </cell>
          <cell r="BS381">
            <v>0</v>
          </cell>
          <cell r="BT381">
            <v>0</v>
          </cell>
          <cell r="BU381">
            <v>0</v>
          </cell>
          <cell r="BV381">
            <v>30000</v>
          </cell>
          <cell r="BW381">
            <v>0</v>
          </cell>
          <cell r="BY381">
            <v>2600</v>
          </cell>
          <cell r="BZ381">
            <v>51491.25</v>
          </cell>
        </row>
        <row r="382">
          <cell r="A382">
            <v>600011</v>
          </cell>
          <cell r="B382">
            <v>600011</v>
          </cell>
          <cell r="C382" t="str">
            <v>S Sheogobind</v>
          </cell>
          <cell r="D382">
            <v>600011</v>
          </cell>
          <cell r="E382">
            <v>600</v>
          </cell>
          <cell r="F382">
            <v>20</v>
          </cell>
          <cell r="G382" t="str">
            <v>PC Customer Premise-Operating Lbr</v>
          </cell>
          <cell r="I382">
            <v>0</v>
          </cell>
          <cell r="K382">
            <v>0</v>
          </cell>
          <cell r="M382">
            <v>0</v>
          </cell>
          <cell r="O382">
            <v>0</v>
          </cell>
          <cell r="P382">
            <v>60</v>
          </cell>
          <cell r="Q382">
            <v>3690</v>
          </cell>
          <cell r="S382">
            <v>0</v>
          </cell>
          <cell r="U382">
            <v>0</v>
          </cell>
          <cell r="V382">
            <v>0</v>
          </cell>
          <cell r="W382">
            <v>0</v>
          </cell>
          <cell r="X382">
            <v>0</v>
          </cell>
          <cell r="Y382">
            <v>0</v>
          </cell>
          <cell r="Z382">
            <v>0</v>
          </cell>
          <cell r="AA382">
            <v>0</v>
          </cell>
          <cell r="AB382">
            <v>0</v>
          </cell>
          <cell r="AC382">
            <v>0</v>
          </cell>
          <cell r="AD382">
            <v>0</v>
          </cell>
          <cell r="AE382">
            <v>0</v>
          </cell>
          <cell r="AF382">
            <v>0</v>
          </cell>
          <cell r="AG382">
            <v>0</v>
          </cell>
          <cell r="AH382">
            <v>0</v>
          </cell>
          <cell r="AI382">
            <v>0</v>
          </cell>
          <cell r="AJ382">
            <v>0</v>
          </cell>
          <cell r="AK382">
            <v>0</v>
          </cell>
          <cell r="AL382">
            <v>0</v>
          </cell>
          <cell r="AM382">
            <v>0</v>
          </cell>
          <cell r="AN382">
            <v>0</v>
          </cell>
          <cell r="AO382">
            <v>0</v>
          </cell>
          <cell r="AP382">
            <v>0</v>
          </cell>
          <cell r="AQ382">
            <v>0</v>
          </cell>
          <cell r="AS382">
            <v>0</v>
          </cell>
          <cell r="AT382">
            <v>0</v>
          </cell>
          <cell r="AU382">
            <v>0</v>
          </cell>
          <cell r="AV382">
            <v>0</v>
          </cell>
          <cell r="AW382">
            <v>0</v>
          </cell>
          <cell r="AY382">
            <v>0</v>
          </cell>
          <cell r="AZ382">
            <v>0</v>
          </cell>
          <cell r="BA382">
            <v>0</v>
          </cell>
          <cell r="BB382">
            <v>0</v>
          </cell>
          <cell r="BC382">
            <v>0</v>
          </cell>
          <cell r="BD382">
            <v>0</v>
          </cell>
          <cell r="BE382">
            <v>0</v>
          </cell>
          <cell r="BF382">
            <v>0</v>
          </cell>
          <cell r="BG382">
            <v>0</v>
          </cell>
          <cell r="BH382">
            <v>0</v>
          </cell>
          <cell r="BI382">
            <v>0</v>
          </cell>
          <cell r="BJ382">
            <v>0</v>
          </cell>
          <cell r="BK382">
            <v>0</v>
          </cell>
          <cell r="BL382">
            <v>0</v>
          </cell>
          <cell r="BM382">
            <v>0</v>
          </cell>
          <cell r="BN382">
            <v>0</v>
          </cell>
          <cell r="BO382">
            <v>0</v>
          </cell>
          <cell r="BP382">
            <v>0</v>
          </cell>
          <cell r="BQ382">
            <v>0</v>
          </cell>
          <cell r="BR382">
            <v>0</v>
          </cell>
          <cell r="BS382">
            <v>0</v>
          </cell>
          <cell r="BT382">
            <v>0</v>
          </cell>
          <cell r="BU382">
            <v>0</v>
          </cell>
          <cell r="BV382">
            <v>0</v>
          </cell>
          <cell r="BW382">
            <v>0</v>
          </cell>
          <cell r="BY382">
            <v>2600</v>
          </cell>
          <cell r="BZ382">
            <v>3690</v>
          </cell>
        </row>
        <row r="383">
          <cell r="A383">
            <v>600012</v>
          </cell>
          <cell r="B383">
            <v>600012</v>
          </cell>
          <cell r="C383" t="str">
            <v>S Sheogobind</v>
          </cell>
          <cell r="D383">
            <v>600012</v>
          </cell>
          <cell r="E383">
            <v>600</v>
          </cell>
          <cell r="F383">
            <v>20</v>
          </cell>
          <cell r="G383" t="str">
            <v>PC Misc Distribution Expense</v>
          </cell>
          <cell r="I383">
            <v>0</v>
          </cell>
          <cell r="K383">
            <v>0</v>
          </cell>
          <cell r="L383">
            <v>900</v>
          </cell>
          <cell r="M383">
            <v>47214</v>
          </cell>
          <cell r="O383">
            <v>0</v>
          </cell>
          <cell r="Q383">
            <v>0</v>
          </cell>
          <cell r="S383">
            <v>0</v>
          </cell>
          <cell r="U383">
            <v>0</v>
          </cell>
          <cell r="V383">
            <v>0</v>
          </cell>
          <cell r="W383">
            <v>0</v>
          </cell>
          <cell r="X383">
            <v>0</v>
          </cell>
          <cell r="Y383">
            <v>0</v>
          </cell>
          <cell r="Z383">
            <v>0</v>
          </cell>
          <cell r="AA383">
            <v>0</v>
          </cell>
          <cell r="AB383">
            <v>0</v>
          </cell>
          <cell r="AC383">
            <v>0</v>
          </cell>
          <cell r="AD383">
            <v>0</v>
          </cell>
          <cell r="AE383">
            <v>0</v>
          </cell>
          <cell r="AF383">
            <v>0</v>
          </cell>
          <cell r="AG383">
            <v>0</v>
          </cell>
          <cell r="AH383">
            <v>0</v>
          </cell>
          <cell r="AI383">
            <v>0</v>
          </cell>
          <cell r="AJ383">
            <v>0</v>
          </cell>
          <cell r="AK383">
            <v>0</v>
          </cell>
          <cell r="AL383">
            <v>0</v>
          </cell>
          <cell r="AM383">
            <v>0</v>
          </cell>
          <cell r="AN383">
            <v>0</v>
          </cell>
          <cell r="AO383">
            <v>0</v>
          </cell>
          <cell r="AP383">
            <v>0</v>
          </cell>
          <cell r="AQ383">
            <v>0</v>
          </cell>
          <cell r="AS383">
            <v>0</v>
          </cell>
          <cell r="AT383">
            <v>0</v>
          </cell>
          <cell r="AU383">
            <v>0</v>
          </cell>
          <cell r="AV383">
            <v>0</v>
          </cell>
          <cell r="AW383">
            <v>0</v>
          </cell>
          <cell r="AY383">
            <v>0</v>
          </cell>
          <cell r="AZ383">
            <v>0</v>
          </cell>
          <cell r="BA383">
            <v>0</v>
          </cell>
          <cell r="BB383">
            <v>0</v>
          </cell>
          <cell r="BC383">
            <v>0</v>
          </cell>
          <cell r="BD383">
            <v>0</v>
          </cell>
          <cell r="BE383">
            <v>0</v>
          </cell>
          <cell r="BF383">
            <v>0</v>
          </cell>
          <cell r="BG383">
            <v>0</v>
          </cell>
          <cell r="BH383">
            <v>0</v>
          </cell>
          <cell r="BI383">
            <v>0</v>
          </cell>
          <cell r="BJ383">
            <v>0</v>
          </cell>
          <cell r="BK383">
            <v>0</v>
          </cell>
          <cell r="BL383">
            <v>0</v>
          </cell>
          <cell r="BM383">
            <v>0</v>
          </cell>
          <cell r="BN383">
            <v>0</v>
          </cell>
          <cell r="BO383">
            <v>0</v>
          </cell>
          <cell r="BP383">
            <v>0</v>
          </cell>
          <cell r="BQ383">
            <v>0</v>
          </cell>
          <cell r="BR383">
            <v>0</v>
          </cell>
          <cell r="BS383">
            <v>0</v>
          </cell>
          <cell r="BT383">
            <v>0</v>
          </cell>
          <cell r="BU383">
            <v>0</v>
          </cell>
          <cell r="BV383">
            <v>5000</v>
          </cell>
          <cell r="BW383">
            <v>0</v>
          </cell>
          <cell r="BY383">
            <v>2600</v>
          </cell>
          <cell r="BZ383">
            <v>52214</v>
          </cell>
        </row>
        <row r="384">
          <cell r="A384">
            <v>600013</v>
          </cell>
          <cell r="B384">
            <v>600013</v>
          </cell>
          <cell r="C384" t="str">
            <v>S Sheogobind</v>
          </cell>
          <cell r="D384">
            <v>600013</v>
          </cell>
          <cell r="E384">
            <v>600</v>
          </cell>
          <cell r="F384">
            <v>20</v>
          </cell>
          <cell r="G384" t="str">
            <v>PC Distribution Rental</v>
          </cell>
          <cell r="I384">
            <v>0</v>
          </cell>
          <cell r="K384">
            <v>0</v>
          </cell>
          <cell r="M384">
            <v>0</v>
          </cell>
          <cell r="O384">
            <v>0</v>
          </cell>
          <cell r="Q384">
            <v>0</v>
          </cell>
          <cell r="S384">
            <v>0</v>
          </cell>
          <cell r="U384">
            <v>0</v>
          </cell>
          <cell r="V384">
            <v>0</v>
          </cell>
          <cell r="W384">
            <v>0</v>
          </cell>
          <cell r="X384">
            <v>0</v>
          </cell>
          <cell r="Y384">
            <v>0</v>
          </cell>
          <cell r="Z384">
            <v>0</v>
          </cell>
          <cell r="AA384">
            <v>0</v>
          </cell>
          <cell r="AB384">
            <v>0</v>
          </cell>
          <cell r="AC384">
            <v>0</v>
          </cell>
          <cell r="AD384">
            <v>0</v>
          </cell>
          <cell r="AE384">
            <v>0</v>
          </cell>
          <cell r="AF384">
            <v>0</v>
          </cell>
          <cell r="AG384">
            <v>0</v>
          </cell>
          <cell r="AH384">
            <v>0</v>
          </cell>
          <cell r="AI384">
            <v>0</v>
          </cell>
          <cell r="AJ384">
            <v>0</v>
          </cell>
          <cell r="AK384">
            <v>0</v>
          </cell>
          <cell r="AL384">
            <v>0</v>
          </cell>
          <cell r="AM384">
            <v>0</v>
          </cell>
          <cell r="AN384">
            <v>0</v>
          </cell>
          <cell r="AO384">
            <v>0</v>
          </cell>
          <cell r="AP384">
            <v>0</v>
          </cell>
          <cell r="AQ384">
            <v>0</v>
          </cell>
          <cell r="AS384">
            <v>0</v>
          </cell>
          <cell r="AT384">
            <v>0</v>
          </cell>
          <cell r="AU384">
            <v>0</v>
          </cell>
          <cell r="AV384">
            <v>0</v>
          </cell>
          <cell r="AW384">
            <v>0</v>
          </cell>
          <cell r="AY384">
            <v>0</v>
          </cell>
          <cell r="AZ384">
            <v>0</v>
          </cell>
          <cell r="BA384">
            <v>0</v>
          </cell>
          <cell r="BB384">
            <v>0</v>
          </cell>
          <cell r="BC384">
            <v>0</v>
          </cell>
          <cell r="BD384">
            <v>0</v>
          </cell>
          <cell r="BE384">
            <v>0</v>
          </cell>
          <cell r="BF384">
            <v>0</v>
          </cell>
          <cell r="BG384">
            <v>0</v>
          </cell>
          <cell r="BH384">
            <v>0</v>
          </cell>
          <cell r="BI384">
            <v>0</v>
          </cell>
          <cell r="BJ384">
            <v>0</v>
          </cell>
          <cell r="BK384">
            <v>0</v>
          </cell>
          <cell r="BL384">
            <v>0</v>
          </cell>
          <cell r="BM384">
            <v>0</v>
          </cell>
          <cell r="BN384">
            <v>0</v>
          </cell>
          <cell r="BO384">
            <v>0</v>
          </cell>
          <cell r="BP384">
            <v>0</v>
          </cell>
          <cell r="BQ384">
            <v>0</v>
          </cell>
          <cell r="BR384">
            <v>0</v>
          </cell>
          <cell r="BS384">
            <v>0</v>
          </cell>
          <cell r="BT384">
            <v>0</v>
          </cell>
          <cell r="BU384">
            <v>0</v>
          </cell>
          <cell r="BV384">
            <v>0</v>
          </cell>
          <cell r="BW384">
            <v>0</v>
          </cell>
          <cell r="BY384">
            <v>2600</v>
          </cell>
          <cell r="BZ384">
            <v>0</v>
          </cell>
        </row>
        <row r="385">
          <cell r="A385">
            <v>600014</v>
          </cell>
          <cell r="B385">
            <v>600014</v>
          </cell>
          <cell r="C385" t="str">
            <v>S Sheogobind</v>
          </cell>
          <cell r="D385">
            <v>600014</v>
          </cell>
          <cell r="E385">
            <v>600</v>
          </cell>
          <cell r="F385">
            <v>20</v>
          </cell>
          <cell r="G385" t="str">
            <v>PC Maint Supervision &amp; Engineering</v>
          </cell>
          <cell r="I385">
            <v>0</v>
          </cell>
          <cell r="K385">
            <v>0</v>
          </cell>
          <cell r="M385">
            <v>0</v>
          </cell>
          <cell r="O385">
            <v>0</v>
          </cell>
          <cell r="Q385">
            <v>0</v>
          </cell>
          <cell r="S385">
            <v>0</v>
          </cell>
          <cell r="U385">
            <v>0</v>
          </cell>
          <cell r="V385">
            <v>0</v>
          </cell>
          <cell r="W385">
            <v>0</v>
          </cell>
          <cell r="X385">
            <v>0</v>
          </cell>
          <cell r="Y385">
            <v>0</v>
          </cell>
          <cell r="Z385">
            <v>0</v>
          </cell>
          <cell r="AA385">
            <v>0</v>
          </cell>
          <cell r="AB385">
            <v>0</v>
          </cell>
          <cell r="AC385">
            <v>0</v>
          </cell>
          <cell r="AD385">
            <v>0</v>
          </cell>
          <cell r="AE385">
            <v>0</v>
          </cell>
          <cell r="AF385">
            <v>0</v>
          </cell>
          <cell r="AG385">
            <v>0</v>
          </cell>
          <cell r="AH385">
            <v>0</v>
          </cell>
          <cell r="AI385">
            <v>0</v>
          </cell>
          <cell r="AJ385">
            <v>0</v>
          </cell>
          <cell r="AK385">
            <v>0</v>
          </cell>
          <cell r="AL385">
            <v>0</v>
          </cell>
          <cell r="AM385">
            <v>0</v>
          </cell>
          <cell r="AN385">
            <v>0</v>
          </cell>
          <cell r="AO385">
            <v>0</v>
          </cell>
          <cell r="AP385">
            <v>0</v>
          </cell>
          <cell r="AQ385">
            <v>0</v>
          </cell>
          <cell r="AS385">
            <v>0</v>
          </cell>
          <cell r="AT385">
            <v>0</v>
          </cell>
          <cell r="AU385">
            <v>0</v>
          </cell>
          <cell r="AV385">
            <v>0</v>
          </cell>
          <cell r="AW385">
            <v>0</v>
          </cell>
          <cell r="AY385">
            <v>0</v>
          </cell>
          <cell r="AZ385">
            <v>0</v>
          </cell>
          <cell r="BA385">
            <v>0</v>
          </cell>
          <cell r="BB385">
            <v>0</v>
          </cell>
          <cell r="BC385">
            <v>0</v>
          </cell>
          <cell r="BD385">
            <v>0</v>
          </cell>
          <cell r="BE385">
            <v>0</v>
          </cell>
          <cell r="BF385">
            <v>0</v>
          </cell>
          <cell r="BG385">
            <v>0</v>
          </cell>
          <cell r="BH385">
            <v>0</v>
          </cell>
          <cell r="BI385">
            <v>0</v>
          </cell>
          <cell r="BJ385">
            <v>0</v>
          </cell>
          <cell r="BK385">
            <v>0</v>
          </cell>
          <cell r="BL385">
            <v>0</v>
          </cell>
          <cell r="BM385">
            <v>0</v>
          </cell>
          <cell r="BN385">
            <v>0</v>
          </cell>
          <cell r="BO385">
            <v>0</v>
          </cell>
          <cell r="BP385">
            <v>0</v>
          </cell>
          <cell r="BQ385">
            <v>0</v>
          </cell>
          <cell r="BR385">
            <v>0</v>
          </cell>
          <cell r="BS385">
            <v>0</v>
          </cell>
          <cell r="BT385">
            <v>0</v>
          </cell>
          <cell r="BU385">
            <v>0</v>
          </cell>
          <cell r="BV385">
            <v>0</v>
          </cell>
          <cell r="BW385">
            <v>0</v>
          </cell>
          <cell r="BY385">
            <v>2600</v>
          </cell>
          <cell r="BZ385">
            <v>0</v>
          </cell>
        </row>
        <row r="386">
          <cell r="A386">
            <v>600015</v>
          </cell>
          <cell r="B386">
            <v>600015</v>
          </cell>
          <cell r="C386" t="str">
            <v>S Sheogobind</v>
          </cell>
          <cell r="D386">
            <v>600015</v>
          </cell>
          <cell r="E386">
            <v>600</v>
          </cell>
          <cell r="F386">
            <v>20</v>
          </cell>
          <cell r="G386" t="str">
            <v>PC Stations-Maint-Building &amp; Fixtures</v>
          </cell>
          <cell r="I386">
            <v>0</v>
          </cell>
          <cell r="K386">
            <v>0</v>
          </cell>
          <cell r="M386">
            <v>0</v>
          </cell>
          <cell r="O386">
            <v>0</v>
          </cell>
          <cell r="Q386">
            <v>0</v>
          </cell>
          <cell r="S386">
            <v>0</v>
          </cell>
          <cell r="U386">
            <v>0</v>
          </cell>
          <cell r="V386">
            <v>0</v>
          </cell>
          <cell r="W386">
            <v>0</v>
          </cell>
          <cell r="X386">
            <v>0</v>
          </cell>
          <cell r="Y386">
            <v>0</v>
          </cell>
          <cell r="Z386">
            <v>0</v>
          </cell>
          <cell r="AA386">
            <v>0</v>
          </cell>
          <cell r="AB386">
            <v>0</v>
          </cell>
          <cell r="AC386">
            <v>0</v>
          </cell>
          <cell r="AD386">
            <v>0</v>
          </cell>
          <cell r="AE386">
            <v>0</v>
          </cell>
          <cell r="AF386">
            <v>0</v>
          </cell>
          <cell r="AG386">
            <v>0</v>
          </cell>
          <cell r="AH386">
            <v>0</v>
          </cell>
          <cell r="AI386">
            <v>0</v>
          </cell>
          <cell r="AJ386">
            <v>0</v>
          </cell>
          <cell r="AK386">
            <v>0</v>
          </cell>
          <cell r="AL386">
            <v>0</v>
          </cell>
          <cell r="AM386">
            <v>0</v>
          </cell>
          <cell r="AN386">
            <v>0</v>
          </cell>
          <cell r="AO386">
            <v>0</v>
          </cell>
          <cell r="AP386">
            <v>0</v>
          </cell>
          <cell r="AQ386">
            <v>0</v>
          </cell>
          <cell r="AS386">
            <v>0</v>
          </cell>
          <cell r="AT386">
            <v>0</v>
          </cell>
          <cell r="AU386">
            <v>0</v>
          </cell>
          <cell r="AV386">
            <v>0</v>
          </cell>
          <cell r="AW386">
            <v>0</v>
          </cell>
          <cell r="AY386">
            <v>0</v>
          </cell>
          <cell r="AZ386">
            <v>0</v>
          </cell>
          <cell r="BA386">
            <v>0</v>
          </cell>
          <cell r="BB386">
            <v>0</v>
          </cell>
          <cell r="BC386">
            <v>0</v>
          </cell>
          <cell r="BD386">
            <v>0</v>
          </cell>
          <cell r="BE386">
            <v>0</v>
          </cell>
          <cell r="BF386">
            <v>0</v>
          </cell>
          <cell r="BG386">
            <v>0</v>
          </cell>
          <cell r="BH386">
            <v>0</v>
          </cell>
          <cell r="BI386">
            <v>0</v>
          </cell>
          <cell r="BJ386">
            <v>0</v>
          </cell>
          <cell r="BK386">
            <v>0</v>
          </cell>
          <cell r="BL386">
            <v>0</v>
          </cell>
          <cell r="BM386">
            <v>0</v>
          </cell>
          <cell r="BN386">
            <v>0</v>
          </cell>
          <cell r="BO386">
            <v>0</v>
          </cell>
          <cell r="BP386">
            <v>0</v>
          </cell>
          <cell r="BQ386">
            <v>0</v>
          </cell>
          <cell r="BR386">
            <v>0</v>
          </cell>
          <cell r="BS386">
            <v>0</v>
          </cell>
          <cell r="BT386">
            <v>0</v>
          </cell>
          <cell r="BU386">
            <v>0</v>
          </cell>
          <cell r="BV386">
            <v>0</v>
          </cell>
          <cell r="BW386">
            <v>0</v>
          </cell>
          <cell r="BY386">
            <v>2600</v>
          </cell>
          <cell r="BZ386">
            <v>0</v>
          </cell>
        </row>
        <row r="387">
          <cell r="A387">
            <v>600016</v>
          </cell>
          <cell r="B387">
            <v>600016</v>
          </cell>
          <cell r="C387" t="str">
            <v>S Sheogobind</v>
          </cell>
          <cell r="D387">
            <v>600016</v>
          </cell>
          <cell r="E387">
            <v>600</v>
          </cell>
          <cell r="F387">
            <v>20</v>
          </cell>
          <cell r="G387" t="str">
            <v>PC Stations-Maintenance on Equipment</v>
          </cell>
          <cell r="I387">
            <v>0</v>
          </cell>
          <cell r="K387">
            <v>0</v>
          </cell>
          <cell r="M387">
            <v>0</v>
          </cell>
          <cell r="N387">
            <v>660</v>
          </cell>
          <cell r="O387">
            <v>40174.199999999997</v>
          </cell>
          <cell r="Q387">
            <v>0</v>
          </cell>
          <cell r="S387">
            <v>0</v>
          </cell>
          <cell r="U387">
            <v>0</v>
          </cell>
          <cell r="V387">
            <v>0</v>
          </cell>
          <cell r="W387">
            <v>0</v>
          </cell>
          <cell r="X387">
            <v>0</v>
          </cell>
          <cell r="Y387">
            <v>0</v>
          </cell>
          <cell r="Z387">
            <v>0</v>
          </cell>
          <cell r="AA387">
            <v>0</v>
          </cell>
          <cell r="AB387">
            <v>0</v>
          </cell>
          <cell r="AC387">
            <v>0</v>
          </cell>
          <cell r="AD387">
            <v>0</v>
          </cell>
          <cell r="AE387">
            <v>0</v>
          </cell>
          <cell r="AF387">
            <v>0</v>
          </cell>
          <cell r="AG387">
            <v>0</v>
          </cell>
          <cell r="AH387">
            <v>0</v>
          </cell>
          <cell r="AI387">
            <v>0</v>
          </cell>
          <cell r="AJ387">
            <v>0</v>
          </cell>
          <cell r="AK387">
            <v>0</v>
          </cell>
          <cell r="AL387">
            <v>0</v>
          </cell>
          <cell r="AM387">
            <v>0</v>
          </cell>
          <cell r="AN387">
            <v>0</v>
          </cell>
          <cell r="AO387">
            <v>0</v>
          </cell>
          <cell r="AP387">
            <v>0</v>
          </cell>
          <cell r="AQ387">
            <v>0</v>
          </cell>
          <cell r="AS387">
            <v>0</v>
          </cell>
          <cell r="AT387">
            <v>0</v>
          </cell>
          <cell r="AU387">
            <v>0</v>
          </cell>
          <cell r="AV387">
            <v>0</v>
          </cell>
          <cell r="AW387">
            <v>0</v>
          </cell>
          <cell r="AY387">
            <v>0</v>
          </cell>
          <cell r="AZ387">
            <v>0</v>
          </cell>
          <cell r="BA387">
            <v>0</v>
          </cell>
          <cell r="BB387">
            <v>0</v>
          </cell>
          <cell r="BC387">
            <v>0</v>
          </cell>
          <cell r="BD387">
            <v>0</v>
          </cell>
          <cell r="BE387">
            <v>0</v>
          </cell>
          <cell r="BF387">
            <v>0</v>
          </cell>
          <cell r="BG387">
            <v>0</v>
          </cell>
          <cell r="BH387">
            <v>0</v>
          </cell>
          <cell r="BI387">
            <v>0</v>
          </cell>
          <cell r="BJ387">
            <v>0</v>
          </cell>
          <cell r="BK387">
            <v>0</v>
          </cell>
          <cell r="BL387">
            <v>0</v>
          </cell>
          <cell r="BM387">
            <v>0</v>
          </cell>
          <cell r="BN387">
            <v>0</v>
          </cell>
          <cell r="BO387">
            <v>0</v>
          </cell>
          <cell r="BP387">
            <v>0</v>
          </cell>
          <cell r="BQ387">
            <v>0</v>
          </cell>
          <cell r="BR387">
            <v>0</v>
          </cell>
          <cell r="BS387">
            <v>0</v>
          </cell>
          <cell r="BT387">
            <v>0</v>
          </cell>
          <cell r="BU387">
            <v>0</v>
          </cell>
          <cell r="BV387">
            <v>6000</v>
          </cell>
          <cell r="BW387">
            <v>0</v>
          </cell>
          <cell r="BY387">
            <v>2600</v>
          </cell>
          <cell r="BZ387">
            <v>46174.2</v>
          </cell>
        </row>
        <row r="388">
          <cell r="A388">
            <v>600017</v>
          </cell>
          <cell r="B388">
            <v>600017</v>
          </cell>
          <cell r="C388" t="str">
            <v>S Sheogobind</v>
          </cell>
          <cell r="D388">
            <v>600017</v>
          </cell>
          <cell r="E388">
            <v>600</v>
          </cell>
          <cell r="F388">
            <v>20</v>
          </cell>
          <cell r="G388" t="str">
            <v>PC Maint-OH Cond &amp; Devices</v>
          </cell>
          <cell r="I388">
            <v>0</v>
          </cell>
          <cell r="K388">
            <v>0</v>
          </cell>
          <cell r="M388">
            <v>0</v>
          </cell>
          <cell r="O388">
            <v>0</v>
          </cell>
          <cell r="P388">
            <v>300</v>
          </cell>
          <cell r="Q388">
            <v>18450</v>
          </cell>
          <cell r="S388">
            <v>0</v>
          </cell>
          <cell r="U388">
            <v>0</v>
          </cell>
          <cell r="V388">
            <v>0</v>
          </cell>
          <cell r="W388">
            <v>0</v>
          </cell>
          <cell r="X388">
            <v>0</v>
          </cell>
          <cell r="Y388">
            <v>0</v>
          </cell>
          <cell r="Z388">
            <v>0</v>
          </cell>
          <cell r="AA388">
            <v>0</v>
          </cell>
          <cell r="AB388">
            <v>0</v>
          </cell>
          <cell r="AC388">
            <v>0</v>
          </cell>
          <cell r="AD388">
            <v>0</v>
          </cell>
          <cell r="AE388">
            <v>0</v>
          </cell>
          <cell r="AF388">
            <v>0</v>
          </cell>
          <cell r="AG388">
            <v>0</v>
          </cell>
          <cell r="AH388">
            <v>0</v>
          </cell>
          <cell r="AI388">
            <v>0</v>
          </cell>
          <cell r="AJ388">
            <v>0</v>
          </cell>
          <cell r="AK388">
            <v>0</v>
          </cell>
          <cell r="AL388">
            <v>0</v>
          </cell>
          <cell r="AM388">
            <v>0</v>
          </cell>
          <cell r="AN388">
            <v>0</v>
          </cell>
          <cell r="AO388">
            <v>0</v>
          </cell>
          <cell r="AP388">
            <v>0</v>
          </cell>
          <cell r="AQ388">
            <v>0</v>
          </cell>
          <cell r="AS388">
            <v>0</v>
          </cell>
          <cell r="AT388">
            <v>0</v>
          </cell>
          <cell r="AU388">
            <v>0</v>
          </cell>
          <cell r="AV388">
            <v>0</v>
          </cell>
          <cell r="AW388">
            <v>0</v>
          </cell>
          <cell r="AY388">
            <v>0</v>
          </cell>
          <cell r="AZ388">
            <v>0</v>
          </cell>
          <cell r="BA388">
            <v>0</v>
          </cell>
          <cell r="BB388">
            <v>0</v>
          </cell>
          <cell r="BC388">
            <v>0</v>
          </cell>
          <cell r="BD388">
            <v>0</v>
          </cell>
          <cell r="BE388">
            <v>0</v>
          </cell>
          <cell r="BF388">
            <v>0</v>
          </cell>
          <cell r="BG388">
            <v>0</v>
          </cell>
          <cell r="BH388">
            <v>0</v>
          </cell>
          <cell r="BI388">
            <v>0</v>
          </cell>
          <cell r="BJ388">
            <v>0</v>
          </cell>
          <cell r="BK388">
            <v>0</v>
          </cell>
          <cell r="BL388">
            <v>0</v>
          </cell>
          <cell r="BM388">
            <v>0</v>
          </cell>
          <cell r="BN388">
            <v>0</v>
          </cell>
          <cell r="BO388">
            <v>0</v>
          </cell>
          <cell r="BP388">
            <v>0</v>
          </cell>
          <cell r="BQ388">
            <v>0</v>
          </cell>
          <cell r="BR388">
            <v>0</v>
          </cell>
          <cell r="BS388">
            <v>0</v>
          </cell>
          <cell r="BT388">
            <v>0</v>
          </cell>
          <cell r="BU388">
            <v>0</v>
          </cell>
          <cell r="BV388">
            <v>35000</v>
          </cell>
          <cell r="BW388">
            <v>0</v>
          </cell>
          <cell r="BY388">
            <v>2600</v>
          </cell>
          <cell r="BZ388">
            <v>53450</v>
          </cell>
        </row>
        <row r="389">
          <cell r="A389">
            <v>600018</v>
          </cell>
          <cell r="B389">
            <v>600018</v>
          </cell>
          <cell r="C389" t="str">
            <v>S Sheogobind</v>
          </cell>
          <cell r="D389">
            <v>600018</v>
          </cell>
          <cell r="E389">
            <v>600</v>
          </cell>
          <cell r="F389">
            <v>20</v>
          </cell>
          <cell r="G389" t="str">
            <v>PC Maintenance-Overhead Services</v>
          </cell>
          <cell r="I389">
            <v>0</v>
          </cell>
          <cell r="K389">
            <v>0</v>
          </cell>
          <cell r="M389">
            <v>0</v>
          </cell>
          <cell r="O389">
            <v>0</v>
          </cell>
          <cell r="P389">
            <v>500</v>
          </cell>
          <cell r="Q389">
            <v>30750</v>
          </cell>
          <cell r="S389">
            <v>0</v>
          </cell>
          <cell r="U389">
            <v>0</v>
          </cell>
          <cell r="V389">
            <v>0</v>
          </cell>
          <cell r="W389">
            <v>0</v>
          </cell>
          <cell r="X389">
            <v>0</v>
          </cell>
          <cell r="Y389">
            <v>0</v>
          </cell>
          <cell r="Z389">
            <v>0</v>
          </cell>
          <cell r="AA389">
            <v>0</v>
          </cell>
          <cell r="AB389">
            <v>0</v>
          </cell>
          <cell r="AC389">
            <v>0</v>
          </cell>
          <cell r="AD389">
            <v>0</v>
          </cell>
          <cell r="AE389">
            <v>0</v>
          </cell>
          <cell r="AF389">
            <v>0</v>
          </cell>
          <cell r="AG389">
            <v>0</v>
          </cell>
          <cell r="AH389">
            <v>0</v>
          </cell>
          <cell r="AI389">
            <v>0</v>
          </cell>
          <cell r="AJ389">
            <v>0</v>
          </cell>
          <cell r="AK389">
            <v>0</v>
          </cell>
          <cell r="AL389">
            <v>0</v>
          </cell>
          <cell r="AM389">
            <v>0</v>
          </cell>
          <cell r="AN389">
            <v>0</v>
          </cell>
          <cell r="AO389">
            <v>0</v>
          </cell>
          <cell r="AP389">
            <v>0</v>
          </cell>
          <cell r="AQ389">
            <v>0</v>
          </cell>
          <cell r="AS389">
            <v>0</v>
          </cell>
          <cell r="AT389">
            <v>0</v>
          </cell>
          <cell r="AU389">
            <v>0</v>
          </cell>
          <cell r="AV389">
            <v>0</v>
          </cell>
          <cell r="AW389">
            <v>0</v>
          </cell>
          <cell r="AY389">
            <v>0</v>
          </cell>
          <cell r="AZ389">
            <v>0</v>
          </cell>
          <cell r="BA389">
            <v>0</v>
          </cell>
          <cell r="BB389">
            <v>0</v>
          </cell>
          <cell r="BC389">
            <v>0</v>
          </cell>
          <cell r="BD389">
            <v>0</v>
          </cell>
          <cell r="BE389">
            <v>0</v>
          </cell>
          <cell r="BF389">
            <v>0</v>
          </cell>
          <cell r="BG389">
            <v>0</v>
          </cell>
          <cell r="BH389">
            <v>0</v>
          </cell>
          <cell r="BI389">
            <v>0</v>
          </cell>
          <cell r="BJ389">
            <v>0</v>
          </cell>
          <cell r="BK389">
            <v>0</v>
          </cell>
          <cell r="BL389">
            <v>0</v>
          </cell>
          <cell r="BM389">
            <v>0</v>
          </cell>
          <cell r="BN389">
            <v>0</v>
          </cell>
          <cell r="BO389">
            <v>0</v>
          </cell>
          <cell r="BP389">
            <v>0</v>
          </cell>
          <cell r="BQ389">
            <v>0</v>
          </cell>
          <cell r="BR389">
            <v>0</v>
          </cell>
          <cell r="BS389">
            <v>0</v>
          </cell>
          <cell r="BT389">
            <v>0</v>
          </cell>
          <cell r="BU389">
            <v>0</v>
          </cell>
          <cell r="BV389">
            <v>14000</v>
          </cell>
          <cell r="BW389">
            <v>0</v>
          </cell>
          <cell r="BY389">
            <v>2600</v>
          </cell>
          <cell r="BZ389">
            <v>44750</v>
          </cell>
        </row>
        <row r="390">
          <cell r="A390">
            <v>600019</v>
          </cell>
          <cell r="B390">
            <v>600019</v>
          </cell>
          <cell r="C390" t="str">
            <v>S Sheogobind</v>
          </cell>
          <cell r="D390">
            <v>600019</v>
          </cell>
          <cell r="E390">
            <v>600</v>
          </cell>
          <cell r="F390">
            <v>20</v>
          </cell>
          <cell r="G390" t="str">
            <v>PC Maintenance-Rights of Way</v>
          </cell>
          <cell r="H390">
            <v>20</v>
          </cell>
          <cell r="I390">
            <v>1729.1999999999998</v>
          </cell>
          <cell r="K390">
            <v>0</v>
          </cell>
          <cell r="M390">
            <v>0</v>
          </cell>
          <cell r="O390">
            <v>0</v>
          </cell>
          <cell r="P390">
            <v>160</v>
          </cell>
          <cell r="Q390">
            <v>9840</v>
          </cell>
          <cell r="S390">
            <v>0</v>
          </cell>
          <cell r="U390">
            <v>0</v>
          </cell>
          <cell r="V390">
            <v>0</v>
          </cell>
          <cell r="W390">
            <v>0</v>
          </cell>
          <cell r="X390">
            <v>0</v>
          </cell>
          <cell r="Y390">
            <v>0</v>
          </cell>
          <cell r="Z390">
            <v>0</v>
          </cell>
          <cell r="AA390">
            <v>0</v>
          </cell>
          <cell r="AB390">
            <v>0</v>
          </cell>
          <cell r="AC390">
            <v>0</v>
          </cell>
          <cell r="AD390">
            <v>0</v>
          </cell>
          <cell r="AE390">
            <v>0</v>
          </cell>
          <cell r="AF390">
            <v>0</v>
          </cell>
          <cell r="AG390">
            <v>0</v>
          </cell>
          <cell r="AH390">
            <v>0</v>
          </cell>
          <cell r="AI390">
            <v>0</v>
          </cell>
          <cell r="AJ390">
            <v>0</v>
          </cell>
          <cell r="AK390">
            <v>0</v>
          </cell>
          <cell r="AL390">
            <v>0</v>
          </cell>
          <cell r="AM390">
            <v>0</v>
          </cell>
          <cell r="AN390">
            <v>0</v>
          </cell>
          <cell r="AO390">
            <v>0</v>
          </cell>
          <cell r="AP390">
            <v>0</v>
          </cell>
          <cell r="AQ390">
            <v>0</v>
          </cell>
          <cell r="AS390">
            <v>0</v>
          </cell>
          <cell r="AT390">
            <v>0</v>
          </cell>
          <cell r="AU390">
            <v>0</v>
          </cell>
          <cell r="AV390">
            <v>0</v>
          </cell>
          <cell r="AW390">
            <v>0</v>
          </cell>
          <cell r="AY390">
            <v>0</v>
          </cell>
          <cell r="AZ390">
            <v>0</v>
          </cell>
          <cell r="BA390">
            <v>0</v>
          </cell>
          <cell r="BB390">
            <v>0</v>
          </cell>
          <cell r="BC390">
            <v>0</v>
          </cell>
          <cell r="BD390">
            <v>0</v>
          </cell>
          <cell r="BE390">
            <v>0</v>
          </cell>
          <cell r="BF390">
            <v>0</v>
          </cell>
          <cell r="BG390">
            <v>0</v>
          </cell>
          <cell r="BH390">
            <v>0</v>
          </cell>
          <cell r="BI390">
            <v>0</v>
          </cell>
          <cell r="BJ390">
            <v>0</v>
          </cell>
          <cell r="BK390">
            <v>0</v>
          </cell>
          <cell r="BL390">
            <v>0</v>
          </cell>
          <cell r="BM390">
            <v>0</v>
          </cell>
          <cell r="BN390">
            <v>0</v>
          </cell>
          <cell r="BO390">
            <v>0</v>
          </cell>
          <cell r="BP390">
            <v>0</v>
          </cell>
          <cell r="BQ390">
            <v>0</v>
          </cell>
          <cell r="BR390">
            <v>0</v>
          </cell>
          <cell r="BS390">
            <v>0</v>
          </cell>
          <cell r="BT390">
            <v>0</v>
          </cell>
          <cell r="BU390">
            <v>0</v>
          </cell>
          <cell r="BV390">
            <v>100000</v>
          </cell>
          <cell r="BW390">
            <v>0</v>
          </cell>
          <cell r="BY390">
            <v>2600</v>
          </cell>
          <cell r="BZ390">
            <v>111569.2</v>
          </cell>
        </row>
        <row r="391">
          <cell r="A391">
            <v>600020</v>
          </cell>
          <cell r="B391">
            <v>600020</v>
          </cell>
          <cell r="C391" t="str">
            <v>S Sheogobind</v>
          </cell>
          <cell r="D391">
            <v>600020</v>
          </cell>
          <cell r="E391">
            <v>600</v>
          </cell>
          <cell r="F391">
            <v>20</v>
          </cell>
          <cell r="G391" t="str">
            <v>PC Maintenance-U/G Conductors &amp; Devices</v>
          </cell>
          <cell r="I391">
            <v>0</v>
          </cell>
          <cell r="K391">
            <v>0</v>
          </cell>
          <cell r="M391">
            <v>0</v>
          </cell>
          <cell r="O391">
            <v>0</v>
          </cell>
          <cell r="P391">
            <v>300</v>
          </cell>
          <cell r="Q391">
            <v>18450</v>
          </cell>
          <cell r="S391">
            <v>0</v>
          </cell>
          <cell r="U391">
            <v>0</v>
          </cell>
          <cell r="V391">
            <v>0</v>
          </cell>
          <cell r="W391">
            <v>0</v>
          </cell>
          <cell r="X391">
            <v>0</v>
          </cell>
          <cell r="Y391">
            <v>0</v>
          </cell>
          <cell r="Z391">
            <v>0</v>
          </cell>
          <cell r="AA391">
            <v>0</v>
          </cell>
          <cell r="AB391">
            <v>0</v>
          </cell>
          <cell r="AC391">
            <v>0</v>
          </cell>
          <cell r="AD391">
            <v>0</v>
          </cell>
          <cell r="AE391">
            <v>0</v>
          </cell>
          <cell r="AF391">
            <v>0</v>
          </cell>
          <cell r="AG391">
            <v>0</v>
          </cell>
          <cell r="AH391">
            <v>0</v>
          </cell>
          <cell r="AI391">
            <v>0</v>
          </cell>
          <cell r="AJ391">
            <v>0</v>
          </cell>
          <cell r="AK391">
            <v>0</v>
          </cell>
          <cell r="AL391">
            <v>0</v>
          </cell>
          <cell r="AM391">
            <v>0</v>
          </cell>
          <cell r="AN391">
            <v>0</v>
          </cell>
          <cell r="AO391">
            <v>0</v>
          </cell>
          <cell r="AP391">
            <v>0</v>
          </cell>
          <cell r="AQ391">
            <v>0</v>
          </cell>
          <cell r="AS391">
            <v>0</v>
          </cell>
          <cell r="AT391">
            <v>0</v>
          </cell>
          <cell r="AU391">
            <v>0</v>
          </cell>
          <cell r="AV391">
            <v>0</v>
          </cell>
          <cell r="AW391">
            <v>0</v>
          </cell>
          <cell r="AY391">
            <v>0</v>
          </cell>
          <cell r="AZ391">
            <v>0</v>
          </cell>
          <cell r="BA391">
            <v>0</v>
          </cell>
          <cell r="BB391">
            <v>0</v>
          </cell>
          <cell r="BC391">
            <v>0</v>
          </cell>
          <cell r="BD391">
            <v>0</v>
          </cell>
          <cell r="BE391">
            <v>0</v>
          </cell>
          <cell r="BF391">
            <v>0</v>
          </cell>
          <cell r="BG391">
            <v>0</v>
          </cell>
          <cell r="BH391">
            <v>0</v>
          </cell>
          <cell r="BI391">
            <v>0</v>
          </cell>
          <cell r="BJ391">
            <v>0</v>
          </cell>
          <cell r="BK391">
            <v>0</v>
          </cell>
          <cell r="BL391">
            <v>0</v>
          </cell>
          <cell r="BM391">
            <v>0</v>
          </cell>
          <cell r="BN391">
            <v>0</v>
          </cell>
          <cell r="BO391">
            <v>0</v>
          </cell>
          <cell r="BP391">
            <v>0</v>
          </cell>
          <cell r="BQ391">
            <v>0</v>
          </cell>
          <cell r="BR391">
            <v>0</v>
          </cell>
          <cell r="BS391">
            <v>0</v>
          </cell>
          <cell r="BT391">
            <v>0</v>
          </cell>
          <cell r="BU391">
            <v>0</v>
          </cell>
          <cell r="BV391">
            <v>12000</v>
          </cell>
          <cell r="BW391">
            <v>0</v>
          </cell>
          <cell r="BY391">
            <v>2600</v>
          </cell>
          <cell r="BZ391">
            <v>30450</v>
          </cell>
        </row>
        <row r="392">
          <cell r="A392">
            <v>600021</v>
          </cell>
          <cell r="B392">
            <v>600021</v>
          </cell>
          <cell r="C392" t="str">
            <v>S Sheogobind</v>
          </cell>
          <cell r="D392">
            <v>600021</v>
          </cell>
          <cell r="E392">
            <v>600</v>
          </cell>
          <cell r="F392">
            <v>20</v>
          </cell>
          <cell r="G392" t="str">
            <v>PC Maintenance-U/G Services</v>
          </cell>
          <cell r="I392">
            <v>0</v>
          </cell>
          <cell r="K392">
            <v>0</v>
          </cell>
          <cell r="M392">
            <v>0</v>
          </cell>
          <cell r="O392">
            <v>0</v>
          </cell>
          <cell r="P392">
            <v>200</v>
          </cell>
          <cell r="Q392">
            <v>12300</v>
          </cell>
          <cell r="S392">
            <v>0</v>
          </cell>
          <cell r="U392">
            <v>0</v>
          </cell>
          <cell r="V392">
            <v>0</v>
          </cell>
          <cell r="W392">
            <v>0</v>
          </cell>
          <cell r="X392">
            <v>0</v>
          </cell>
          <cell r="Y392">
            <v>0</v>
          </cell>
          <cell r="Z392">
            <v>0</v>
          </cell>
          <cell r="AA392">
            <v>0</v>
          </cell>
          <cell r="AB392">
            <v>0</v>
          </cell>
          <cell r="AC392">
            <v>0</v>
          </cell>
          <cell r="AD392">
            <v>0</v>
          </cell>
          <cell r="AE392">
            <v>0</v>
          </cell>
          <cell r="AF392">
            <v>0</v>
          </cell>
          <cell r="AG392">
            <v>0</v>
          </cell>
          <cell r="AH392">
            <v>0</v>
          </cell>
          <cell r="AI392">
            <v>0</v>
          </cell>
          <cell r="AJ392">
            <v>0</v>
          </cell>
          <cell r="AK392">
            <v>0</v>
          </cell>
          <cell r="AL392">
            <v>0</v>
          </cell>
          <cell r="AM392">
            <v>0</v>
          </cell>
          <cell r="AN392">
            <v>0</v>
          </cell>
          <cell r="AO392">
            <v>0</v>
          </cell>
          <cell r="AP392">
            <v>0</v>
          </cell>
          <cell r="AQ392">
            <v>0</v>
          </cell>
          <cell r="AS392">
            <v>0</v>
          </cell>
          <cell r="AT392">
            <v>0</v>
          </cell>
          <cell r="AU392">
            <v>0</v>
          </cell>
          <cell r="AV392">
            <v>0</v>
          </cell>
          <cell r="AW392">
            <v>0</v>
          </cell>
          <cell r="AY392">
            <v>0</v>
          </cell>
          <cell r="AZ392">
            <v>0</v>
          </cell>
          <cell r="BA392">
            <v>0</v>
          </cell>
          <cell r="BB392">
            <v>0</v>
          </cell>
          <cell r="BC392">
            <v>0</v>
          </cell>
          <cell r="BD392">
            <v>0</v>
          </cell>
          <cell r="BE392">
            <v>0</v>
          </cell>
          <cell r="BF392">
            <v>0</v>
          </cell>
          <cell r="BG392">
            <v>0</v>
          </cell>
          <cell r="BH392">
            <v>0</v>
          </cell>
          <cell r="BI392">
            <v>0</v>
          </cell>
          <cell r="BJ392">
            <v>0</v>
          </cell>
          <cell r="BK392">
            <v>0</v>
          </cell>
          <cell r="BL392">
            <v>0</v>
          </cell>
          <cell r="BM392">
            <v>0</v>
          </cell>
          <cell r="BN392">
            <v>0</v>
          </cell>
          <cell r="BO392">
            <v>0</v>
          </cell>
          <cell r="BP392">
            <v>0</v>
          </cell>
          <cell r="BQ392">
            <v>0</v>
          </cell>
          <cell r="BR392">
            <v>0</v>
          </cell>
          <cell r="BS392">
            <v>0</v>
          </cell>
          <cell r="BT392">
            <v>0</v>
          </cell>
          <cell r="BU392">
            <v>0</v>
          </cell>
          <cell r="BV392">
            <v>4000</v>
          </cell>
          <cell r="BW392">
            <v>0</v>
          </cell>
          <cell r="BY392">
            <v>2600</v>
          </cell>
          <cell r="BZ392">
            <v>16300</v>
          </cell>
        </row>
        <row r="393">
          <cell r="A393">
            <v>600022</v>
          </cell>
          <cell r="B393">
            <v>600022</v>
          </cell>
          <cell r="C393" t="str">
            <v>S Sheogobind</v>
          </cell>
          <cell r="D393">
            <v>600022</v>
          </cell>
          <cell r="E393">
            <v>600</v>
          </cell>
          <cell r="F393">
            <v>20</v>
          </cell>
          <cell r="G393" t="str">
            <v>PC Maintenance-Line Transformers</v>
          </cell>
          <cell r="I393">
            <v>0</v>
          </cell>
          <cell r="K393">
            <v>0</v>
          </cell>
          <cell r="M393">
            <v>0</v>
          </cell>
          <cell r="O393">
            <v>0</v>
          </cell>
          <cell r="P393">
            <v>100</v>
          </cell>
          <cell r="Q393">
            <v>6150</v>
          </cell>
          <cell r="S393">
            <v>0</v>
          </cell>
          <cell r="U393">
            <v>0</v>
          </cell>
          <cell r="V393">
            <v>0</v>
          </cell>
          <cell r="W393">
            <v>0</v>
          </cell>
          <cell r="X393">
            <v>0</v>
          </cell>
          <cell r="Y393">
            <v>0</v>
          </cell>
          <cell r="Z393">
            <v>0</v>
          </cell>
          <cell r="AA393">
            <v>0</v>
          </cell>
          <cell r="AB393">
            <v>0</v>
          </cell>
          <cell r="AC393">
            <v>0</v>
          </cell>
          <cell r="AD393">
            <v>0</v>
          </cell>
          <cell r="AE393">
            <v>0</v>
          </cell>
          <cell r="AF393">
            <v>0</v>
          </cell>
          <cell r="AG393">
            <v>0</v>
          </cell>
          <cell r="AH393">
            <v>0</v>
          </cell>
          <cell r="AI393">
            <v>0</v>
          </cell>
          <cell r="AJ393">
            <v>0</v>
          </cell>
          <cell r="AK393">
            <v>0</v>
          </cell>
          <cell r="AL393">
            <v>0</v>
          </cell>
          <cell r="AM393">
            <v>0</v>
          </cell>
          <cell r="AN393">
            <v>0</v>
          </cell>
          <cell r="AO393">
            <v>0</v>
          </cell>
          <cell r="AP393">
            <v>0</v>
          </cell>
          <cell r="AQ393">
            <v>0</v>
          </cell>
          <cell r="AS393">
            <v>0</v>
          </cell>
          <cell r="AT393">
            <v>0</v>
          </cell>
          <cell r="AU393">
            <v>0</v>
          </cell>
          <cell r="AV393">
            <v>0</v>
          </cell>
          <cell r="AW393">
            <v>0</v>
          </cell>
          <cell r="AY393">
            <v>0</v>
          </cell>
          <cell r="AZ393">
            <v>0</v>
          </cell>
          <cell r="BA393">
            <v>0</v>
          </cell>
          <cell r="BB393">
            <v>0</v>
          </cell>
          <cell r="BC393">
            <v>0</v>
          </cell>
          <cell r="BD393">
            <v>0</v>
          </cell>
          <cell r="BE393">
            <v>0</v>
          </cell>
          <cell r="BF393">
            <v>0</v>
          </cell>
          <cell r="BG393">
            <v>0</v>
          </cell>
          <cell r="BH393">
            <v>0</v>
          </cell>
          <cell r="BI393">
            <v>0</v>
          </cell>
          <cell r="BJ393">
            <v>0</v>
          </cell>
          <cell r="BK393">
            <v>0</v>
          </cell>
          <cell r="BL393">
            <v>0</v>
          </cell>
          <cell r="BM393">
            <v>0</v>
          </cell>
          <cell r="BN393">
            <v>0</v>
          </cell>
          <cell r="BO393">
            <v>0</v>
          </cell>
          <cell r="BP393">
            <v>0</v>
          </cell>
          <cell r="BQ393">
            <v>0</v>
          </cell>
          <cell r="BR393">
            <v>0</v>
          </cell>
          <cell r="BS393">
            <v>0</v>
          </cell>
          <cell r="BT393">
            <v>0</v>
          </cell>
          <cell r="BU393">
            <v>0</v>
          </cell>
          <cell r="BV393">
            <v>18000</v>
          </cell>
          <cell r="BW393">
            <v>0</v>
          </cell>
          <cell r="BY393">
            <v>2600</v>
          </cell>
          <cell r="BZ393">
            <v>24150</v>
          </cell>
        </row>
        <row r="394">
          <cell r="A394">
            <v>600023</v>
          </cell>
          <cell r="B394">
            <v>600023</v>
          </cell>
          <cell r="C394" t="str">
            <v>S Sheogobind</v>
          </cell>
          <cell r="D394">
            <v>600023</v>
          </cell>
          <cell r="E394">
            <v>600</v>
          </cell>
          <cell r="F394">
            <v>20</v>
          </cell>
          <cell r="G394" t="str">
            <v>PC Meter Maintenance</v>
          </cell>
          <cell r="I394">
            <v>0</v>
          </cell>
          <cell r="J394">
            <v>1334</v>
          </cell>
          <cell r="K394">
            <v>76451.540000000008</v>
          </cell>
          <cell r="M394">
            <v>0</v>
          </cell>
          <cell r="O394">
            <v>0</v>
          </cell>
          <cell r="Q394">
            <v>0</v>
          </cell>
          <cell r="S394">
            <v>0</v>
          </cell>
          <cell r="U394">
            <v>0</v>
          </cell>
          <cell r="V394">
            <v>0</v>
          </cell>
          <cell r="W394">
            <v>0</v>
          </cell>
          <cell r="X394">
            <v>0</v>
          </cell>
          <cell r="Y394">
            <v>0</v>
          </cell>
          <cell r="Z394">
            <v>0</v>
          </cell>
          <cell r="AA394">
            <v>0</v>
          </cell>
          <cell r="AB394">
            <v>0</v>
          </cell>
          <cell r="AC394">
            <v>0</v>
          </cell>
          <cell r="AD394">
            <v>0</v>
          </cell>
          <cell r="AE394">
            <v>0</v>
          </cell>
          <cell r="AF394">
            <v>0</v>
          </cell>
          <cell r="AG394">
            <v>0</v>
          </cell>
          <cell r="AH394">
            <v>0</v>
          </cell>
          <cell r="AI394">
            <v>0</v>
          </cell>
          <cell r="AJ394">
            <v>0</v>
          </cell>
          <cell r="AK394">
            <v>0</v>
          </cell>
          <cell r="AL394">
            <v>0</v>
          </cell>
          <cell r="AM394">
            <v>0</v>
          </cell>
          <cell r="AN394">
            <v>0</v>
          </cell>
          <cell r="AO394">
            <v>0</v>
          </cell>
          <cell r="AP394">
            <v>0</v>
          </cell>
          <cell r="AQ394">
            <v>0</v>
          </cell>
          <cell r="AS394">
            <v>0</v>
          </cell>
          <cell r="AT394">
            <v>0</v>
          </cell>
          <cell r="AU394">
            <v>0</v>
          </cell>
          <cell r="AV394">
            <v>0</v>
          </cell>
          <cell r="AW394">
            <v>0</v>
          </cell>
          <cell r="AY394">
            <v>0</v>
          </cell>
          <cell r="AZ394">
            <v>0</v>
          </cell>
          <cell r="BA394">
            <v>0</v>
          </cell>
          <cell r="BB394">
            <v>0</v>
          </cell>
          <cell r="BC394">
            <v>0</v>
          </cell>
          <cell r="BD394">
            <v>0</v>
          </cell>
          <cell r="BE394">
            <v>0</v>
          </cell>
          <cell r="BF394">
            <v>0</v>
          </cell>
          <cell r="BG394">
            <v>0</v>
          </cell>
          <cell r="BH394">
            <v>0</v>
          </cell>
          <cell r="BI394">
            <v>0</v>
          </cell>
          <cell r="BJ394">
            <v>0</v>
          </cell>
          <cell r="BK394">
            <v>0</v>
          </cell>
          <cell r="BL394">
            <v>0</v>
          </cell>
          <cell r="BM394">
            <v>0</v>
          </cell>
          <cell r="BN394">
            <v>0</v>
          </cell>
          <cell r="BO394">
            <v>0</v>
          </cell>
          <cell r="BP394">
            <v>0</v>
          </cell>
          <cell r="BQ394">
            <v>0</v>
          </cell>
          <cell r="BR394">
            <v>0</v>
          </cell>
          <cell r="BS394">
            <v>0</v>
          </cell>
          <cell r="BT394">
            <v>0</v>
          </cell>
          <cell r="BU394">
            <v>0</v>
          </cell>
          <cell r="BV394">
            <v>1200</v>
          </cell>
          <cell r="BW394">
            <v>0</v>
          </cell>
          <cell r="BY394">
            <v>2600</v>
          </cell>
          <cell r="BZ394">
            <v>77651.540000000008</v>
          </cell>
        </row>
        <row r="395">
          <cell r="A395">
            <v>600024</v>
          </cell>
          <cell r="B395">
            <v>600024</v>
          </cell>
          <cell r="C395" t="str">
            <v>S Sheogobind</v>
          </cell>
          <cell r="D395">
            <v>600024</v>
          </cell>
          <cell r="E395">
            <v>600</v>
          </cell>
          <cell r="F395">
            <v>20</v>
          </cell>
          <cell r="G395" t="str">
            <v>PC Customer Premise Maintenance</v>
          </cell>
          <cell r="I395">
            <v>0</v>
          </cell>
          <cell r="K395">
            <v>0</v>
          </cell>
          <cell r="M395">
            <v>0</v>
          </cell>
          <cell r="O395">
            <v>0</v>
          </cell>
          <cell r="Q395">
            <v>0</v>
          </cell>
          <cell r="S395">
            <v>0</v>
          </cell>
          <cell r="U395">
            <v>0</v>
          </cell>
          <cell r="V395">
            <v>0</v>
          </cell>
          <cell r="W395">
            <v>0</v>
          </cell>
          <cell r="X395">
            <v>0</v>
          </cell>
          <cell r="Y395">
            <v>0</v>
          </cell>
          <cell r="Z395">
            <v>0</v>
          </cell>
          <cell r="AA395">
            <v>0</v>
          </cell>
          <cell r="AB395">
            <v>0</v>
          </cell>
          <cell r="AC395">
            <v>0</v>
          </cell>
          <cell r="AD395">
            <v>0</v>
          </cell>
          <cell r="AE395">
            <v>0</v>
          </cell>
          <cell r="AF395">
            <v>0</v>
          </cell>
          <cell r="AG395">
            <v>0</v>
          </cell>
          <cell r="AH395">
            <v>0</v>
          </cell>
          <cell r="AI395">
            <v>0</v>
          </cell>
          <cell r="AJ395">
            <v>0</v>
          </cell>
          <cell r="AK395">
            <v>0</v>
          </cell>
          <cell r="AL395">
            <v>0</v>
          </cell>
          <cell r="AM395">
            <v>0</v>
          </cell>
          <cell r="AN395">
            <v>0</v>
          </cell>
          <cell r="AO395">
            <v>0</v>
          </cell>
          <cell r="AP395">
            <v>0</v>
          </cell>
          <cell r="AQ395">
            <v>0</v>
          </cell>
          <cell r="AS395">
            <v>0</v>
          </cell>
          <cell r="AT395">
            <v>0</v>
          </cell>
          <cell r="AU395">
            <v>0</v>
          </cell>
          <cell r="AV395">
            <v>0</v>
          </cell>
          <cell r="AW395">
            <v>0</v>
          </cell>
          <cell r="AY395">
            <v>0</v>
          </cell>
          <cell r="AZ395">
            <v>0</v>
          </cell>
          <cell r="BA395">
            <v>0</v>
          </cell>
          <cell r="BB395">
            <v>0</v>
          </cell>
          <cell r="BC395">
            <v>0</v>
          </cell>
          <cell r="BD395">
            <v>0</v>
          </cell>
          <cell r="BE395">
            <v>0</v>
          </cell>
          <cell r="BF395">
            <v>0</v>
          </cell>
          <cell r="BG395">
            <v>0</v>
          </cell>
          <cell r="BH395">
            <v>0</v>
          </cell>
          <cell r="BI395">
            <v>0</v>
          </cell>
          <cell r="BJ395">
            <v>0</v>
          </cell>
          <cell r="BK395">
            <v>0</v>
          </cell>
          <cell r="BL395">
            <v>0</v>
          </cell>
          <cell r="BM395">
            <v>0</v>
          </cell>
          <cell r="BN395">
            <v>0</v>
          </cell>
          <cell r="BO395">
            <v>0</v>
          </cell>
          <cell r="BP395">
            <v>0</v>
          </cell>
          <cell r="BQ395">
            <v>0</v>
          </cell>
          <cell r="BR395">
            <v>0</v>
          </cell>
          <cell r="BS395">
            <v>0</v>
          </cell>
          <cell r="BT395">
            <v>0</v>
          </cell>
          <cell r="BU395">
            <v>0</v>
          </cell>
          <cell r="BV395">
            <v>5000</v>
          </cell>
          <cell r="BW395">
            <v>0</v>
          </cell>
          <cell r="BY395">
            <v>2600</v>
          </cell>
          <cell r="BZ395">
            <v>5000</v>
          </cell>
        </row>
        <row r="396">
          <cell r="A396">
            <v>600025</v>
          </cell>
          <cell r="B396">
            <v>600025</v>
          </cell>
          <cell r="C396" t="str">
            <v>S Sheogobind</v>
          </cell>
          <cell r="D396">
            <v>600025</v>
          </cell>
          <cell r="E396">
            <v>600</v>
          </cell>
          <cell r="F396">
            <v>20</v>
          </cell>
          <cell r="G396" t="str">
            <v>PC OEB Reporting</v>
          </cell>
          <cell r="I396">
            <v>0</v>
          </cell>
          <cell r="K396">
            <v>0</v>
          </cell>
          <cell r="M396">
            <v>0</v>
          </cell>
          <cell r="O396">
            <v>0</v>
          </cell>
          <cell r="Q396">
            <v>0</v>
          </cell>
          <cell r="S396">
            <v>0</v>
          </cell>
          <cell r="U396">
            <v>0</v>
          </cell>
          <cell r="V396">
            <v>0</v>
          </cell>
          <cell r="W396">
            <v>0</v>
          </cell>
          <cell r="X396">
            <v>0</v>
          </cell>
          <cell r="Y396">
            <v>0</v>
          </cell>
          <cell r="Z396">
            <v>0</v>
          </cell>
          <cell r="AA396">
            <v>0</v>
          </cell>
          <cell r="AB396">
            <v>0</v>
          </cell>
          <cell r="AC396">
            <v>0</v>
          </cell>
          <cell r="AD396">
            <v>0</v>
          </cell>
          <cell r="AE396">
            <v>0</v>
          </cell>
          <cell r="AF396">
            <v>0</v>
          </cell>
          <cell r="AG396">
            <v>0</v>
          </cell>
          <cell r="AH396">
            <v>0</v>
          </cell>
          <cell r="AI396">
            <v>0</v>
          </cell>
          <cell r="AJ396">
            <v>0</v>
          </cell>
          <cell r="AK396">
            <v>0</v>
          </cell>
          <cell r="AL396">
            <v>0</v>
          </cell>
          <cell r="AM396">
            <v>0</v>
          </cell>
          <cell r="AN396">
            <v>0</v>
          </cell>
          <cell r="AO396">
            <v>0</v>
          </cell>
          <cell r="AP396">
            <v>0</v>
          </cell>
          <cell r="AQ396">
            <v>0</v>
          </cell>
          <cell r="AS396">
            <v>0</v>
          </cell>
          <cell r="AT396">
            <v>0</v>
          </cell>
          <cell r="AU396">
            <v>0</v>
          </cell>
          <cell r="AV396">
            <v>0</v>
          </cell>
          <cell r="AW396">
            <v>0</v>
          </cell>
          <cell r="AY396">
            <v>0</v>
          </cell>
          <cell r="AZ396">
            <v>0</v>
          </cell>
          <cell r="BA396">
            <v>0</v>
          </cell>
          <cell r="BB396">
            <v>0</v>
          </cell>
          <cell r="BC396">
            <v>0</v>
          </cell>
          <cell r="BD396">
            <v>0</v>
          </cell>
          <cell r="BE396">
            <v>0</v>
          </cell>
          <cell r="BF396">
            <v>0</v>
          </cell>
          <cell r="BG396">
            <v>0</v>
          </cell>
          <cell r="BH396">
            <v>0</v>
          </cell>
          <cell r="BI396">
            <v>0</v>
          </cell>
          <cell r="BJ396">
            <v>0</v>
          </cell>
          <cell r="BK396">
            <v>0</v>
          </cell>
          <cell r="BL396">
            <v>0</v>
          </cell>
          <cell r="BM396">
            <v>0</v>
          </cell>
          <cell r="BN396">
            <v>0</v>
          </cell>
          <cell r="BO396">
            <v>0</v>
          </cell>
          <cell r="BP396">
            <v>0</v>
          </cell>
          <cell r="BQ396">
            <v>0</v>
          </cell>
          <cell r="BR396">
            <v>0</v>
          </cell>
          <cell r="BS396">
            <v>0</v>
          </cell>
          <cell r="BT396">
            <v>0</v>
          </cell>
          <cell r="BU396">
            <v>0</v>
          </cell>
          <cell r="BV396">
            <v>0</v>
          </cell>
          <cell r="BW396">
            <v>0</v>
          </cell>
          <cell r="BY396">
            <v>2600</v>
          </cell>
          <cell r="BZ396">
            <v>0</v>
          </cell>
        </row>
        <row r="397">
          <cell r="A397">
            <v>600026</v>
          </cell>
          <cell r="B397">
            <v>600026</v>
          </cell>
          <cell r="C397" t="str">
            <v>S Sheogobind</v>
          </cell>
          <cell r="D397">
            <v>600026</v>
          </cell>
          <cell r="E397">
            <v>600</v>
          </cell>
          <cell r="F397">
            <v>20</v>
          </cell>
          <cell r="G397" t="str">
            <v>PC Maintenance-Sentinal Lights Lbr &amp; Exp</v>
          </cell>
          <cell r="I397">
            <v>0</v>
          </cell>
          <cell r="K397">
            <v>0</v>
          </cell>
          <cell r="M397">
            <v>0</v>
          </cell>
          <cell r="O397">
            <v>0</v>
          </cell>
          <cell r="Q397">
            <v>0</v>
          </cell>
          <cell r="S397">
            <v>0</v>
          </cell>
          <cell r="U397">
            <v>0</v>
          </cell>
          <cell r="V397">
            <v>0</v>
          </cell>
          <cell r="W397">
            <v>0</v>
          </cell>
          <cell r="X397">
            <v>0</v>
          </cell>
          <cell r="Y397">
            <v>0</v>
          </cell>
          <cell r="Z397">
            <v>0</v>
          </cell>
          <cell r="AA397">
            <v>0</v>
          </cell>
          <cell r="AB397">
            <v>0</v>
          </cell>
          <cell r="AC397">
            <v>0</v>
          </cell>
          <cell r="AD397">
            <v>0</v>
          </cell>
          <cell r="AE397">
            <v>0</v>
          </cell>
          <cell r="AF397">
            <v>0</v>
          </cell>
          <cell r="AG397">
            <v>0</v>
          </cell>
          <cell r="AH397">
            <v>0</v>
          </cell>
          <cell r="AI397">
            <v>0</v>
          </cell>
          <cell r="AJ397">
            <v>0</v>
          </cell>
          <cell r="AK397">
            <v>0</v>
          </cell>
          <cell r="AL397">
            <v>0</v>
          </cell>
          <cell r="AM397">
            <v>0</v>
          </cell>
          <cell r="AN397">
            <v>0</v>
          </cell>
          <cell r="AO397">
            <v>0</v>
          </cell>
          <cell r="AP397">
            <v>0</v>
          </cell>
          <cell r="AQ397">
            <v>0</v>
          </cell>
          <cell r="AS397">
            <v>0</v>
          </cell>
          <cell r="AT397">
            <v>0</v>
          </cell>
          <cell r="AU397">
            <v>0</v>
          </cell>
          <cell r="AV397">
            <v>0</v>
          </cell>
          <cell r="AW397">
            <v>0</v>
          </cell>
          <cell r="AY397">
            <v>0</v>
          </cell>
          <cell r="AZ397">
            <v>0</v>
          </cell>
          <cell r="BA397">
            <v>0</v>
          </cell>
          <cell r="BB397">
            <v>0</v>
          </cell>
          <cell r="BC397">
            <v>0</v>
          </cell>
          <cell r="BD397">
            <v>0</v>
          </cell>
          <cell r="BE397">
            <v>0</v>
          </cell>
          <cell r="BF397">
            <v>0</v>
          </cell>
          <cell r="BG397">
            <v>0</v>
          </cell>
          <cell r="BH397">
            <v>0</v>
          </cell>
          <cell r="BI397">
            <v>0</v>
          </cell>
          <cell r="BJ397">
            <v>0</v>
          </cell>
          <cell r="BK397">
            <v>0</v>
          </cell>
          <cell r="BL397">
            <v>0</v>
          </cell>
          <cell r="BM397">
            <v>0</v>
          </cell>
          <cell r="BN397">
            <v>0</v>
          </cell>
          <cell r="BO397">
            <v>0</v>
          </cell>
          <cell r="BP397">
            <v>0</v>
          </cell>
          <cell r="BQ397">
            <v>0</v>
          </cell>
          <cell r="BR397">
            <v>0</v>
          </cell>
          <cell r="BS397">
            <v>0</v>
          </cell>
          <cell r="BT397">
            <v>0</v>
          </cell>
          <cell r="BU397">
            <v>0</v>
          </cell>
          <cell r="BV397">
            <v>0</v>
          </cell>
          <cell r="BW397">
            <v>0</v>
          </cell>
          <cell r="BY397">
            <v>2600</v>
          </cell>
          <cell r="BZ397">
            <v>0</v>
          </cell>
        </row>
        <row r="398">
          <cell r="A398">
            <v>600027</v>
          </cell>
          <cell r="B398">
            <v>600027</v>
          </cell>
          <cell r="C398" t="str">
            <v>S Sheogobind</v>
          </cell>
          <cell r="D398">
            <v>600027</v>
          </cell>
          <cell r="E398">
            <v>600</v>
          </cell>
          <cell r="F398">
            <v>20</v>
          </cell>
          <cell r="G398" t="str">
            <v>PC Str Lights Maint- NOT Billable</v>
          </cell>
          <cell r="I398">
            <v>0</v>
          </cell>
          <cell r="K398">
            <v>0</v>
          </cell>
          <cell r="M398">
            <v>0</v>
          </cell>
          <cell r="O398">
            <v>0</v>
          </cell>
          <cell r="Q398">
            <v>0</v>
          </cell>
          <cell r="S398">
            <v>0</v>
          </cell>
          <cell r="U398">
            <v>0</v>
          </cell>
          <cell r="V398">
            <v>0</v>
          </cell>
          <cell r="W398">
            <v>0</v>
          </cell>
          <cell r="X398">
            <v>0</v>
          </cell>
          <cell r="Y398">
            <v>0</v>
          </cell>
          <cell r="Z398">
            <v>0</v>
          </cell>
          <cell r="AA398">
            <v>0</v>
          </cell>
          <cell r="AB398">
            <v>0</v>
          </cell>
          <cell r="AC398">
            <v>0</v>
          </cell>
          <cell r="AD398">
            <v>0</v>
          </cell>
          <cell r="AE398">
            <v>0</v>
          </cell>
          <cell r="AF398">
            <v>0</v>
          </cell>
          <cell r="AG398">
            <v>0</v>
          </cell>
          <cell r="AH398">
            <v>0</v>
          </cell>
          <cell r="AI398">
            <v>0</v>
          </cell>
          <cell r="AJ398">
            <v>0</v>
          </cell>
          <cell r="AK398">
            <v>0</v>
          </cell>
          <cell r="AL398">
            <v>0</v>
          </cell>
          <cell r="AM398">
            <v>0</v>
          </cell>
          <cell r="AN398">
            <v>0</v>
          </cell>
          <cell r="AO398">
            <v>0</v>
          </cell>
          <cell r="AP398">
            <v>0</v>
          </cell>
          <cell r="AQ398">
            <v>0</v>
          </cell>
          <cell r="AS398">
            <v>0</v>
          </cell>
          <cell r="AT398">
            <v>0</v>
          </cell>
          <cell r="AU398">
            <v>0</v>
          </cell>
          <cell r="AV398">
            <v>0</v>
          </cell>
          <cell r="AW398">
            <v>0</v>
          </cell>
          <cell r="AY398">
            <v>0</v>
          </cell>
          <cell r="AZ398">
            <v>0</v>
          </cell>
          <cell r="BA398">
            <v>0</v>
          </cell>
          <cell r="BB398">
            <v>0</v>
          </cell>
          <cell r="BC398">
            <v>0</v>
          </cell>
          <cell r="BD398">
            <v>0</v>
          </cell>
          <cell r="BE398">
            <v>0</v>
          </cell>
          <cell r="BF398">
            <v>0</v>
          </cell>
          <cell r="BG398">
            <v>0</v>
          </cell>
          <cell r="BH398">
            <v>0</v>
          </cell>
          <cell r="BI398">
            <v>0</v>
          </cell>
          <cell r="BJ398">
            <v>0</v>
          </cell>
          <cell r="BK398">
            <v>0</v>
          </cell>
          <cell r="BL398">
            <v>0</v>
          </cell>
          <cell r="BM398">
            <v>0</v>
          </cell>
          <cell r="BN398">
            <v>0</v>
          </cell>
          <cell r="BO398">
            <v>0</v>
          </cell>
          <cell r="BP398">
            <v>0</v>
          </cell>
          <cell r="BQ398">
            <v>0</v>
          </cell>
          <cell r="BR398">
            <v>0</v>
          </cell>
          <cell r="BS398">
            <v>0</v>
          </cell>
          <cell r="BT398">
            <v>0</v>
          </cell>
          <cell r="BU398">
            <v>0</v>
          </cell>
          <cell r="BV398">
            <v>0</v>
          </cell>
          <cell r="BW398">
            <v>0</v>
          </cell>
          <cell r="BY398">
            <v>2600</v>
          </cell>
          <cell r="BZ398">
            <v>0</v>
          </cell>
        </row>
        <row r="399">
          <cell r="A399">
            <v>600040</v>
          </cell>
          <cell r="B399">
            <v>600040</v>
          </cell>
          <cell r="C399" t="str">
            <v>S Sheogobind</v>
          </cell>
          <cell r="D399">
            <v>600040</v>
          </cell>
          <cell r="E399">
            <v>600</v>
          </cell>
          <cell r="F399">
            <v>20</v>
          </cell>
          <cell r="G399" t="str">
            <v>PC-Maint of Poles, Towers &amp; Fixtures</v>
          </cell>
          <cell r="I399">
            <v>0</v>
          </cell>
          <cell r="K399">
            <v>0</v>
          </cell>
          <cell r="M399">
            <v>0</v>
          </cell>
          <cell r="O399">
            <v>0</v>
          </cell>
          <cell r="P399">
            <v>160</v>
          </cell>
          <cell r="Q399">
            <v>9840</v>
          </cell>
          <cell r="S399">
            <v>0</v>
          </cell>
          <cell r="U399">
            <v>0</v>
          </cell>
          <cell r="V399">
            <v>0</v>
          </cell>
          <cell r="W399">
            <v>0</v>
          </cell>
          <cell r="X399">
            <v>0</v>
          </cell>
          <cell r="Y399">
            <v>0</v>
          </cell>
          <cell r="Z399">
            <v>0</v>
          </cell>
          <cell r="AA399">
            <v>0</v>
          </cell>
          <cell r="AB399">
            <v>0</v>
          </cell>
          <cell r="AC399">
            <v>0</v>
          </cell>
          <cell r="AD399">
            <v>0</v>
          </cell>
          <cell r="AE399">
            <v>0</v>
          </cell>
          <cell r="AF399">
            <v>0</v>
          </cell>
          <cell r="AG399">
            <v>0</v>
          </cell>
          <cell r="AH399">
            <v>0</v>
          </cell>
          <cell r="AI399">
            <v>0</v>
          </cell>
          <cell r="AJ399">
            <v>0</v>
          </cell>
          <cell r="AK399">
            <v>0</v>
          </cell>
          <cell r="AL399">
            <v>0</v>
          </cell>
          <cell r="AM399">
            <v>0</v>
          </cell>
          <cell r="AN399">
            <v>0</v>
          </cell>
          <cell r="AO399">
            <v>0</v>
          </cell>
          <cell r="AP399">
            <v>0</v>
          </cell>
          <cell r="AQ399">
            <v>0</v>
          </cell>
          <cell r="AS399">
            <v>0</v>
          </cell>
          <cell r="AT399">
            <v>0</v>
          </cell>
          <cell r="AU399">
            <v>0</v>
          </cell>
          <cell r="AV399">
            <v>0</v>
          </cell>
          <cell r="AW399">
            <v>0</v>
          </cell>
          <cell r="AY399">
            <v>0</v>
          </cell>
          <cell r="AZ399">
            <v>0</v>
          </cell>
          <cell r="BA399">
            <v>0</v>
          </cell>
          <cell r="BB399">
            <v>0</v>
          </cell>
          <cell r="BC399">
            <v>0</v>
          </cell>
          <cell r="BD399">
            <v>0</v>
          </cell>
          <cell r="BE399">
            <v>0</v>
          </cell>
          <cell r="BF399">
            <v>0</v>
          </cell>
          <cell r="BG399">
            <v>0</v>
          </cell>
          <cell r="BH399">
            <v>0</v>
          </cell>
          <cell r="BI399">
            <v>0</v>
          </cell>
          <cell r="BJ399">
            <v>0</v>
          </cell>
          <cell r="BK399">
            <v>0</v>
          </cell>
          <cell r="BL399">
            <v>0</v>
          </cell>
          <cell r="BM399">
            <v>0</v>
          </cell>
          <cell r="BN399">
            <v>0</v>
          </cell>
          <cell r="BO399">
            <v>0</v>
          </cell>
          <cell r="BP399">
            <v>0</v>
          </cell>
          <cell r="BQ399">
            <v>0</v>
          </cell>
          <cell r="BR399">
            <v>0</v>
          </cell>
          <cell r="BS399">
            <v>0</v>
          </cell>
          <cell r="BT399">
            <v>0</v>
          </cell>
          <cell r="BU399">
            <v>0</v>
          </cell>
          <cell r="BV399">
            <v>8000</v>
          </cell>
          <cell r="BW399">
            <v>0</v>
          </cell>
          <cell r="BY399">
            <v>2600</v>
          </cell>
          <cell r="BZ399">
            <v>17840</v>
          </cell>
        </row>
        <row r="400">
          <cell r="A400">
            <v>600120</v>
          </cell>
          <cell r="B400">
            <v>600120</v>
          </cell>
          <cell r="C400" t="str">
            <v>S Sheogobind</v>
          </cell>
          <cell r="D400">
            <v>600120</v>
          </cell>
          <cell r="E400">
            <v>600</v>
          </cell>
          <cell r="F400">
            <v>20</v>
          </cell>
          <cell r="G400" t="str">
            <v>PC-Scada System Maintenance</v>
          </cell>
          <cell r="I400">
            <v>0</v>
          </cell>
          <cell r="K400">
            <v>0</v>
          </cell>
          <cell r="M400">
            <v>0</v>
          </cell>
          <cell r="N400">
            <v>72</v>
          </cell>
          <cell r="O400">
            <v>4382.6399999999994</v>
          </cell>
          <cell r="Q400">
            <v>0</v>
          </cell>
          <cell r="R400">
            <v>24</v>
          </cell>
          <cell r="S400">
            <v>1424.6399999999999</v>
          </cell>
          <cell r="U400">
            <v>0</v>
          </cell>
          <cell r="V400">
            <v>0</v>
          </cell>
          <cell r="W400">
            <v>0</v>
          </cell>
          <cell r="X400">
            <v>0</v>
          </cell>
          <cell r="Y400">
            <v>0</v>
          </cell>
          <cell r="Z400">
            <v>0</v>
          </cell>
          <cell r="AA400">
            <v>0</v>
          </cell>
          <cell r="AB400">
            <v>0</v>
          </cell>
          <cell r="AC400">
            <v>0</v>
          </cell>
          <cell r="AD400">
            <v>0</v>
          </cell>
          <cell r="AE400">
            <v>0</v>
          </cell>
          <cell r="AF400">
            <v>0</v>
          </cell>
          <cell r="AG400">
            <v>0</v>
          </cell>
          <cell r="AH400">
            <v>0</v>
          </cell>
          <cell r="AI400">
            <v>0</v>
          </cell>
          <cell r="AJ400">
            <v>0</v>
          </cell>
          <cell r="AK400">
            <v>0</v>
          </cell>
          <cell r="AL400">
            <v>0</v>
          </cell>
          <cell r="AM400">
            <v>0</v>
          </cell>
          <cell r="AN400">
            <v>0</v>
          </cell>
          <cell r="AO400">
            <v>0</v>
          </cell>
          <cell r="AP400">
            <v>0</v>
          </cell>
          <cell r="AQ400">
            <v>0</v>
          </cell>
          <cell r="AS400">
            <v>0</v>
          </cell>
          <cell r="AT400">
            <v>0</v>
          </cell>
          <cell r="AU400">
            <v>0</v>
          </cell>
          <cell r="AV400">
            <v>0</v>
          </cell>
          <cell r="AW400">
            <v>0</v>
          </cell>
          <cell r="AY400">
            <v>0</v>
          </cell>
          <cell r="AZ400">
            <v>0</v>
          </cell>
          <cell r="BA400">
            <v>0</v>
          </cell>
          <cell r="BB400">
            <v>0</v>
          </cell>
          <cell r="BC400">
            <v>0</v>
          </cell>
          <cell r="BD400">
            <v>0</v>
          </cell>
          <cell r="BE400">
            <v>0</v>
          </cell>
          <cell r="BF400">
            <v>0</v>
          </cell>
          <cell r="BG400">
            <v>0</v>
          </cell>
          <cell r="BH400">
            <v>0</v>
          </cell>
          <cell r="BI400">
            <v>0</v>
          </cell>
          <cell r="BJ400">
            <v>0</v>
          </cell>
          <cell r="BK400">
            <v>0</v>
          </cell>
          <cell r="BL400">
            <v>0</v>
          </cell>
          <cell r="BM400">
            <v>0</v>
          </cell>
          <cell r="BN400">
            <v>0</v>
          </cell>
          <cell r="BO400">
            <v>0</v>
          </cell>
          <cell r="BP400">
            <v>0</v>
          </cell>
          <cell r="BQ400">
            <v>0</v>
          </cell>
          <cell r="BR400">
            <v>0</v>
          </cell>
          <cell r="BS400">
            <v>0</v>
          </cell>
          <cell r="BT400">
            <v>0</v>
          </cell>
          <cell r="BU400">
            <v>0</v>
          </cell>
          <cell r="BV400">
            <v>2000</v>
          </cell>
          <cell r="BW400">
            <v>0</v>
          </cell>
          <cell r="BY400">
            <v>2600</v>
          </cell>
          <cell r="BZ400">
            <v>7807.2799999999988</v>
          </cell>
        </row>
        <row r="401">
          <cell r="A401">
            <v>600122</v>
          </cell>
          <cell r="B401">
            <v>600122</v>
          </cell>
          <cell r="C401" t="str">
            <v>S Sheogobind</v>
          </cell>
          <cell r="D401">
            <v>600122</v>
          </cell>
          <cell r="E401">
            <v>600</v>
          </cell>
          <cell r="F401">
            <v>20</v>
          </cell>
          <cell r="G401" t="str">
            <v>PC-Utilismart Services</v>
          </cell>
          <cell r="I401">
            <v>0</v>
          </cell>
          <cell r="K401">
            <v>0</v>
          </cell>
          <cell r="M401">
            <v>0</v>
          </cell>
          <cell r="O401">
            <v>0</v>
          </cell>
          <cell r="Q401">
            <v>0</v>
          </cell>
          <cell r="S401">
            <v>0</v>
          </cell>
          <cell r="U401">
            <v>0</v>
          </cell>
          <cell r="V401">
            <v>0</v>
          </cell>
          <cell r="W401">
            <v>0</v>
          </cell>
          <cell r="X401">
            <v>0</v>
          </cell>
          <cell r="Y401">
            <v>0</v>
          </cell>
          <cell r="Z401">
            <v>0</v>
          </cell>
          <cell r="AA401">
            <v>0</v>
          </cell>
          <cell r="AB401">
            <v>0</v>
          </cell>
          <cell r="AC401">
            <v>0</v>
          </cell>
          <cell r="AD401">
            <v>0</v>
          </cell>
          <cell r="AE401">
            <v>0</v>
          </cell>
          <cell r="AF401">
            <v>0</v>
          </cell>
          <cell r="AG401">
            <v>0</v>
          </cell>
          <cell r="AH401">
            <v>0</v>
          </cell>
          <cell r="AI401">
            <v>0</v>
          </cell>
          <cell r="AJ401">
            <v>0</v>
          </cell>
          <cell r="AK401">
            <v>0</v>
          </cell>
          <cell r="AL401">
            <v>0</v>
          </cell>
          <cell r="AM401">
            <v>0</v>
          </cell>
          <cell r="AN401">
            <v>0</v>
          </cell>
          <cell r="AO401">
            <v>0</v>
          </cell>
          <cell r="AP401">
            <v>0</v>
          </cell>
          <cell r="AQ401">
            <v>0</v>
          </cell>
          <cell r="AS401">
            <v>0</v>
          </cell>
          <cell r="AT401">
            <v>0</v>
          </cell>
          <cell r="AU401">
            <v>0</v>
          </cell>
          <cell r="AV401">
            <v>0</v>
          </cell>
          <cell r="AW401">
            <v>0</v>
          </cell>
          <cell r="AY401">
            <v>0</v>
          </cell>
          <cell r="AZ401">
            <v>0</v>
          </cell>
          <cell r="BA401">
            <v>0</v>
          </cell>
          <cell r="BB401">
            <v>0</v>
          </cell>
          <cell r="BC401">
            <v>0</v>
          </cell>
          <cell r="BD401">
            <v>0</v>
          </cell>
          <cell r="BE401">
            <v>0</v>
          </cell>
          <cell r="BF401">
            <v>0</v>
          </cell>
          <cell r="BG401">
            <v>0</v>
          </cell>
          <cell r="BH401">
            <v>0</v>
          </cell>
          <cell r="BI401">
            <v>0</v>
          </cell>
          <cell r="BJ401">
            <v>0</v>
          </cell>
          <cell r="BK401">
            <v>0</v>
          </cell>
          <cell r="BL401">
            <v>0</v>
          </cell>
          <cell r="BM401">
            <v>0</v>
          </cell>
          <cell r="BN401">
            <v>0</v>
          </cell>
          <cell r="BO401">
            <v>0</v>
          </cell>
          <cell r="BP401">
            <v>0</v>
          </cell>
          <cell r="BQ401">
            <v>0</v>
          </cell>
          <cell r="BR401">
            <v>0</v>
          </cell>
          <cell r="BS401">
            <v>0</v>
          </cell>
          <cell r="BT401">
            <v>0</v>
          </cell>
          <cell r="BU401">
            <v>0</v>
          </cell>
          <cell r="BV401">
            <v>74137</v>
          </cell>
          <cell r="BW401">
            <v>0</v>
          </cell>
          <cell r="BY401">
            <v>2600</v>
          </cell>
          <cell r="BZ401">
            <v>74137</v>
          </cell>
        </row>
        <row r="402">
          <cell r="A402">
            <v>600123</v>
          </cell>
          <cell r="B402">
            <v>600123</v>
          </cell>
          <cell r="C402" t="str">
            <v>S Sheogobind</v>
          </cell>
          <cell r="D402">
            <v>600123</v>
          </cell>
          <cell r="E402">
            <v>600</v>
          </cell>
          <cell r="F402">
            <v>20</v>
          </cell>
          <cell r="G402" t="str">
            <v>PC - Supervison of System Assets</v>
          </cell>
          <cell r="H402">
            <v>75</v>
          </cell>
          <cell r="I402">
            <v>6484.4999999999991</v>
          </cell>
          <cell r="K402">
            <v>0</v>
          </cell>
          <cell r="M402">
            <v>0</v>
          </cell>
          <cell r="O402">
            <v>0</v>
          </cell>
          <cell r="Q402">
            <v>0</v>
          </cell>
          <cell r="S402">
            <v>0</v>
          </cell>
          <cell r="U402">
            <v>0</v>
          </cell>
          <cell r="V402">
            <v>0</v>
          </cell>
          <cell r="W402">
            <v>0</v>
          </cell>
          <cell r="X402">
            <v>0</v>
          </cell>
          <cell r="Y402">
            <v>0</v>
          </cell>
          <cell r="Z402">
            <v>0</v>
          </cell>
          <cell r="AA402">
            <v>0</v>
          </cell>
          <cell r="AB402">
            <v>0</v>
          </cell>
          <cell r="AC402">
            <v>0</v>
          </cell>
          <cell r="AD402">
            <v>0</v>
          </cell>
          <cell r="AE402">
            <v>0</v>
          </cell>
          <cell r="AF402">
            <v>0</v>
          </cell>
          <cell r="AG402">
            <v>0</v>
          </cell>
          <cell r="AH402">
            <v>0</v>
          </cell>
          <cell r="AI402">
            <v>0</v>
          </cell>
          <cell r="AJ402">
            <v>0</v>
          </cell>
          <cell r="AK402">
            <v>0</v>
          </cell>
          <cell r="AL402">
            <v>0</v>
          </cell>
          <cell r="AM402">
            <v>0</v>
          </cell>
          <cell r="AN402">
            <v>0</v>
          </cell>
          <cell r="AO402">
            <v>0</v>
          </cell>
          <cell r="AP402">
            <v>0</v>
          </cell>
          <cell r="AQ402">
            <v>0</v>
          </cell>
          <cell r="AS402">
            <v>0</v>
          </cell>
          <cell r="AT402">
            <v>0</v>
          </cell>
          <cell r="AU402">
            <v>0</v>
          </cell>
          <cell r="AV402">
            <v>0</v>
          </cell>
          <cell r="AW402">
            <v>0</v>
          </cell>
          <cell r="AY402">
            <v>0</v>
          </cell>
          <cell r="AZ402">
            <v>0</v>
          </cell>
          <cell r="BA402">
            <v>0</v>
          </cell>
          <cell r="BB402">
            <v>0</v>
          </cell>
          <cell r="BC402">
            <v>0</v>
          </cell>
          <cell r="BD402">
            <v>0</v>
          </cell>
          <cell r="BE402">
            <v>0</v>
          </cell>
          <cell r="BF402">
            <v>0</v>
          </cell>
          <cell r="BG402">
            <v>0</v>
          </cell>
          <cell r="BH402">
            <v>0</v>
          </cell>
          <cell r="BI402">
            <v>0</v>
          </cell>
          <cell r="BJ402">
            <v>0</v>
          </cell>
          <cell r="BK402">
            <v>0</v>
          </cell>
          <cell r="BL402">
            <v>0</v>
          </cell>
          <cell r="BM402">
            <v>0</v>
          </cell>
          <cell r="BN402">
            <v>0</v>
          </cell>
          <cell r="BO402">
            <v>0</v>
          </cell>
          <cell r="BP402">
            <v>0</v>
          </cell>
          <cell r="BQ402">
            <v>0</v>
          </cell>
          <cell r="BR402">
            <v>0</v>
          </cell>
          <cell r="BS402">
            <v>0</v>
          </cell>
          <cell r="BT402">
            <v>0</v>
          </cell>
          <cell r="BU402">
            <v>0</v>
          </cell>
          <cell r="BV402">
            <v>0</v>
          </cell>
          <cell r="BW402">
            <v>0</v>
          </cell>
          <cell r="BY402">
            <v>2600</v>
          </cell>
          <cell r="BZ402">
            <v>6484.4999999999991</v>
          </cell>
        </row>
        <row r="403">
          <cell r="A403">
            <v>0</v>
          </cell>
          <cell r="K403">
            <v>0</v>
          </cell>
          <cell r="M403">
            <v>0</v>
          </cell>
          <cell r="O403">
            <v>0</v>
          </cell>
          <cell r="Q403">
            <v>0</v>
          </cell>
          <cell r="S403">
            <v>0</v>
          </cell>
          <cell r="U403">
            <v>0</v>
          </cell>
          <cell r="V403">
            <v>0</v>
          </cell>
          <cell r="W403">
            <v>0</v>
          </cell>
          <cell r="X403">
            <v>0</v>
          </cell>
          <cell r="Y403">
            <v>0</v>
          </cell>
          <cell r="BO403">
            <v>0</v>
          </cell>
          <cell r="BY403" t="str">
            <v>2600 Total</v>
          </cell>
          <cell r="BZ403">
            <v>891555.21000000008</v>
          </cell>
        </row>
        <row r="404">
          <cell r="A404">
            <v>600028</v>
          </cell>
          <cell r="B404">
            <v>600028</v>
          </cell>
          <cell r="C404" t="str">
            <v>Bernie Haines</v>
          </cell>
          <cell r="D404">
            <v>600028</v>
          </cell>
          <cell r="E404">
            <v>600</v>
          </cell>
          <cell r="F404">
            <v>20</v>
          </cell>
          <cell r="G404" t="str">
            <v>PC-Environ, H&amp;S Compliance Project</v>
          </cell>
          <cell r="I404">
            <v>0</v>
          </cell>
          <cell r="K404">
            <v>0</v>
          </cell>
          <cell r="M404">
            <v>0</v>
          </cell>
          <cell r="O404">
            <v>0</v>
          </cell>
          <cell r="Q404">
            <v>0</v>
          </cell>
          <cell r="S404">
            <v>0</v>
          </cell>
          <cell r="U404">
            <v>0</v>
          </cell>
          <cell r="V404">
            <v>0</v>
          </cell>
          <cell r="W404">
            <v>0</v>
          </cell>
          <cell r="X404">
            <v>0</v>
          </cell>
          <cell r="Y404">
            <v>0</v>
          </cell>
          <cell r="Z404">
            <v>0</v>
          </cell>
          <cell r="AA404">
            <v>0</v>
          </cell>
          <cell r="AB404">
            <v>0</v>
          </cell>
          <cell r="AC404">
            <v>0</v>
          </cell>
          <cell r="AD404">
            <v>0</v>
          </cell>
          <cell r="AE404">
            <v>0</v>
          </cell>
          <cell r="AF404">
            <v>0</v>
          </cell>
          <cell r="AG404">
            <v>0</v>
          </cell>
          <cell r="AH404">
            <v>0</v>
          </cell>
          <cell r="AI404">
            <v>0</v>
          </cell>
          <cell r="AJ404">
            <v>0</v>
          </cell>
          <cell r="AK404">
            <v>0</v>
          </cell>
          <cell r="AL404">
            <v>0</v>
          </cell>
          <cell r="AM404">
            <v>0</v>
          </cell>
          <cell r="AN404">
            <v>0</v>
          </cell>
          <cell r="AO404">
            <v>0</v>
          </cell>
          <cell r="AP404">
            <v>0</v>
          </cell>
          <cell r="AQ404">
            <v>0</v>
          </cell>
          <cell r="AS404">
            <v>0</v>
          </cell>
          <cell r="AT404">
            <v>0</v>
          </cell>
          <cell r="AU404">
            <v>0</v>
          </cell>
          <cell r="AV404">
            <v>0</v>
          </cell>
          <cell r="AW404">
            <v>0</v>
          </cell>
          <cell r="AY404">
            <v>0</v>
          </cell>
          <cell r="AZ404">
            <v>0</v>
          </cell>
          <cell r="BA404">
            <v>0</v>
          </cell>
          <cell r="BB404">
            <v>0</v>
          </cell>
          <cell r="BC404">
            <v>0</v>
          </cell>
          <cell r="BD404">
            <v>0</v>
          </cell>
          <cell r="BE404">
            <v>0</v>
          </cell>
          <cell r="BF404">
            <v>0</v>
          </cell>
          <cell r="BG404">
            <v>0</v>
          </cell>
          <cell r="BH404">
            <v>0</v>
          </cell>
          <cell r="BI404">
            <v>0</v>
          </cell>
          <cell r="BJ404">
            <v>0</v>
          </cell>
          <cell r="BK404">
            <v>0</v>
          </cell>
          <cell r="BL404">
            <v>0</v>
          </cell>
          <cell r="BM404">
            <v>0</v>
          </cell>
          <cell r="BN404">
            <v>0</v>
          </cell>
          <cell r="BO404">
            <v>0</v>
          </cell>
          <cell r="BP404">
            <v>0</v>
          </cell>
          <cell r="BQ404">
            <v>0</v>
          </cell>
          <cell r="BR404">
            <v>0</v>
          </cell>
          <cell r="BS404">
            <v>0</v>
          </cell>
          <cell r="BT404">
            <v>0</v>
          </cell>
          <cell r="BU404">
            <v>0</v>
          </cell>
          <cell r="BV404">
            <v>0</v>
          </cell>
          <cell r="BW404">
            <v>0</v>
          </cell>
          <cell r="BY404">
            <v>2610</v>
          </cell>
          <cell r="BZ404">
            <v>0</v>
          </cell>
        </row>
        <row r="405">
          <cell r="A405">
            <v>600080</v>
          </cell>
          <cell r="B405">
            <v>600080</v>
          </cell>
          <cell r="C405" t="str">
            <v>Blaine Desrosiers</v>
          </cell>
          <cell r="D405">
            <v>600080</v>
          </cell>
          <cell r="E405">
            <v>600</v>
          </cell>
          <cell r="F405">
            <v>20</v>
          </cell>
          <cell r="G405" t="str">
            <v>PC General Maintenance</v>
          </cell>
          <cell r="I405">
            <v>0</v>
          </cell>
          <cell r="K405">
            <v>0</v>
          </cell>
          <cell r="M405">
            <v>0</v>
          </cell>
          <cell r="O405">
            <v>0</v>
          </cell>
          <cell r="Q405">
            <v>0</v>
          </cell>
          <cell r="S405">
            <v>0</v>
          </cell>
          <cell r="U405">
            <v>0</v>
          </cell>
          <cell r="V405">
            <v>0</v>
          </cell>
          <cell r="W405">
            <v>0</v>
          </cell>
          <cell r="X405">
            <v>0</v>
          </cell>
          <cell r="Y405">
            <v>0</v>
          </cell>
          <cell r="Z405">
            <v>0</v>
          </cell>
          <cell r="AA405">
            <v>0</v>
          </cell>
          <cell r="AB405">
            <v>0</v>
          </cell>
          <cell r="AC405">
            <v>0</v>
          </cell>
          <cell r="AD405">
            <v>376</v>
          </cell>
          <cell r="AE405">
            <v>21056</v>
          </cell>
          <cell r="AF405">
            <v>0</v>
          </cell>
          <cell r="AG405">
            <v>0</v>
          </cell>
          <cell r="AH405">
            <v>0</v>
          </cell>
          <cell r="AI405">
            <v>0</v>
          </cell>
          <cell r="AJ405">
            <v>0</v>
          </cell>
          <cell r="AK405">
            <v>0</v>
          </cell>
          <cell r="AL405">
            <v>0</v>
          </cell>
          <cell r="AM405">
            <v>0</v>
          </cell>
          <cell r="AN405">
            <v>0</v>
          </cell>
          <cell r="AO405">
            <v>0</v>
          </cell>
          <cell r="AP405">
            <v>0</v>
          </cell>
          <cell r="AQ405">
            <v>0</v>
          </cell>
          <cell r="AS405">
            <v>0</v>
          </cell>
          <cell r="AT405">
            <v>0</v>
          </cell>
          <cell r="AU405">
            <v>0</v>
          </cell>
          <cell r="AV405">
            <v>0</v>
          </cell>
          <cell r="AW405">
            <v>0</v>
          </cell>
          <cell r="AY405">
            <v>0</v>
          </cell>
          <cell r="AZ405">
            <v>0</v>
          </cell>
          <cell r="BA405">
            <v>0</v>
          </cell>
          <cell r="BB405">
            <v>0</v>
          </cell>
          <cell r="BC405">
            <v>0</v>
          </cell>
          <cell r="BD405">
            <v>0</v>
          </cell>
          <cell r="BE405">
            <v>0</v>
          </cell>
          <cell r="BF405">
            <v>0</v>
          </cell>
          <cell r="BG405">
            <v>0</v>
          </cell>
          <cell r="BH405">
            <v>0</v>
          </cell>
          <cell r="BI405">
            <v>0</v>
          </cell>
          <cell r="BJ405">
            <v>0</v>
          </cell>
          <cell r="BK405">
            <v>0</v>
          </cell>
          <cell r="BL405">
            <v>0</v>
          </cell>
          <cell r="BM405">
            <v>0</v>
          </cell>
          <cell r="BN405">
            <v>0</v>
          </cell>
          <cell r="BO405">
            <v>0</v>
          </cell>
          <cell r="BP405">
            <v>0</v>
          </cell>
          <cell r="BQ405">
            <v>0</v>
          </cell>
          <cell r="BR405">
            <v>0</v>
          </cell>
          <cell r="BS405">
            <v>0</v>
          </cell>
          <cell r="BT405">
            <v>0</v>
          </cell>
          <cell r="BU405">
            <v>0</v>
          </cell>
          <cell r="BV405">
            <v>63700</v>
          </cell>
          <cell r="BW405">
            <v>0</v>
          </cell>
          <cell r="BY405">
            <v>2610</v>
          </cell>
          <cell r="BZ405">
            <v>84756</v>
          </cell>
        </row>
        <row r="406">
          <cell r="A406">
            <v>0</v>
          </cell>
          <cell r="K406">
            <v>0</v>
          </cell>
          <cell r="M406">
            <v>0</v>
          </cell>
          <cell r="O406">
            <v>0</v>
          </cell>
          <cell r="Q406">
            <v>0</v>
          </cell>
          <cell r="S406">
            <v>0</v>
          </cell>
          <cell r="U406">
            <v>0</v>
          </cell>
          <cell r="V406">
            <v>0</v>
          </cell>
          <cell r="W406">
            <v>0</v>
          </cell>
          <cell r="X406">
            <v>0</v>
          </cell>
          <cell r="Y406">
            <v>0</v>
          </cell>
          <cell r="BO406">
            <v>0</v>
          </cell>
          <cell r="BY406" t="str">
            <v>2610 Total</v>
          </cell>
          <cell r="BZ406">
            <v>84756</v>
          </cell>
        </row>
        <row r="407">
          <cell r="A407">
            <v>300620</v>
          </cell>
          <cell r="B407">
            <v>300620</v>
          </cell>
          <cell r="C407" t="str">
            <v>Kristine Carmichael</v>
          </cell>
          <cell r="D407">
            <v>300620</v>
          </cell>
          <cell r="E407">
            <v>300</v>
          </cell>
          <cell r="F407">
            <v>20</v>
          </cell>
          <cell r="G407" t="str">
            <v>PC-Port Colborne Billing by Fort Erie</v>
          </cell>
          <cell r="I407">
            <v>0</v>
          </cell>
          <cell r="K407">
            <v>0</v>
          </cell>
          <cell r="M407">
            <v>0</v>
          </cell>
          <cell r="O407">
            <v>0</v>
          </cell>
          <cell r="Q407">
            <v>0</v>
          </cell>
          <cell r="S407">
            <v>0</v>
          </cell>
          <cell r="U407">
            <v>0</v>
          </cell>
          <cell r="V407">
            <v>0</v>
          </cell>
          <cell r="W407">
            <v>0</v>
          </cell>
          <cell r="X407">
            <v>0</v>
          </cell>
          <cell r="Y407">
            <v>0</v>
          </cell>
          <cell r="Z407">
            <v>0</v>
          </cell>
          <cell r="AA407">
            <v>0</v>
          </cell>
          <cell r="AB407">
            <v>0</v>
          </cell>
          <cell r="AC407">
            <v>0</v>
          </cell>
          <cell r="AD407">
            <v>0</v>
          </cell>
          <cell r="AE407">
            <v>0</v>
          </cell>
          <cell r="AF407">
            <v>1800</v>
          </cell>
          <cell r="AG407">
            <v>83736</v>
          </cell>
          <cell r="AH407">
            <v>0</v>
          </cell>
          <cell r="AI407">
            <v>0</v>
          </cell>
          <cell r="AJ407">
            <v>0</v>
          </cell>
          <cell r="AK407">
            <v>0</v>
          </cell>
          <cell r="AL407">
            <v>0</v>
          </cell>
          <cell r="AM407">
            <v>0</v>
          </cell>
          <cell r="AN407">
            <v>0</v>
          </cell>
          <cell r="AO407">
            <v>0</v>
          </cell>
          <cell r="AP407">
            <v>0</v>
          </cell>
          <cell r="AQ407">
            <v>0</v>
          </cell>
          <cell r="AS407">
            <v>0</v>
          </cell>
          <cell r="AT407">
            <v>0</v>
          </cell>
          <cell r="AU407">
            <v>0</v>
          </cell>
          <cell r="AV407">
            <v>0</v>
          </cell>
          <cell r="AW407">
            <v>0</v>
          </cell>
          <cell r="AY407">
            <v>0</v>
          </cell>
          <cell r="AZ407">
            <v>0</v>
          </cell>
          <cell r="BA407">
            <v>0</v>
          </cell>
          <cell r="BB407">
            <v>0</v>
          </cell>
          <cell r="BC407">
            <v>0</v>
          </cell>
          <cell r="BD407">
            <v>0</v>
          </cell>
          <cell r="BE407">
            <v>0</v>
          </cell>
          <cell r="BF407">
            <v>0</v>
          </cell>
          <cell r="BG407">
            <v>0</v>
          </cell>
          <cell r="BH407">
            <v>0</v>
          </cell>
          <cell r="BI407">
            <v>0</v>
          </cell>
          <cell r="BJ407">
            <v>0</v>
          </cell>
          <cell r="BK407">
            <v>0</v>
          </cell>
          <cell r="BL407">
            <v>0</v>
          </cell>
          <cell r="BM407">
            <v>0</v>
          </cell>
          <cell r="BN407">
            <v>0</v>
          </cell>
          <cell r="BO407">
            <v>0</v>
          </cell>
          <cell r="BP407">
            <v>0</v>
          </cell>
          <cell r="BQ407">
            <v>0</v>
          </cell>
          <cell r="BR407">
            <v>0</v>
          </cell>
          <cell r="BS407">
            <v>0</v>
          </cell>
          <cell r="BT407">
            <v>0</v>
          </cell>
          <cell r="BU407">
            <v>0</v>
          </cell>
          <cell r="BV407">
            <v>84680</v>
          </cell>
          <cell r="BW407">
            <v>0</v>
          </cell>
          <cell r="BY407">
            <v>2650</v>
          </cell>
          <cell r="BZ407">
            <v>168416</v>
          </cell>
        </row>
        <row r="408">
          <cell r="A408">
            <v>600060</v>
          </cell>
          <cell r="B408">
            <v>600060</v>
          </cell>
          <cell r="C408" t="str">
            <v>Kristine Carmichael</v>
          </cell>
          <cell r="D408">
            <v>600060</v>
          </cell>
          <cell r="E408">
            <v>600</v>
          </cell>
          <cell r="F408">
            <v>20</v>
          </cell>
          <cell r="G408" t="str">
            <v>PC Customer Collections</v>
          </cell>
          <cell r="I408">
            <v>0</v>
          </cell>
          <cell r="K408">
            <v>0</v>
          </cell>
          <cell r="M408">
            <v>0</v>
          </cell>
          <cell r="O408">
            <v>0</v>
          </cell>
          <cell r="Q408">
            <v>0</v>
          </cell>
          <cell r="S408">
            <v>0</v>
          </cell>
          <cell r="U408">
            <v>0</v>
          </cell>
          <cell r="V408">
            <v>0</v>
          </cell>
          <cell r="W408">
            <v>0</v>
          </cell>
          <cell r="X408">
            <v>0</v>
          </cell>
          <cell r="Y408">
            <v>0</v>
          </cell>
          <cell r="Z408">
            <v>0</v>
          </cell>
          <cell r="AA408">
            <v>0</v>
          </cell>
          <cell r="AB408">
            <v>0</v>
          </cell>
          <cell r="AC408">
            <v>0</v>
          </cell>
          <cell r="AD408">
            <v>0</v>
          </cell>
          <cell r="AE408">
            <v>0</v>
          </cell>
          <cell r="AF408">
            <v>910</v>
          </cell>
          <cell r="AG408">
            <v>42333.200000000004</v>
          </cell>
          <cell r="AH408">
            <v>0</v>
          </cell>
          <cell r="AI408">
            <v>0</v>
          </cell>
          <cell r="AJ408">
            <v>0</v>
          </cell>
          <cell r="AK408">
            <v>0</v>
          </cell>
          <cell r="AL408">
            <v>0</v>
          </cell>
          <cell r="AM408">
            <v>0</v>
          </cell>
          <cell r="AN408">
            <v>0</v>
          </cell>
          <cell r="AO408">
            <v>0</v>
          </cell>
          <cell r="AP408">
            <v>0</v>
          </cell>
          <cell r="AQ408">
            <v>0</v>
          </cell>
          <cell r="AS408">
            <v>0</v>
          </cell>
          <cell r="AT408">
            <v>0</v>
          </cell>
          <cell r="AU408">
            <v>0</v>
          </cell>
          <cell r="AV408">
            <v>0</v>
          </cell>
          <cell r="AW408">
            <v>0</v>
          </cell>
          <cell r="AY408">
            <v>0</v>
          </cell>
          <cell r="AZ408">
            <v>0</v>
          </cell>
          <cell r="BA408">
            <v>0</v>
          </cell>
          <cell r="BB408">
            <v>0</v>
          </cell>
          <cell r="BC408">
            <v>0</v>
          </cell>
          <cell r="BD408">
            <v>0</v>
          </cell>
          <cell r="BE408">
            <v>0</v>
          </cell>
          <cell r="BF408">
            <v>0</v>
          </cell>
          <cell r="BG408">
            <v>0</v>
          </cell>
          <cell r="BH408">
            <v>0</v>
          </cell>
          <cell r="BI408">
            <v>0</v>
          </cell>
          <cell r="BJ408">
            <v>0</v>
          </cell>
          <cell r="BK408">
            <v>0</v>
          </cell>
          <cell r="BL408">
            <v>0</v>
          </cell>
          <cell r="BM408">
            <v>0</v>
          </cell>
          <cell r="BN408">
            <v>0</v>
          </cell>
          <cell r="BO408">
            <v>0</v>
          </cell>
          <cell r="BP408">
            <v>0</v>
          </cell>
          <cell r="BQ408">
            <v>0</v>
          </cell>
          <cell r="BR408">
            <v>0</v>
          </cell>
          <cell r="BS408">
            <v>0</v>
          </cell>
          <cell r="BT408">
            <v>0</v>
          </cell>
          <cell r="BU408">
            <v>0</v>
          </cell>
          <cell r="BV408">
            <v>0</v>
          </cell>
          <cell r="BW408">
            <v>0</v>
          </cell>
          <cell r="BY408">
            <v>2650</v>
          </cell>
          <cell r="BZ408">
            <v>42333.200000000004</v>
          </cell>
        </row>
        <row r="409">
          <cell r="A409">
            <v>600061</v>
          </cell>
          <cell r="B409">
            <v>600061</v>
          </cell>
          <cell r="C409" t="str">
            <v>Kristine Carmichael</v>
          </cell>
          <cell r="D409">
            <v>600061</v>
          </cell>
          <cell r="E409">
            <v>600</v>
          </cell>
          <cell r="F409">
            <v>20</v>
          </cell>
          <cell r="G409" t="str">
            <v>PC Customer Reads</v>
          </cell>
          <cell r="I409">
            <v>0</v>
          </cell>
          <cell r="J409">
            <v>250</v>
          </cell>
          <cell r="K409">
            <v>14327.5</v>
          </cell>
          <cell r="M409">
            <v>0</v>
          </cell>
          <cell r="O409">
            <v>0</v>
          </cell>
          <cell r="Q409">
            <v>0</v>
          </cell>
          <cell r="S409">
            <v>0</v>
          </cell>
          <cell r="U409">
            <v>0</v>
          </cell>
          <cell r="V409">
            <v>0</v>
          </cell>
          <cell r="W409">
            <v>0</v>
          </cell>
          <cell r="X409">
            <v>0</v>
          </cell>
          <cell r="Y409">
            <v>0</v>
          </cell>
          <cell r="Z409">
            <v>0</v>
          </cell>
          <cell r="AA409">
            <v>0</v>
          </cell>
          <cell r="AB409">
            <v>0</v>
          </cell>
          <cell r="AC409">
            <v>0</v>
          </cell>
          <cell r="AD409">
            <v>0</v>
          </cell>
          <cell r="AE409">
            <v>0</v>
          </cell>
          <cell r="AF409">
            <v>504</v>
          </cell>
          <cell r="AG409">
            <v>23446.080000000002</v>
          </cell>
          <cell r="AH409">
            <v>0</v>
          </cell>
          <cell r="AI409">
            <v>0</v>
          </cell>
          <cell r="AJ409">
            <v>0</v>
          </cell>
          <cell r="AK409">
            <v>0</v>
          </cell>
          <cell r="AL409">
            <v>0</v>
          </cell>
          <cell r="AM409">
            <v>0</v>
          </cell>
          <cell r="AN409">
            <v>0</v>
          </cell>
          <cell r="AO409">
            <v>0</v>
          </cell>
          <cell r="AP409">
            <v>0</v>
          </cell>
          <cell r="AQ409">
            <v>0</v>
          </cell>
          <cell r="AS409">
            <v>0</v>
          </cell>
          <cell r="AT409">
            <v>0</v>
          </cell>
          <cell r="AU409">
            <v>0</v>
          </cell>
          <cell r="AV409">
            <v>0</v>
          </cell>
          <cell r="AW409">
            <v>0</v>
          </cell>
          <cell r="AY409">
            <v>0</v>
          </cell>
          <cell r="AZ409">
            <v>0</v>
          </cell>
          <cell r="BA409">
            <v>0</v>
          </cell>
          <cell r="BB409">
            <v>0</v>
          </cell>
          <cell r="BC409">
            <v>0</v>
          </cell>
          <cell r="BD409">
            <v>0</v>
          </cell>
          <cell r="BE409">
            <v>0</v>
          </cell>
          <cell r="BF409">
            <v>0</v>
          </cell>
          <cell r="BG409">
            <v>0</v>
          </cell>
          <cell r="BH409">
            <v>0</v>
          </cell>
          <cell r="BI409">
            <v>0</v>
          </cell>
          <cell r="BJ409">
            <v>0</v>
          </cell>
          <cell r="BK409">
            <v>0</v>
          </cell>
          <cell r="BL409">
            <v>0</v>
          </cell>
          <cell r="BM409">
            <v>0</v>
          </cell>
          <cell r="BN409">
            <v>0</v>
          </cell>
          <cell r="BO409">
            <v>0</v>
          </cell>
          <cell r="BP409">
            <v>0</v>
          </cell>
          <cell r="BQ409">
            <v>0</v>
          </cell>
          <cell r="BR409">
            <v>0</v>
          </cell>
          <cell r="BS409">
            <v>0</v>
          </cell>
          <cell r="BT409">
            <v>0</v>
          </cell>
          <cell r="BU409">
            <v>0</v>
          </cell>
          <cell r="BV409">
            <v>65000</v>
          </cell>
          <cell r="BW409">
            <v>0</v>
          </cell>
          <cell r="BY409">
            <v>2650</v>
          </cell>
          <cell r="BZ409">
            <v>102773.58</v>
          </cell>
        </row>
        <row r="410">
          <cell r="A410">
            <v>600062</v>
          </cell>
          <cell r="B410">
            <v>600062</v>
          </cell>
          <cell r="C410" t="str">
            <v>Kristine Carmichael</v>
          </cell>
          <cell r="D410">
            <v>600062</v>
          </cell>
          <cell r="E410">
            <v>600</v>
          </cell>
          <cell r="F410">
            <v>20</v>
          </cell>
          <cell r="G410" t="str">
            <v>PC Customer Disconnections</v>
          </cell>
          <cell r="I410">
            <v>0</v>
          </cell>
          <cell r="K410">
            <v>0</v>
          </cell>
          <cell r="M410">
            <v>0</v>
          </cell>
          <cell r="O410">
            <v>0</v>
          </cell>
          <cell r="Q410">
            <v>0</v>
          </cell>
          <cell r="S410">
            <v>0</v>
          </cell>
          <cell r="U410">
            <v>0</v>
          </cell>
          <cell r="V410">
            <v>0</v>
          </cell>
          <cell r="W410">
            <v>0</v>
          </cell>
          <cell r="X410">
            <v>0</v>
          </cell>
          <cell r="Y410">
            <v>0</v>
          </cell>
          <cell r="Z410">
            <v>0</v>
          </cell>
          <cell r="AA410">
            <v>0</v>
          </cell>
          <cell r="AB410">
            <v>0</v>
          </cell>
          <cell r="AC410">
            <v>0</v>
          </cell>
          <cell r="AD410">
            <v>0</v>
          </cell>
          <cell r="AE410">
            <v>0</v>
          </cell>
          <cell r="AF410">
            <v>910</v>
          </cell>
          <cell r="AG410">
            <v>42333.200000000004</v>
          </cell>
          <cell r="AH410">
            <v>0</v>
          </cell>
          <cell r="AI410">
            <v>0</v>
          </cell>
          <cell r="AJ410">
            <v>0</v>
          </cell>
          <cell r="AK410">
            <v>0</v>
          </cell>
          <cell r="AL410">
            <v>0</v>
          </cell>
          <cell r="AM410">
            <v>0</v>
          </cell>
          <cell r="AN410">
            <v>0</v>
          </cell>
          <cell r="AO410">
            <v>0</v>
          </cell>
          <cell r="AP410">
            <v>0</v>
          </cell>
          <cell r="AQ410">
            <v>0</v>
          </cell>
          <cell r="AS410">
            <v>0</v>
          </cell>
          <cell r="AT410">
            <v>0</v>
          </cell>
          <cell r="AU410">
            <v>0</v>
          </cell>
          <cell r="AV410">
            <v>0</v>
          </cell>
          <cell r="AW410">
            <v>0</v>
          </cell>
          <cell r="AY410">
            <v>0</v>
          </cell>
          <cell r="AZ410">
            <v>0</v>
          </cell>
          <cell r="BA410">
            <v>0</v>
          </cell>
          <cell r="BB410">
            <v>0</v>
          </cell>
          <cell r="BC410">
            <v>0</v>
          </cell>
          <cell r="BD410">
            <v>0</v>
          </cell>
          <cell r="BE410">
            <v>0</v>
          </cell>
          <cell r="BF410">
            <v>0</v>
          </cell>
          <cell r="BG410">
            <v>0</v>
          </cell>
          <cell r="BH410">
            <v>0</v>
          </cell>
          <cell r="BI410">
            <v>0</v>
          </cell>
          <cell r="BJ410">
            <v>0</v>
          </cell>
          <cell r="BK410">
            <v>0</v>
          </cell>
          <cell r="BL410">
            <v>0</v>
          </cell>
          <cell r="BM410">
            <v>0</v>
          </cell>
          <cell r="BN410">
            <v>0</v>
          </cell>
          <cell r="BO410">
            <v>0</v>
          </cell>
          <cell r="BP410">
            <v>0</v>
          </cell>
          <cell r="BQ410">
            <v>0</v>
          </cell>
          <cell r="BR410">
            <v>0</v>
          </cell>
          <cell r="BS410">
            <v>0</v>
          </cell>
          <cell r="BT410">
            <v>0</v>
          </cell>
          <cell r="BU410">
            <v>0</v>
          </cell>
          <cell r="BV410">
            <v>300</v>
          </cell>
          <cell r="BW410">
            <v>0</v>
          </cell>
          <cell r="BY410">
            <v>2650</v>
          </cell>
          <cell r="BZ410">
            <v>42633.200000000004</v>
          </cell>
        </row>
        <row r="411">
          <cell r="A411">
            <v>600124</v>
          </cell>
          <cell r="B411">
            <v>600124</v>
          </cell>
          <cell r="C411" t="str">
            <v>Kristine Carmichael</v>
          </cell>
          <cell r="D411">
            <v>600124</v>
          </cell>
          <cell r="E411">
            <v>600</v>
          </cell>
          <cell r="F411">
            <v>20</v>
          </cell>
          <cell r="G411" t="str">
            <v>PC General Cust Service Expense</v>
          </cell>
          <cell r="I411">
            <v>0</v>
          </cell>
          <cell r="K411">
            <v>0</v>
          </cell>
          <cell r="M411">
            <v>0</v>
          </cell>
          <cell r="O411">
            <v>0</v>
          </cell>
          <cell r="Q411">
            <v>0</v>
          </cell>
          <cell r="S411">
            <v>0</v>
          </cell>
          <cell r="U411">
            <v>0</v>
          </cell>
          <cell r="V411">
            <v>0</v>
          </cell>
          <cell r="W411">
            <v>0</v>
          </cell>
          <cell r="X411">
            <v>0</v>
          </cell>
          <cell r="Y411">
            <v>0</v>
          </cell>
          <cell r="Z411">
            <v>0</v>
          </cell>
          <cell r="AA411">
            <v>0</v>
          </cell>
          <cell r="AB411">
            <v>0</v>
          </cell>
          <cell r="AC411">
            <v>0</v>
          </cell>
          <cell r="AD411">
            <v>0</v>
          </cell>
          <cell r="AE411">
            <v>0</v>
          </cell>
          <cell r="AG411">
            <v>0</v>
          </cell>
          <cell r="AH411">
            <v>0</v>
          </cell>
          <cell r="AI411">
            <v>0</v>
          </cell>
          <cell r="AJ411">
            <v>1432</v>
          </cell>
          <cell r="AK411">
            <v>78144.240000000005</v>
          </cell>
          <cell r="AL411">
            <v>0</v>
          </cell>
          <cell r="AM411">
            <v>0</v>
          </cell>
          <cell r="AN411">
            <v>0</v>
          </cell>
          <cell r="AO411">
            <v>0</v>
          </cell>
          <cell r="AP411">
            <v>0</v>
          </cell>
          <cell r="AQ411">
            <v>0</v>
          </cell>
          <cell r="AS411">
            <v>0</v>
          </cell>
          <cell r="AT411">
            <v>0</v>
          </cell>
          <cell r="AU411">
            <v>0</v>
          </cell>
          <cell r="AV411">
            <v>0</v>
          </cell>
          <cell r="AW411">
            <v>0</v>
          </cell>
          <cell r="AY411">
            <v>0</v>
          </cell>
          <cell r="AZ411">
            <v>0</v>
          </cell>
          <cell r="BA411">
            <v>0</v>
          </cell>
          <cell r="BB411">
            <v>0</v>
          </cell>
          <cell r="BC411">
            <v>0</v>
          </cell>
          <cell r="BD411">
            <v>0</v>
          </cell>
          <cell r="BE411">
            <v>0</v>
          </cell>
          <cell r="BF411">
            <v>0</v>
          </cell>
          <cell r="BG411">
            <v>0</v>
          </cell>
          <cell r="BH411">
            <v>0</v>
          </cell>
          <cell r="BI411">
            <v>0</v>
          </cell>
          <cell r="BJ411">
            <v>0</v>
          </cell>
          <cell r="BK411">
            <v>0</v>
          </cell>
          <cell r="BL411">
            <v>0</v>
          </cell>
          <cell r="BM411">
            <v>0</v>
          </cell>
          <cell r="BN411">
            <v>0</v>
          </cell>
          <cell r="BO411">
            <v>0</v>
          </cell>
          <cell r="BP411">
            <v>0</v>
          </cell>
          <cell r="BQ411">
            <v>0</v>
          </cell>
          <cell r="BR411">
            <v>0</v>
          </cell>
          <cell r="BS411">
            <v>0</v>
          </cell>
          <cell r="BT411">
            <v>0</v>
          </cell>
          <cell r="BU411">
            <v>0</v>
          </cell>
          <cell r="BV411">
            <v>1920</v>
          </cell>
          <cell r="BW411">
            <v>0</v>
          </cell>
          <cell r="BY411">
            <v>2650</v>
          </cell>
          <cell r="BZ411">
            <v>80064.240000000005</v>
          </cell>
        </row>
        <row r="412">
          <cell r="A412">
            <v>600126</v>
          </cell>
          <cell r="B412">
            <v>600126</v>
          </cell>
          <cell r="C412" t="str">
            <v>Kristine Carmichael</v>
          </cell>
          <cell r="D412">
            <v>600126</v>
          </cell>
          <cell r="E412">
            <v>600</v>
          </cell>
          <cell r="F412">
            <v>20</v>
          </cell>
          <cell r="G412" t="str">
            <v>PC Bad Debts Provision</v>
          </cell>
          <cell r="I412">
            <v>0</v>
          </cell>
          <cell r="K412">
            <v>0</v>
          </cell>
          <cell r="M412">
            <v>0</v>
          </cell>
          <cell r="O412">
            <v>0</v>
          </cell>
          <cell r="Q412">
            <v>0</v>
          </cell>
          <cell r="S412">
            <v>0</v>
          </cell>
          <cell r="U412">
            <v>0</v>
          </cell>
          <cell r="V412">
            <v>0</v>
          </cell>
          <cell r="W412">
            <v>0</v>
          </cell>
          <cell r="X412">
            <v>0</v>
          </cell>
          <cell r="Y412">
            <v>0</v>
          </cell>
          <cell r="Z412">
            <v>0</v>
          </cell>
          <cell r="AA412">
            <v>0</v>
          </cell>
          <cell r="AB412">
            <v>0</v>
          </cell>
          <cell r="AC412">
            <v>0</v>
          </cell>
          <cell r="AD412">
            <v>0</v>
          </cell>
          <cell r="AE412">
            <v>0</v>
          </cell>
          <cell r="AF412">
            <v>0</v>
          </cell>
          <cell r="AG412">
            <v>0</v>
          </cell>
          <cell r="AH412">
            <v>0</v>
          </cell>
          <cell r="AI412">
            <v>0</v>
          </cell>
          <cell r="AJ412">
            <v>0</v>
          </cell>
          <cell r="AK412">
            <v>0</v>
          </cell>
          <cell r="AL412">
            <v>0</v>
          </cell>
          <cell r="AM412">
            <v>0</v>
          </cell>
          <cell r="AN412">
            <v>0</v>
          </cell>
          <cell r="AO412">
            <v>0</v>
          </cell>
          <cell r="AP412">
            <v>0</v>
          </cell>
          <cell r="AQ412">
            <v>0</v>
          </cell>
          <cell r="AS412">
            <v>0</v>
          </cell>
          <cell r="AT412">
            <v>0</v>
          </cell>
          <cell r="AU412">
            <v>0</v>
          </cell>
          <cell r="AV412">
            <v>0</v>
          </cell>
          <cell r="AW412">
            <v>0</v>
          </cell>
          <cell r="AY412">
            <v>0</v>
          </cell>
          <cell r="AZ412">
            <v>0</v>
          </cell>
          <cell r="BA412">
            <v>0</v>
          </cell>
          <cell r="BB412">
            <v>0</v>
          </cell>
          <cell r="BC412">
            <v>0</v>
          </cell>
          <cell r="BD412">
            <v>0</v>
          </cell>
          <cell r="BE412">
            <v>0</v>
          </cell>
          <cell r="BF412">
            <v>0</v>
          </cell>
          <cell r="BG412">
            <v>0</v>
          </cell>
          <cell r="BH412">
            <v>0</v>
          </cell>
          <cell r="BI412">
            <v>0</v>
          </cell>
          <cell r="BJ412">
            <v>0</v>
          </cell>
          <cell r="BK412">
            <v>0</v>
          </cell>
          <cell r="BL412">
            <v>0</v>
          </cell>
          <cell r="BM412">
            <v>0</v>
          </cell>
          <cell r="BN412">
            <v>0</v>
          </cell>
          <cell r="BO412">
            <v>0</v>
          </cell>
          <cell r="BP412">
            <v>0</v>
          </cell>
          <cell r="BQ412">
            <v>0</v>
          </cell>
          <cell r="BR412">
            <v>0</v>
          </cell>
          <cell r="BS412">
            <v>0</v>
          </cell>
          <cell r="BT412">
            <v>0</v>
          </cell>
          <cell r="BU412">
            <v>0</v>
          </cell>
          <cell r="BV412">
            <v>25000</v>
          </cell>
          <cell r="BW412">
            <v>0</v>
          </cell>
          <cell r="BY412">
            <v>2650</v>
          </cell>
          <cell r="BZ412">
            <v>25000</v>
          </cell>
        </row>
        <row r="413">
          <cell r="A413">
            <v>600125</v>
          </cell>
          <cell r="B413">
            <v>600125</v>
          </cell>
          <cell r="C413" t="str">
            <v>Kristine Carmichael</v>
          </cell>
          <cell r="D413">
            <v>600125</v>
          </cell>
          <cell r="E413">
            <v>600</v>
          </cell>
          <cell r="F413">
            <v>20</v>
          </cell>
          <cell r="G413" t="str">
            <v>PC Cust Service Supervision</v>
          </cell>
          <cell r="I413">
            <v>0</v>
          </cell>
          <cell r="K413">
            <v>0</v>
          </cell>
          <cell r="M413">
            <v>0</v>
          </cell>
          <cell r="O413">
            <v>0</v>
          </cell>
          <cell r="Q413">
            <v>0</v>
          </cell>
          <cell r="S413">
            <v>0</v>
          </cell>
          <cell r="U413">
            <v>0</v>
          </cell>
          <cell r="V413">
            <v>0</v>
          </cell>
          <cell r="W413">
            <v>0</v>
          </cell>
          <cell r="X413">
            <v>0</v>
          </cell>
          <cell r="Y413">
            <v>0</v>
          </cell>
          <cell r="Z413">
            <v>0</v>
          </cell>
          <cell r="AA413">
            <v>0</v>
          </cell>
          <cell r="AB413">
            <v>0</v>
          </cell>
          <cell r="AC413">
            <v>0</v>
          </cell>
          <cell r="AD413">
            <v>0</v>
          </cell>
          <cell r="AE413">
            <v>0</v>
          </cell>
          <cell r="AF413">
            <v>840</v>
          </cell>
          <cell r="AG413">
            <v>39076.800000000003</v>
          </cell>
          <cell r="AH413">
            <v>0</v>
          </cell>
          <cell r="AI413">
            <v>0</v>
          </cell>
          <cell r="AJ413">
            <v>0</v>
          </cell>
          <cell r="AK413">
            <v>0</v>
          </cell>
          <cell r="AL413">
            <v>0</v>
          </cell>
          <cell r="AM413">
            <v>0</v>
          </cell>
          <cell r="AN413">
            <v>0</v>
          </cell>
          <cell r="AO413">
            <v>0</v>
          </cell>
          <cell r="AP413">
            <v>0</v>
          </cell>
          <cell r="AQ413">
            <v>0</v>
          </cell>
          <cell r="AS413">
            <v>0</v>
          </cell>
          <cell r="AT413">
            <v>0</v>
          </cell>
          <cell r="AU413">
            <v>0</v>
          </cell>
          <cell r="AV413">
            <v>0</v>
          </cell>
          <cell r="AW413">
            <v>0</v>
          </cell>
          <cell r="AY413">
            <v>0</v>
          </cell>
          <cell r="AZ413">
            <v>0</v>
          </cell>
          <cell r="BA413">
            <v>0</v>
          </cell>
          <cell r="BB413">
            <v>0</v>
          </cell>
          <cell r="BC413">
            <v>0</v>
          </cell>
          <cell r="BD413">
            <v>0</v>
          </cell>
          <cell r="BE413">
            <v>0</v>
          </cell>
          <cell r="BF413">
            <v>0</v>
          </cell>
          <cell r="BG413">
            <v>0</v>
          </cell>
          <cell r="BH413">
            <v>0</v>
          </cell>
          <cell r="BI413">
            <v>0</v>
          </cell>
          <cell r="BJ413">
            <v>0</v>
          </cell>
          <cell r="BK413">
            <v>0</v>
          </cell>
          <cell r="BL413">
            <v>0</v>
          </cell>
          <cell r="BM413">
            <v>0</v>
          </cell>
          <cell r="BN413">
            <v>0</v>
          </cell>
          <cell r="BO413">
            <v>0</v>
          </cell>
          <cell r="BP413">
            <v>0</v>
          </cell>
          <cell r="BQ413">
            <v>0</v>
          </cell>
          <cell r="BR413">
            <v>0</v>
          </cell>
          <cell r="BS413">
            <v>0</v>
          </cell>
          <cell r="BT413">
            <v>0</v>
          </cell>
          <cell r="BU413">
            <v>0</v>
          </cell>
          <cell r="BV413">
            <v>0</v>
          </cell>
          <cell r="BW413">
            <v>0</v>
          </cell>
          <cell r="BY413">
            <v>2650</v>
          </cell>
          <cell r="BZ413">
            <v>39076.800000000003</v>
          </cell>
        </row>
        <row r="414">
          <cell r="A414">
            <v>0</v>
          </cell>
          <cell r="K414">
            <v>0</v>
          </cell>
          <cell r="M414">
            <v>0</v>
          </cell>
          <cell r="O414">
            <v>0</v>
          </cell>
          <cell r="Q414">
            <v>0</v>
          </cell>
          <cell r="S414">
            <v>0</v>
          </cell>
          <cell r="U414">
            <v>0</v>
          </cell>
          <cell r="V414">
            <v>0</v>
          </cell>
          <cell r="W414">
            <v>0</v>
          </cell>
          <cell r="X414">
            <v>0</v>
          </cell>
          <cell r="Y414">
            <v>0</v>
          </cell>
          <cell r="BO414">
            <v>0</v>
          </cell>
          <cell r="BY414" t="str">
            <v>2650 Total</v>
          </cell>
          <cell r="BZ414">
            <v>500297.02</v>
          </cell>
        </row>
        <row r="415">
          <cell r="A415">
            <v>710000</v>
          </cell>
          <cell r="B415">
            <v>710000</v>
          </cell>
          <cell r="C415" t="str">
            <v>Mike Pescod</v>
          </cell>
          <cell r="D415">
            <v>710000</v>
          </cell>
          <cell r="E415">
            <v>710</v>
          </cell>
          <cell r="F415">
            <v>20</v>
          </cell>
          <cell r="G415" t="str">
            <v>EOP-Operation Supervision &amp; Engineering</v>
          </cell>
          <cell r="H415">
            <v>25</v>
          </cell>
          <cell r="I415">
            <v>2161.5</v>
          </cell>
          <cell r="K415">
            <v>0</v>
          </cell>
          <cell r="M415">
            <v>0</v>
          </cell>
          <cell r="O415">
            <v>0</v>
          </cell>
          <cell r="Q415">
            <v>0</v>
          </cell>
          <cell r="S415">
            <v>0</v>
          </cell>
          <cell r="U415">
            <v>0</v>
          </cell>
          <cell r="V415">
            <v>0</v>
          </cell>
          <cell r="W415">
            <v>0</v>
          </cell>
          <cell r="X415">
            <v>0</v>
          </cell>
          <cell r="Y415">
            <v>0</v>
          </cell>
          <cell r="Z415">
            <v>0</v>
          </cell>
          <cell r="AA415">
            <v>0</v>
          </cell>
          <cell r="AB415">
            <v>0</v>
          </cell>
          <cell r="AC415">
            <v>0</v>
          </cell>
          <cell r="AD415">
            <v>0</v>
          </cell>
          <cell r="AE415">
            <v>0</v>
          </cell>
          <cell r="AF415">
            <v>0</v>
          </cell>
          <cell r="AG415">
            <v>0</v>
          </cell>
          <cell r="AH415">
            <v>0</v>
          </cell>
          <cell r="AI415">
            <v>0</v>
          </cell>
          <cell r="AJ415">
            <v>0</v>
          </cell>
          <cell r="AK415">
            <v>0</v>
          </cell>
          <cell r="AL415">
            <v>0</v>
          </cell>
          <cell r="AM415">
            <v>0</v>
          </cell>
          <cell r="AN415">
            <v>0</v>
          </cell>
          <cell r="AO415">
            <v>0</v>
          </cell>
          <cell r="AP415">
            <v>0</v>
          </cell>
          <cell r="AQ415">
            <v>0</v>
          </cell>
          <cell r="AS415">
            <v>0</v>
          </cell>
          <cell r="AT415">
            <v>0</v>
          </cell>
          <cell r="AU415">
            <v>0</v>
          </cell>
          <cell r="AV415">
            <v>0</v>
          </cell>
          <cell r="AW415">
            <v>0</v>
          </cell>
          <cell r="AY415">
            <v>0</v>
          </cell>
          <cell r="AZ415">
            <v>200</v>
          </cell>
          <cell r="BA415">
            <v>11602</v>
          </cell>
          <cell r="BB415">
            <v>0</v>
          </cell>
          <cell r="BC415">
            <v>0</v>
          </cell>
          <cell r="BD415">
            <v>0</v>
          </cell>
          <cell r="BE415">
            <v>0</v>
          </cell>
          <cell r="BF415">
            <v>0</v>
          </cell>
          <cell r="BG415">
            <v>0</v>
          </cell>
          <cell r="BH415">
            <v>0</v>
          </cell>
          <cell r="BI415">
            <v>0</v>
          </cell>
          <cell r="BJ415">
            <v>0</v>
          </cell>
          <cell r="BK415">
            <v>0</v>
          </cell>
          <cell r="BL415">
            <v>0</v>
          </cell>
          <cell r="BM415">
            <v>0</v>
          </cell>
          <cell r="BN415">
            <v>0</v>
          </cell>
          <cell r="BO415">
            <v>0</v>
          </cell>
          <cell r="BP415">
            <v>0</v>
          </cell>
          <cell r="BQ415">
            <v>0</v>
          </cell>
          <cell r="BR415">
            <v>0</v>
          </cell>
          <cell r="BS415">
            <v>0</v>
          </cell>
          <cell r="BT415">
            <v>0</v>
          </cell>
          <cell r="BU415">
            <v>0</v>
          </cell>
          <cell r="BV415">
            <v>0</v>
          </cell>
          <cell r="BW415">
            <v>0</v>
          </cell>
          <cell r="BY415">
            <v>2700</v>
          </cell>
          <cell r="BZ415">
            <v>13763.5</v>
          </cell>
        </row>
        <row r="416">
          <cell r="A416">
            <v>710001</v>
          </cell>
          <cell r="B416">
            <v>710001</v>
          </cell>
          <cell r="C416" t="str">
            <v>Mike Pescod</v>
          </cell>
          <cell r="D416">
            <v>710001</v>
          </cell>
          <cell r="E416">
            <v>710</v>
          </cell>
          <cell r="F416">
            <v>20</v>
          </cell>
          <cell r="G416" t="str">
            <v>EOP-Load Dispatching Operations</v>
          </cell>
          <cell r="I416">
            <v>0</v>
          </cell>
          <cell r="K416">
            <v>0</v>
          </cell>
          <cell r="M416">
            <v>0</v>
          </cell>
          <cell r="O416">
            <v>0</v>
          </cell>
          <cell r="Q416">
            <v>0</v>
          </cell>
          <cell r="S416">
            <v>0</v>
          </cell>
          <cell r="U416">
            <v>0</v>
          </cell>
          <cell r="V416">
            <v>0</v>
          </cell>
          <cell r="W416">
            <v>0</v>
          </cell>
          <cell r="X416">
            <v>0</v>
          </cell>
          <cell r="Y416">
            <v>0</v>
          </cell>
          <cell r="Z416">
            <v>0</v>
          </cell>
          <cell r="AA416">
            <v>0</v>
          </cell>
          <cell r="AB416">
            <v>0</v>
          </cell>
          <cell r="AC416">
            <v>0</v>
          </cell>
          <cell r="AD416">
            <v>0</v>
          </cell>
          <cell r="AE416">
            <v>0</v>
          </cell>
          <cell r="AF416">
            <v>0</v>
          </cell>
          <cell r="AG416">
            <v>0</v>
          </cell>
          <cell r="AH416">
            <v>0</v>
          </cell>
          <cell r="AI416">
            <v>0</v>
          </cell>
          <cell r="AJ416">
            <v>0</v>
          </cell>
          <cell r="AK416">
            <v>0</v>
          </cell>
          <cell r="AL416">
            <v>30</v>
          </cell>
          <cell r="AM416">
            <v>1609.2</v>
          </cell>
          <cell r="AN416">
            <v>0</v>
          </cell>
          <cell r="AO416">
            <v>0</v>
          </cell>
          <cell r="AP416">
            <v>0</v>
          </cell>
          <cell r="AQ416">
            <v>0</v>
          </cell>
          <cell r="AS416">
            <v>0</v>
          </cell>
          <cell r="AT416">
            <v>0</v>
          </cell>
          <cell r="AU416">
            <v>0</v>
          </cell>
          <cell r="AV416">
            <v>0</v>
          </cell>
          <cell r="AW416">
            <v>0</v>
          </cell>
          <cell r="AY416">
            <v>0</v>
          </cell>
          <cell r="AZ416">
            <v>0</v>
          </cell>
          <cell r="BA416">
            <v>0</v>
          </cell>
          <cell r="BB416">
            <v>0</v>
          </cell>
          <cell r="BC416">
            <v>0</v>
          </cell>
          <cell r="BD416">
            <v>0</v>
          </cell>
          <cell r="BE416">
            <v>0</v>
          </cell>
          <cell r="BF416">
            <v>0</v>
          </cell>
          <cell r="BG416">
            <v>0</v>
          </cell>
          <cell r="BH416">
            <v>0</v>
          </cell>
          <cell r="BI416">
            <v>0</v>
          </cell>
          <cell r="BJ416">
            <v>0</v>
          </cell>
          <cell r="BK416">
            <v>0</v>
          </cell>
          <cell r="BL416">
            <v>0</v>
          </cell>
          <cell r="BM416">
            <v>0</v>
          </cell>
          <cell r="BN416">
            <v>0</v>
          </cell>
          <cell r="BO416">
            <v>0</v>
          </cell>
          <cell r="BP416">
            <v>0</v>
          </cell>
          <cell r="BQ416">
            <v>0</v>
          </cell>
          <cell r="BR416">
            <v>0</v>
          </cell>
          <cell r="BS416">
            <v>0</v>
          </cell>
          <cell r="BT416">
            <v>0</v>
          </cell>
          <cell r="BU416">
            <v>0</v>
          </cell>
          <cell r="BV416">
            <v>0</v>
          </cell>
          <cell r="BW416">
            <v>0</v>
          </cell>
          <cell r="BY416">
            <v>2700</v>
          </cell>
          <cell r="BZ416">
            <v>1609.2</v>
          </cell>
        </row>
        <row r="417">
          <cell r="A417">
            <v>710002</v>
          </cell>
          <cell r="B417">
            <v>710002</v>
          </cell>
          <cell r="C417" t="str">
            <v>Mike Pescod</v>
          </cell>
          <cell r="D417">
            <v>710002</v>
          </cell>
          <cell r="E417">
            <v>710</v>
          </cell>
          <cell r="F417">
            <v>20</v>
          </cell>
          <cell r="G417" t="str">
            <v>EOP-Station Buildings and Fixtures Expen</v>
          </cell>
          <cell r="I417">
            <v>0</v>
          </cell>
          <cell r="K417">
            <v>0</v>
          </cell>
          <cell r="M417">
            <v>0</v>
          </cell>
          <cell r="O417">
            <v>0</v>
          </cell>
          <cell r="Q417">
            <v>0</v>
          </cell>
          <cell r="S417">
            <v>0</v>
          </cell>
          <cell r="U417">
            <v>0</v>
          </cell>
          <cell r="V417">
            <v>0</v>
          </cell>
          <cell r="W417">
            <v>0</v>
          </cell>
          <cell r="X417">
            <v>0</v>
          </cell>
          <cell r="Y417">
            <v>0</v>
          </cell>
          <cell r="Z417">
            <v>0</v>
          </cell>
          <cell r="AA417">
            <v>0</v>
          </cell>
          <cell r="AB417">
            <v>0</v>
          </cell>
          <cell r="AC417">
            <v>0</v>
          </cell>
          <cell r="AD417">
            <v>0</v>
          </cell>
          <cell r="AE417">
            <v>0</v>
          </cell>
          <cell r="AF417">
            <v>0</v>
          </cell>
          <cell r="AG417">
            <v>0</v>
          </cell>
          <cell r="AH417">
            <v>0</v>
          </cell>
          <cell r="AI417">
            <v>0</v>
          </cell>
          <cell r="AJ417">
            <v>0</v>
          </cell>
          <cell r="AK417">
            <v>0</v>
          </cell>
          <cell r="AL417">
            <v>0</v>
          </cell>
          <cell r="AM417">
            <v>0</v>
          </cell>
          <cell r="AN417">
            <v>0</v>
          </cell>
          <cell r="AO417">
            <v>0</v>
          </cell>
          <cell r="AP417">
            <v>0</v>
          </cell>
          <cell r="AQ417">
            <v>0</v>
          </cell>
          <cell r="AS417">
            <v>0</v>
          </cell>
          <cell r="AT417">
            <v>0</v>
          </cell>
          <cell r="AU417">
            <v>0</v>
          </cell>
          <cell r="AV417">
            <v>0</v>
          </cell>
          <cell r="AW417">
            <v>0</v>
          </cell>
          <cell r="AY417">
            <v>0</v>
          </cell>
          <cell r="AZ417">
            <v>0</v>
          </cell>
          <cell r="BA417">
            <v>0</v>
          </cell>
          <cell r="BB417">
            <v>0</v>
          </cell>
          <cell r="BC417">
            <v>0</v>
          </cell>
          <cell r="BD417">
            <v>0</v>
          </cell>
          <cell r="BE417">
            <v>0</v>
          </cell>
          <cell r="BF417">
            <v>0</v>
          </cell>
          <cell r="BG417">
            <v>0</v>
          </cell>
          <cell r="BH417">
            <v>0</v>
          </cell>
          <cell r="BI417">
            <v>0</v>
          </cell>
          <cell r="BJ417">
            <v>0</v>
          </cell>
          <cell r="BK417">
            <v>0</v>
          </cell>
          <cell r="BL417">
            <v>0</v>
          </cell>
          <cell r="BM417">
            <v>0</v>
          </cell>
          <cell r="BN417">
            <v>0</v>
          </cell>
          <cell r="BO417">
            <v>0</v>
          </cell>
          <cell r="BP417">
            <v>0</v>
          </cell>
          <cell r="BQ417">
            <v>0</v>
          </cell>
          <cell r="BR417">
            <v>0</v>
          </cell>
          <cell r="BS417">
            <v>0</v>
          </cell>
          <cell r="BT417">
            <v>0</v>
          </cell>
          <cell r="BU417">
            <v>0</v>
          </cell>
          <cell r="BV417">
            <v>0</v>
          </cell>
          <cell r="BW417">
            <v>0</v>
          </cell>
          <cell r="BY417">
            <v>2700</v>
          </cell>
          <cell r="BZ417">
            <v>0</v>
          </cell>
        </row>
        <row r="418">
          <cell r="A418">
            <v>710003</v>
          </cell>
          <cell r="B418">
            <v>710003</v>
          </cell>
          <cell r="C418" t="str">
            <v>Mike Pescod</v>
          </cell>
          <cell r="D418">
            <v>710003</v>
          </cell>
          <cell r="E418">
            <v>710</v>
          </cell>
          <cell r="F418">
            <v>20</v>
          </cell>
          <cell r="G418" t="str">
            <v>EOP-Dist Station Equip-Oper Lbr</v>
          </cell>
          <cell r="I418">
            <v>0</v>
          </cell>
          <cell r="K418">
            <v>0</v>
          </cell>
          <cell r="M418">
            <v>0</v>
          </cell>
          <cell r="O418">
            <v>0</v>
          </cell>
          <cell r="Q418">
            <v>0</v>
          </cell>
          <cell r="S418">
            <v>0</v>
          </cell>
          <cell r="U418">
            <v>0</v>
          </cell>
          <cell r="V418">
            <v>0</v>
          </cell>
          <cell r="W418">
            <v>0</v>
          </cell>
          <cell r="X418">
            <v>0</v>
          </cell>
          <cell r="Y418">
            <v>0</v>
          </cell>
          <cell r="Z418">
            <v>0</v>
          </cell>
          <cell r="AA418">
            <v>0</v>
          </cell>
          <cell r="AB418">
            <v>0</v>
          </cell>
          <cell r="AC418">
            <v>0</v>
          </cell>
          <cell r="AD418">
            <v>0</v>
          </cell>
          <cell r="AE418">
            <v>0</v>
          </cell>
          <cell r="AF418">
            <v>0</v>
          </cell>
          <cell r="AG418">
            <v>0</v>
          </cell>
          <cell r="AH418">
            <v>0</v>
          </cell>
          <cell r="AI418">
            <v>0</v>
          </cell>
          <cell r="AJ418">
            <v>0</v>
          </cell>
          <cell r="AK418">
            <v>0</v>
          </cell>
          <cell r="AL418">
            <v>120</v>
          </cell>
          <cell r="AM418">
            <v>6436.8</v>
          </cell>
          <cell r="AN418">
            <v>0</v>
          </cell>
          <cell r="AO418">
            <v>0</v>
          </cell>
          <cell r="AP418">
            <v>0</v>
          </cell>
          <cell r="AQ418">
            <v>0</v>
          </cell>
          <cell r="AS418">
            <v>0</v>
          </cell>
          <cell r="AT418">
            <v>0</v>
          </cell>
          <cell r="AU418">
            <v>0</v>
          </cell>
          <cell r="AV418">
            <v>0</v>
          </cell>
          <cell r="AW418">
            <v>0</v>
          </cell>
          <cell r="AY418">
            <v>0</v>
          </cell>
          <cell r="AZ418">
            <v>0</v>
          </cell>
          <cell r="BA418">
            <v>0</v>
          </cell>
          <cell r="BB418">
            <v>0</v>
          </cell>
          <cell r="BC418">
            <v>0</v>
          </cell>
          <cell r="BD418">
            <v>350</v>
          </cell>
          <cell r="BE418">
            <v>18588.5</v>
          </cell>
          <cell r="BF418">
            <v>0</v>
          </cell>
          <cell r="BG418">
            <v>0</v>
          </cell>
          <cell r="BH418">
            <v>0</v>
          </cell>
          <cell r="BI418">
            <v>0</v>
          </cell>
          <cell r="BJ418">
            <v>0</v>
          </cell>
          <cell r="BK418">
            <v>0</v>
          </cell>
          <cell r="BL418">
            <v>0</v>
          </cell>
          <cell r="BM418">
            <v>0</v>
          </cell>
          <cell r="BN418">
            <v>0</v>
          </cell>
          <cell r="BO418">
            <v>0</v>
          </cell>
          <cell r="BP418">
            <v>0</v>
          </cell>
          <cell r="BQ418">
            <v>0</v>
          </cell>
          <cell r="BR418">
            <v>0</v>
          </cell>
          <cell r="BS418">
            <v>0</v>
          </cell>
          <cell r="BT418">
            <v>0</v>
          </cell>
          <cell r="BU418">
            <v>0</v>
          </cell>
          <cell r="BV418">
            <v>0</v>
          </cell>
          <cell r="BW418">
            <v>0</v>
          </cell>
          <cell r="BY418">
            <v>2700</v>
          </cell>
          <cell r="BZ418">
            <v>25025.3</v>
          </cell>
        </row>
        <row r="419">
          <cell r="A419">
            <v>710004</v>
          </cell>
          <cell r="B419">
            <v>710004</v>
          </cell>
          <cell r="C419" t="str">
            <v>Mike Pescod</v>
          </cell>
          <cell r="D419">
            <v>710004</v>
          </cell>
          <cell r="E419">
            <v>710</v>
          </cell>
          <cell r="F419">
            <v>20</v>
          </cell>
          <cell r="G419" t="str">
            <v>EOP-Dist Station Equip-Supplies &amp; Exp</v>
          </cell>
          <cell r="I419">
            <v>0</v>
          </cell>
          <cell r="K419">
            <v>0</v>
          </cell>
          <cell r="M419">
            <v>0</v>
          </cell>
          <cell r="O419">
            <v>0</v>
          </cell>
          <cell r="Q419">
            <v>0</v>
          </cell>
          <cell r="S419">
            <v>0</v>
          </cell>
          <cell r="U419">
            <v>0</v>
          </cell>
          <cell r="V419">
            <v>0</v>
          </cell>
          <cell r="W419">
            <v>0</v>
          </cell>
          <cell r="X419">
            <v>0</v>
          </cell>
          <cell r="Y419">
            <v>0</v>
          </cell>
          <cell r="Z419">
            <v>0</v>
          </cell>
          <cell r="AA419">
            <v>0</v>
          </cell>
          <cell r="AB419">
            <v>0</v>
          </cell>
          <cell r="AC419">
            <v>0</v>
          </cell>
          <cell r="AD419">
            <v>0</v>
          </cell>
          <cell r="AE419">
            <v>0</v>
          </cell>
          <cell r="AF419">
            <v>0</v>
          </cell>
          <cell r="AG419">
            <v>0</v>
          </cell>
          <cell r="AH419">
            <v>0</v>
          </cell>
          <cell r="AI419">
            <v>0</v>
          </cell>
          <cell r="AJ419">
            <v>0</v>
          </cell>
          <cell r="AK419">
            <v>0</v>
          </cell>
          <cell r="AL419">
            <v>0</v>
          </cell>
          <cell r="AM419">
            <v>0</v>
          </cell>
          <cell r="AN419">
            <v>0</v>
          </cell>
          <cell r="AO419">
            <v>0</v>
          </cell>
          <cell r="AP419">
            <v>0</v>
          </cell>
          <cell r="AQ419">
            <v>0</v>
          </cell>
          <cell r="AS419">
            <v>0</v>
          </cell>
          <cell r="AT419">
            <v>0</v>
          </cell>
          <cell r="AU419">
            <v>0</v>
          </cell>
          <cell r="AV419">
            <v>0</v>
          </cell>
          <cell r="AW419">
            <v>0</v>
          </cell>
          <cell r="AY419">
            <v>0</v>
          </cell>
          <cell r="AZ419">
            <v>0</v>
          </cell>
          <cell r="BA419">
            <v>0</v>
          </cell>
          <cell r="BB419">
            <v>0</v>
          </cell>
          <cell r="BC419">
            <v>0</v>
          </cell>
          <cell r="BD419">
            <v>0</v>
          </cell>
          <cell r="BE419">
            <v>0</v>
          </cell>
          <cell r="BF419">
            <v>0</v>
          </cell>
          <cell r="BG419">
            <v>0</v>
          </cell>
          <cell r="BH419">
            <v>0</v>
          </cell>
          <cell r="BI419">
            <v>0</v>
          </cell>
          <cell r="BJ419">
            <v>0</v>
          </cell>
          <cell r="BK419">
            <v>0</v>
          </cell>
          <cell r="BL419">
            <v>0</v>
          </cell>
          <cell r="BM419">
            <v>0</v>
          </cell>
          <cell r="BN419">
            <v>0</v>
          </cell>
          <cell r="BO419">
            <v>0</v>
          </cell>
          <cell r="BP419">
            <v>0</v>
          </cell>
          <cell r="BQ419">
            <v>0</v>
          </cell>
          <cell r="BR419">
            <v>0</v>
          </cell>
          <cell r="BS419">
            <v>0</v>
          </cell>
          <cell r="BT419">
            <v>0</v>
          </cell>
          <cell r="BU419">
            <v>0</v>
          </cell>
          <cell r="BV419">
            <v>800</v>
          </cell>
          <cell r="BW419">
            <v>0</v>
          </cell>
          <cell r="BY419">
            <v>2700</v>
          </cell>
          <cell r="BZ419">
            <v>800</v>
          </cell>
        </row>
        <row r="420">
          <cell r="A420">
            <v>710005</v>
          </cell>
          <cell r="B420">
            <v>710005</v>
          </cell>
          <cell r="C420" t="str">
            <v>Mike Pescod</v>
          </cell>
          <cell r="D420">
            <v>710005</v>
          </cell>
          <cell r="E420">
            <v>710</v>
          </cell>
          <cell r="F420">
            <v>20</v>
          </cell>
          <cell r="G420" t="str">
            <v>EOP-OH Dist Lines &amp; Feeder Oper Lbr</v>
          </cell>
          <cell r="I420">
            <v>0</v>
          </cell>
          <cell r="K420">
            <v>0</v>
          </cell>
          <cell r="M420">
            <v>0</v>
          </cell>
          <cell r="O420">
            <v>0</v>
          </cell>
          <cell r="Q420">
            <v>0</v>
          </cell>
          <cell r="S420">
            <v>0</v>
          </cell>
          <cell r="U420">
            <v>0</v>
          </cell>
          <cell r="V420">
            <v>0</v>
          </cell>
          <cell r="W420">
            <v>0</v>
          </cell>
          <cell r="X420">
            <v>0</v>
          </cell>
          <cell r="Y420">
            <v>0</v>
          </cell>
          <cell r="Z420">
            <v>0</v>
          </cell>
          <cell r="AA420">
            <v>0</v>
          </cell>
          <cell r="AB420">
            <v>0</v>
          </cell>
          <cell r="AC420">
            <v>0</v>
          </cell>
          <cell r="AD420">
            <v>0</v>
          </cell>
          <cell r="AE420">
            <v>0</v>
          </cell>
          <cell r="AF420">
            <v>0</v>
          </cell>
          <cell r="AG420">
            <v>0</v>
          </cell>
          <cell r="AH420">
            <v>0</v>
          </cell>
          <cell r="AI420">
            <v>0</v>
          </cell>
          <cell r="AJ420">
            <v>0</v>
          </cell>
          <cell r="AK420">
            <v>0</v>
          </cell>
          <cell r="AL420">
            <v>360</v>
          </cell>
          <cell r="AM420">
            <v>19310.400000000001</v>
          </cell>
          <cell r="AO420">
            <v>0</v>
          </cell>
          <cell r="AP420">
            <v>0</v>
          </cell>
          <cell r="AQ420">
            <v>0</v>
          </cell>
          <cell r="AS420">
            <v>0</v>
          </cell>
          <cell r="AT420">
            <v>0</v>
          </cell>
          <cell r="AU420">
            <v>0</v>
          </cell>
          <cell r="AV420">
            <v>0</v>
          </cell>
          <cell r="AW420">
            <v>0</v>
          </cell>
          <cell r="AY420">
            <v>0</v>
          </cell>
          <cell r="AZ420">
            <v>200</v>
          </cell>
          <cell r="BA420">
            <v>11602</v>
          </cell>
          <cell r="BB420">
            <v>0</v>
          </cell>
          <cell r="BC420">
            <v>0</v>
          </cell>
          <cell r="BD420">
            <v>0</v>
          </cell>
          <cell r="BE420">
            <v>0</v>
          </cell>
          <cell r="BF420">
            <v>0</v>
          </cell>
          <cell r="BG420">
            <v>0</v>
          </cell>
          <cell r="BH420">
            <v>0</v>
          </cell>
          <cell r="BI420">
            <v>0</v>
          </cell>
          <cell r="BJ420">
            <v>0</v>
          </cell>
          <cell r="BK420">
            <v>0</v>
          </cell>
          <cell r="BL420">
            <v>0</v>
          </cell>
          <cell r="BM420">
            <v>0</v>
          </cell>
          <cell r="BN420">
            <v>0</v>
          </cell>
          <cell r="BO420">
            <v>0</v>
          </cell>
          <cell r="BP420">
            <v>0</v>
          </cell>
          <cell r="BQ420">
            <v>0</v>
          </cell>
          <cell r="BR420">
            <v>0</v>
          </cell>
          <cell r="BS420">
            <v>0</v>
          </cell>
          <cell r="BT420">
            <v>0</v>
          </cell>
          <cell r="BU420">
            <v>0</v>
          </cell>
          <cell r="BV420">
            <v>0</v>
          </cell>
          <cell r="BW420">
            <v>0</v>
          </cell>
          <cell r="BY420">
            <v>2700</v>
          </cell>
          <cell r="BZ420">
            <v>30912.400000000001</v>
          </cell>
        </row>
        <row r="421">
          <cell r="A421">
            <v>710006</v>
          </cell>
          <cell r="B421">
            <v>710006</v>
          </cell>
          <cell r="C421" t="str">
            <v>Mike Pescod</v>
          </cell>
          <cell r="D421">
            <v>710006</v>
          </cell>
          <cell r="E421">
            <v>710</v>
          </cell>
          <cell r="F421">
            <v>20</v>
          </cell>
          <cell r="G421" t="str">
            <v>EOP-OH Dist Lines &amp; Feeder Supplie &amp; exp</v>
          </cell>
          <cell r="I421">
            <v>0</v>
          </cell>
          <cell r="K421">
            <v>0</v>
          </cell>
          <cell r="M421">
            <v>0</v>
          </cell>
          <cell r="O421">
            <v>0</v>
          </cell>
          <cell r="Q421">
            <v>0</v>
          </cell>
          <cell r="S421">
            <v>0</v>
          </cell>
          <cell r="U421">
            <v>0</v>
          </cell>
          <cell r="V421">
            <v>0</v>
          </cell>
          <cell r="W421">
            <v>0</v>
          </cell>
          <cell r="X421">
            <v>0</v>
          </cell>
          <cell r="Y421">
            <v>0</v>
          </cell>
          <cell r="Z421">
            <v>0</v>
          </cell>
          <cell r="AA421">
            <v>0</v>
          </cell>
          <cell r="AB421">
            <v>0</v>
          </cell>
          <cell r="AC421">
            <v>0</v>
          </cell>
          <cell r="AD421">
            <v>0</v>
          </cell>
          <cell r="AE421">
            <v>0</v>
          </cell>
          <cell r="AF421">
            <v>0</v>
          </cell>
          <cell r="AG421">
            <v>0</v>
          </cell>
          <cell r="AH421">
            <v>0</v>
          </cell>
          <cell r="AI421">
            <v>0</v>
          </cell>
          <cell r="AJ421">
            <v>0</v>
          </cell>
          <cell r="AK421">
            <v>0</v>
          </cell>
          <cell r="AL421">
            <v>0</v>
          </cell>
          <cell r="AM421">
            <v>0</v>
          </cell>
          <cell r="AN421">
            <v>0</v>
          </cell>
          <cell r="AO421">
            <v>0</v>
          </cell>
          <cell r="AP421">
            <v>0</v>
          </cell>
          <cell r="AQ421">
            <v>0</v>
          </cell>
          <cell r="AS421">
            <v>0</v>
          </cell>
          <cell r="AT421">
            <v>0</v>
          </cell>
          <cell r="AU421">
            <v>0</v>
          </cell>
          <cell r="AV421">
            <v>0</v>
          </cell>
          <cell r="AW421">
            <v>0</v>
          </cell>
          <cell r="AY421">
            <v>0</v>
          </cell>
          <cell r="AZ421">
            <v>0</v>
          </cell>
          <cell r="BA421">
            <v>0</v>
          </cell>
          <cell r="BB421">
            <v>0</v>
          </cell>
          <cell r="BC421">
            <v>0</v>
          </cell>
          <cell r="BD421">
            <v>0</v>
          </cell>
          <cell r="BE421">
            <v>0</v>
          </cell>
          <cell r="BF421">
            <v>0</v>
          </cell>
          <cell r="BG421">
            <v>0</v>
          </cell>
          <cell r="BH421">
            <v>0</v>
          </cell>
          <cell r="BI421">
            <v>0</v>
          </cell>
          <cell r="BJ421">
            <v>0</v>
          </cell>
          <cell r="BK421">
            <v>0</v>
          </cell>
          <cell r="BL421">
            <v>0</v>
          </cell>
          <cell r="BM421">
            <v>0</v>
          </cell>
          <cell r="BN421">
            <v>0</v>
          </cell>
          <cell r="BO421">
            <v>0</v>
          </cell>
          <cell r="BP421">
            <v>0</v>
          </cell>
          <cell r="BQ421">
            <v>0</v>
          </cell>
          <cell r="BR421">
            <v>0</v>
          </cell>
          <cell r="BS421">
            <v>0</v>
          </cell>
          <cell r="BT421">
            <v>0</v>
          </cell>
          <cell r="BU421">
            <v>0</v>
          </cell>
          <cell r="BV421">
            <v>27000</v>
          </cell>
          <cell r="BW421">
            <v>0</v>
          </cell>
          <cell r="BY421">
            <v>2700</v>
          </cell>
          <cell r="BZ421">
            <v>27000</v>
          </cell>
        </row>
        <row r="422">
          <cell r="A422">
            <v>710007</v>
          </cell>
          <cell r="B422">
            <v>710007</v>
          </cell>
          <cell r="C422" t="str">
            <v>Mike Pescod</v>
          </cell>
          <cell r="D422">
            <v>710007</v>
          </cell>
          <cell r="E422">
            <v>710</v>
          </cell>
          <cell r="F422">
            <v>20</v>
          </cell>
          <cell r="G422" t="str">
            <v>EOP-OH Dist Transformers Operations</v>
          </cell>
          <cell r="I422">
            <v>0</v>
          </cell>
          <cell r="K422">
            <v>0</v>
          </cell>
          <cell r="M422">
            <v>0</v>
          </cell>
          <cell r="O422">
            <v>0</v>
          </cell>
          <cell r="Q422">
            <v>0</v>
          </cell>
          <cell r="S422">
            <v>0</v>
          </cell>
          <cell r="U422">
            <v>0</v>
          </cell>
          <cell r="V422">
            <v>0</v>
          </cell>
          <cell r="W422">
            <v>0</v>
          </cell>
          <cell r="X422">
            <v>0</v>
          </cell>
          <cell r="Y422">
            <v>0</v>
          </cell>
          <cell r="Z422">
            <v>0</v>
          </cell>
          <cell r="AA422">
            <v>0</v>
          </cell>
          <cell r="AB422">
            <v>0</v>
          </cell>
          <cell r="AC422">
            <v>0</v>
          </cell>
          <cell r="AD422">
            <v>0</v>
          </cell>
          <cell r="AE422">
            <v>0</v>
          </cell>
          <cell r="AF422">
            <v>0</v>
          </cell>
          <cell r="AG422">
            <v>0</v>
          </cell>
          <cell r="AH422">
            <v>0</v>
          </cell>
          <cell r="AI422">
            <v>0</v>
          </cell>
          <cell r="AJ422">
            <v>0</v>
          </cell>
          <cell r="AK422">
            <v>0</v>
          </cell>
          <cell r="AL422">
            <v>550</v>
          </cell>
          <cell r="AM422">
            <v>29502</v>
          </cell>
          <cell r="AN422">
            <v>0</v>
          </cell>
          <cell r="AO422">
            <v>0</v>
          </cell>
          <cell r="AP422">
            <v>0</v>
          </cell>
          <cell r="AQ422">
            <v>0</v>
          </cell>
          <cell r="AS422">
            <v>0</v>
          </cell>
          <cell r="AT422">
            <v>0</v>
          </cell>
          <cell r="AU422">
            <v>0</v>
          </cell>
          <cell r="AV422">
            <v>0</v>
          </cell>
          <cell r="AW422">
            <v>0</v>
          </cell>
          <cell r="AY422">
            <v>0</v>
          </cell>
          <cell r="AZ422">
            <v>550</v>
          </cell>
          <cell r="BA422">
            <v>31905.5</v>
          </cell>
          <cell r="BB422">
            <v>0</v>
          </cell>
          <cell r="BC422">
            <v>0</v>
          </cell>
          <cell r="BD422">
            <v>0</v>
          </cell>
          <cell r="BE422">
            <v>0</v>
          </cell>
          <cell r="BF422">
            <v>0</v>
          </cell>
          <cell r="BG422">
            <v>0</v>
          </cell>
          <cell r="BH422">
            <v>0</v>
          </cell>
          <cell r="BI422">
            <v>0</v>
          </cell>
          <cell r="BJ422">
            <v>0</v>
          </cell>
          <cell r="BK422">
            <v>0</v>
          </cell>
          <cell r="BL422">
            <v>0</v>
          </cell>
          <cell r="BM422">
            <v>0</v>
          </cell>
          <cell r="BN422">
            <v>0</v>
          </cell>
          <cell r="BO422">
            <v>0</v>
          </cell>
          <cell r="BP422">
            <v>0</v>
          </cell>
          <cell r="BQ422">
            <v>0</v>
          </cell>
          <cell r="BR422">
            <v>0</v>
          </cell>
          <cell r="BS422">
            <v>0</v>
          </cell>
          <cell r="BT422">
            <v>0</v>
          </cell>
          <cell r="BU422">
            <v>0</v>
          </cell>
          <cell r="BV422">
            <v>7500</v>
          </cell>
          <cell r="BW422">
            <v>0</v>
          </cell>
          <cell r="BY422">
            <v>2700</v>
          </cell>
          <cell r="BZ422">
            <v>68907.5</v>
          </cell>
        </row>
        <row r="423">
          <cell r="A423">
            <v>710008</v>
          </cell>
          <cell r="B423">
            <v>710008</v>
          </cell>
          <cell r="C423" t="str">
            <v>Mike Pescod</v>
          </cell>
          <cell r="D423">
            <v>710008</v>
          </cell>
          <cell r="E423">
            <v>710</v>
          </cell>
          <cell r="F423">
            <v>20</v>
          </cell>
          <cell r="G423" t="str">
            <v>EOP-UG Dist Lines &amp; Feeder Oper Lbr</v>
          </cell>
          <cell r="I423">
            <v>0</v>
          </cell>
          <cell r="K423">
            <v>0</v>
          </cell>
          <cell r="M423">
            <v>0</v>
          </cell>
          <cell r="O423">
            <v>0</v>
          </cell>
          <cell r="Q423">
            <v>0</v>
          </cell>
          <cell r="S423">
            <v>0</v>
          </cell>
          <cell r="U423">
            <v>0</v>
          </cell>
          <cell r="V423">
            <v>0</v>
          </cell>
          <cell r="W423">
            <v>0</v>
          </cell>
          <cell r="X423">
            <v>0</v>
          </cell>
          <cell r="Y423">
            <v>0</v>
          </cell>
          <cell r="Z423">
            <v>0</v>
          </cell>
          <cell r="AA423">
            <v>0</v>
          </cell>
          <cell r="AB423">
            <v>0</v>
          </cell>
          <cell r="AC423">
            <v>0</v>
          </cell>
          <cell r="AD423">
            <v>0</v>
          </cell>
          <cell r="AE423">
            <v>0</v>
          </cell>
          <cell r="AF423">
            <v>0</v>
          </cell>
          <cell r="AG423">
            <v>0</v>
          </cell>
          <cell r="AH423">
            <v>0</v>
          </cell>
          <cell r="AI423">
            <v>0</v>
          </cell>
          <cell r="AJ423">
            <v>0</v>
          </cell>
          <cell r="AK423">
            <v>0</v>
          </cell>
          <cell r="AL423">
            <v>160</v>
          </cell>
          <cell r="AM423">
            <v>8582.4</v>
          </cell>
          <cell r="AN423">
            <v>0</v>
          </cell>
          <cell r="AO423">
            <v>0</v>
          </cell>
          <cell r="AP423">
            <v>0</v>
          </cell>
          <cell r="AQ423">
            <v>0</v>
          </cell>
          <cell r="AS423">
            <v>0</v>
          </cell>
          <cell r="AT423">
            <v>0</v>
          </cell>
          <cell r="AU423">
            <v>0</v>
          </cell>
          <cell r="AV423">
            <v>0</v>
          </cell>
          <cell r="AW423">
            <v>0</v>
          </cell>
          <cell r="AY423">
            <v>0</v>
          </cell>
          <cell r="AZ423">
            <v>0</v>
          </cell>
          <cell r="BA423">
            <v>0</v>
          </cell>
          <cell r="BB423">
            <v>0</v>
          </cell>
          <cell r="BC423">
            <v>0</v>
          </cell>
          <cell r="BD423">
            <v>0</v>
          </cell>
          <cell r="BE423">
            <v>0</v>
          </cell>
          <cell r="BF423">
            <v>0</v>
          </cell>
          <cell r="BG423">
            <v>0</v>
          </cell>
          <cell r="BH423">
            <v>0</v>
          </cell>
          <cell r="BI423">
            <v>0</v>
          </cell>
          <cell r="BJ423">
            <v>0</v>
          </cell>
          <cell r="BK423">
            <v>0</v>
          </cell>
          <cell r="BL423">
            <v>0</v>
          </cell>
          <cell r="BM423">
            <v>0</v>
          </cell>
          <cell r="BN423">
            <v>0</v>
          </cell>
          <cell r="BO423">
            <v>0</v>
          </cell>
          <cell r="BP423">
            <v>0</v>
          </cell>
          <cell r="BQ423">
            <v>0</v>
          </cell>
          <cell r="BR423">
            <v>0</v>
          </cell>
          <cell r="BS423">
            <v>0</v>
          </cell>
          <cell r="BT423">
            <v>0</v>
          </cell>
          <cell r="BU423">
            <v>0</v>
          </cell>
          <cell r="BV423">
            <v>0</v>
          </cell>
          <cell r="BW423">
            <v>0</v>
          </cell>
          <cell r="BY423">
            <v>2700</v>
          </cell>
          <cell r="BZ423">
            <v>8582.4</v>
          </cell>
        </row>
        <row r="424">
          <cell r="A424">
            <v>710009</v>
          </cell>
          <cell r="B424">
            <v>710009</v>
          </cell>
          <cell r="C424" t="str">
            <v>Mike Pescod</v>
          </cell>
          <cell r="D424">
            <v>710009</v>
          </cell>
          <cell r="E424">
            <v>710</v>
          </cell>
          <cell r="F424">
            <v>20</v>
          </cell>
          <cell r="G424" t="str">
            <v>EOP-UG Dist Lines &amp; Feeder Suppl &amp; Expen</v>
          </cell>
          <cell r="I424">
            <v>0</v>
          </cell>
          <cell r="K424">
            <v>0</v>
          </cell>
          <cell r="M424">
            <v>0</v>
          </cell>
          <cell r="O424">
            <v>0</v>
          </cell>
          <cell r="Q424">
            <v>0</v>
          </cell>
          <cell r="S424">
            <v>0</v>
          </cell>
          <cell r="U424">
            <v>0</v>
          </cell>
          <cell r="V424">
            <v>0</v>
          </cell>
          <cell r="W424">
            <v>0</v>
          </cell>
          <cell r="X424">
            <v>0</v>
          </cell>
          <cell r="Y424">
            <v>0</v>
          </cell>
          <cell r="Z424">
            <v>0</v>
          </cell>
          <cell r="AA424">
            <v>0</v>
          </cell>
          <cell r="AB424">
            <v>0</v>
          </cell>
          <cell r="AC424">
            <v>0</v>
          </cell>
          <cell r="AD424">
            <v>0</v>
          </cell>
          <cell r="AE424">
            <v>0</v>
          </cell>
          <cell r="AF424">
            <v>0</v>
          </cell>
          <cell r="AG424">
            <v>0</v>
          </cell>
          <cell r="AH424">
            <v>0</v>
          </cell>
          <cell r="AI424">
            <v>0</v>
          </cell>
          <cell r="AJ424">
            <v>0</v>
          </cell>
          <cell r="AK424">
            <v>0</v>
          </cell>
          <cell r="AL424">
            <v>0</v>
          </cell>
          <cell r="AM424">
            <v>0</v>
          </cell>
          <cell r="AN424">
            <v>0</v>
          </cell>
          <cell r="AO424">
            <v>0</v>
          </cell>
          <cell r="AP424">
            <v>0</v>
          </cell>
          <cell r="AQ424">
            <v>0</v>
          </cell>
          <cell r="AS424">
            <v>0</v>
          </cell>
          <cell r="AT424">
            <v>0</v>
          </cell>
          <cell r="AU424">
            <v>0</v>
          </cell>
          <cell r="AV424">
            <v>0</v>
          </cell>
          <cell r="AW424">
            <v>0</v>
          </cell>
          <cell r="AY424">
            <v>0</v>
          </cell>
          <cell r="AZ424">
            <v>0</v>
          </cell>
          <cell r="BA424">
            <v>0</v>
          </cell>
          <cell r="BB424">
            <v>0</v>
          </cell>
          <cell r="BC424">
            <v>0</v>
          </cell>
          <cell r="BD424">
            <v>0</v>
          </cell>
          <cell r="BE424">
            <v>0</v>
          </cell>
          <cell r="BF424">
            <v>0</v>
          </cell>
          <cell r="BG424">
            <v>0</v>
          </cell>
          <cell r="BH424">
            <v>0</v>
          </cell>
          <cell r="BI424">
            <v>0</v>
          </cell>
          <cell r="BJ424">
            <v>0</v>
          </cell>
          <cell r="BK424">
            <v>0</v>
          </cell>
          <cell r="BL424">
            <v>0</v>
          </cell>
          <cell r="BM424">
            <v>0</v>
          </cell>
          <cell r="BN424">
            <v>0</v>
          </cell>
          <cell r="BO424">
            <v>0</v>
          </cell>
          <cell r="BP424">
            <v>0</v>
          </cell>
          <cell r="BQ424">
            <v>0</v>
          </cell>
          <cell r="BR424">
            <v>0</v>
          </cell>
          <cell r="BS424">
            <v>0</v>
          </cell>
          <cell r="BT424">
            <v>0</v>
          </cell>
          <cell r="BU424">
            <v>0</v>
          </cell>
          <cell r="BV424">
            <v>2600</v>
          </cell>
          <cell r="BW424">
            <v>0</v>
          </cell>
          <cell r="BY424">
            <v>2700</v>
          </cell>
          <cell r="BZ424">
            <v>2600</v>
          </cell>
        </row>
        <row r="425">
          <cell r="A425">
            <v>710010</v>
          </cell>
          <cell r="B425">
            <v>710010</v>
          </cell>
          <cell r="C425" t="str">
            <v>Mike Pescod</v>
          </cell>
          <cell r="D425">
            <v>710010</v>
          </cell>
          <cell r="E425">
            <v>710</v>
          </cell>
          <cell r="F425">
            <v>20</v>
          </cell>
          <cell r="G425" t="str">
            <v>EOP-UG Dist Transformers Operations</v>
          </cell>
          <cell r="I425">
            <v>0</v>
          </cell>
          <cell r="K425">
            <v>0</v>
          </cell>
          <cell r="M425">
            <v>0</v>
          </cell>
          <cell r="O425">
            <v>0</v>
          </cell>
          <cell r="Q425">
            <v>0</v>
          </cell>
          <cell r="S425">
            <v>0</v>
          </cell>
          <cell r="U425">
            <v>0</v>
          </cell>
          <cell r="V425">
            <v>0</v>
          </cell>
          <cell r="W425">
            <v>0</v>
          </cell>
          <cell r="X425">
            <v>0</v>
          </cell>
          <cell r="Y425">
            <v>0</v>
          </cell>
          <cell r="Z425">
            <v>0</v>
          </cell>
          <cell r="AA425">
            <v>0</v>
          </cell>
          <cell r="AB425">
            <v>0</v>
          </cell>
          <cell r="AC425">
            <v>0</v>
          </cell>
          <cell r="AD425">
            <v>0</v>
          </cell>
          <cell r="AE425">
            <v>0</v>
          </cell>
          <cell r="AF425">
            <v>0</v>
          </cell>
          <cell r="AG425">
            <v>0</v>
          </cell>
          <cell r="AH425">
            <v>0</v>
          </cell>
          <cell r="AI425">
            <v>0</v>
          </cell>
          <cell r="AJ425">
            <v>0</v>
          </cell>
          <cell r="AK425">
            <v>0</v>
          </cell>
          <cell r="AL425">
            <v>60</v>
          </cell>
          <cell r="AM425">
            <v>3218.4</v>
          </cell>
          <cell r="AN425">
            <v>0</v>
          </cell>
          <cell r="AO425">
            <v>0</v>
          </cell>
          <cell r="AP425">
            <v>0</v>
          </cell>
          <cell r="AQ425">
            <v>0</v>
          </cell>
          <cell r="AS425">
            <v>0</v>
          </cell>
          <cell r="AT425">
            <v>0</v>
          </cell>
          <cell r="AU425">
            <v>0</v>
          </cell>
          <cell r="AV425">
            <v>0</v>
          </cell>
          <cell r="AW425">
            <v>0</v>
          </cell>
          <cell r="AY425">
            <v>0</v>
          </cell>
          <cell r="AZ425">
            <v>60</v>
          </cell>
          <cell r="BA425">
            <v>3480.6</v>
          </cell>
          <cell r="BB425">
            <v>0</v>
          </cell>
          <cell r="BC425">
            <v>0</v>
          </cell>
          <cell r="BD425">
            <v>0</v>
          </cell>
          <cell r="BE425">
            <v>0</v>
          </cell>
          <cell r="BF425">
            <v>0</v>
          </cell>
          <cell r="BG425">
            <v>0</v>
          </cell>
          <cell r="BH425">
            <v>0</v>
          </cell>
          <cell r="BI425">
            <v>0</v>
          </cell>
          <cell r="BJ425">
            <v>0</v>
          </cell>
          <cell r="BK425">
            <v>0</v>
          </cell>
          <cell r="BL425">
            <v>0</v>
          </cell>
          <cell r="BM425">
            <v>0</v>
          </cell>
          <cell r="BN425">
            <v>0</v>
          </cell>
          <cell r="BO425">
            <v>0</v>
          </cell>
          <cell r="BP425">
            <v>0</v>
          </cell>
          <cell r="BQ425">
            <v>0</v>
          </cell>
          <cell r="BR425">
            <v>0</v>
          </cell>
          <cell r="BS425">
            <v>0</v>
          </cell>
          <cell r="BT425">
            <v>0</v>
          </cell>
          <cell r="BU425">
            <v>0</v>
          </cell>
          <cell r="BV425">
            <v>0</v>
          </cell>
          <cell r="BW425">
            <v>0</v>
          </cell>
          <cell r="BY425">
            <v>2700</v>
          </cell>
          <cell r="BZ425">
            <v>6699</v>
          </cell>
        </row>
        <row r="426">
          <cell r="A426">
            <v>710011</v>
          </cell>
          <cell r="B426">
            <v>710011</v>
          </cell>
          <cell r="C426" t="str">
            <v>Mike Pescod</v>
          </cell>
          <cell r="D426">
            <v>710011</v>
          </cell>
          <cell r="E426">
            <v>710</v>
          </cell>
          <cell r="F426">
            <v>20</v>
          </cell>
          <cell r="G426" t="str">
            <v>EOP-Meter Expenses</v>
          </cell>
          <cell r="I426">
            <v>0</v>
          </cell>
          <cell r="K426">
            <v>0</v>
          </cell>
          <cell r="M426">
            <v>0</v>
          </cell>
          <cell r="O426">
            <v>0</v>
          </cell>
          <cell r="Q426">
            <v>0</v>
          </cell>
          <cell r="S426">
            <v>0</v>
          </cell>
          <cell r="U426">
            <v>0</v>
          </cell>
          <cell r="V426">
            <v>0</v>
          </cell>
          <cell r="W426">
            <v>0</v>
          </cell>
          <cell r="X426">
            <v>0</v>
          </cell>
          <cell r="Y426">
            <v>0</v>
          </cell>
          <cell r="Z426">
            <v>0</v>
          </cell>
          <cell r="AA426">
            <v>0</v>
          </cell>
          <cell r="AB426">
            <v>0</v>
          </cell>
          <cell r="AC426">
            <v>0</v>
          </cell>
          <cell r="AD426">
            <v>0</v>
          </cell>
          <cell r="AE426">
            <v>0</v>
          </cell>
          <cell r="AF426">
            <v>0</v>
          </cell>
          <cell r="AG426">
            <v>0</v>
          </cell>
          <cell r="AH426">
            <v>0</v>
          </cell>
          <cell r="AI426">
            <v>0</v>
          </cell>
          <cell r="AJ426">
            <v>0</v>
          </cell>
          <cell r="AK426">
            <v>0</v>
          </cell>
          <cell r="AL426">
            <v>40</v>
          </cell>
          <cell r="AM426">
            <v>2145.6</v>
          </cell>
          <cell r="AN426">
            <v>180</v>
          </cell>
          <cell r="AO426">
            <v>8091.0000000000009</v>
          </cell>
          <cell r="AP426">
            <v>0</v>
          </cell>
          <cell r="AQ426">
            <v>0</v>
          </cell>
          <cell r="AS426">
            <v>0</v>
          </cell>
          <cell r="AT426">
            <v>0</v>
          </cell>
          <cell r="AU426">
            <v>0</v>
          </cell>
          <cell r="AV426">
            <v>0</v>
          </cell>
          <cell r="AW426">
            <v>0</v>
          </cell>
          <cell r="AY426">
            <v>0</v>
          </cell>
          <cell r="AZ426">
            <v>0</v>
          </cell>
          <cell r="BA426">
            <v>0</v>
          </cell>
          <cell r="BB426">
            <v>0</v>
          </cell>
          <cell r="BC426">
            <v>0</v>
          </cell>
          <cell r="BD426">
            <v>0</v>
          </cell>
          <cell r="BE426">
            <v>0</v>
          </cell>
          <cell r="BF426">
            <v>0</v>
          </cell>
          <cell r="BG426">
            <v>0</v>
          </cell>
          <cell r="BH426">
            <v>0</v>
          </cell>
          <cell r="BI426">
            <v>0</v>
          </cell>
          <cell r="BJ426">
            <v>0</v>
          </cell>
          <cell r="BK426">
            <v>0</v>
          </cell>
          <cell r="BL426">
            <v>0</v>
          </cell>
          <cell r="BM426">
            <v>0</v>
          </cell>
          <cell r="BN426">
            <v>0</v>
          </cell>
          <cell r="BO426">
            <v>0</v>
          </cell>
          <cell r="BP426">
            <v>0</v>
          </cell>
          <cell r="BQ426">
            <v>0</v>
          </cell>
          <cell r="BR426">
            <v>0</v>
          </cell>
          <cell r="BS426">
            <v>0</v>
          </cell>
          <cell r="BT426">
            <v>0</v>
          </cell>
          <cell r="BU426">
            <v>0</v>
          </cell>
          <cell r="BV426">
            <v>0</v>
          </cell>
          <cell r="BW426">
            <v>0</v>
          </cell>
          <cell r="BY426">
            <v>2700</v>
          </cell>
          <cell r="BZ426">
            <v>10236.6</v>
          </cell>
        </row>
        <row r="427">
          <cell r="A427">
            <v>710012</v>
          </cell>
          <cell r="B427">
            <v>710012</v>
          </cell>
          <cell r="C427" t="str">
            <v>Mike Pescod</v>
          </cell>
          <cell r="D427">
            <v>710012</v>
          </cell>
          <cell r="E427">
            <v>710</v>
          </cell>
          <cell r="F427">
            <v>20</v>
          </cell>
          <cell r="G427" t="str">
            <v>EOP-Customer Premises-Operating Labour</v>
          </cell>
          <cell r="I427">
            <v>0</v>
          </cell>
          <cell r="K427">
            <v>0</v>
          </cell>
          <cell r="M427">
            <v>0</v>
          </cell>
          <cell r="O427">
            <v>0</v>
          </cell>
          <cell r="Q427">
            <v>0</v>
          </cell>
          <cell r="S427">
            <v>0</v>
          </cell>
          <cell r="U427">
            <v>0</v>
          </cell>
          <cell r="V427">
            <v>0</v>
          </cell>
          <cell r="W427">
            <v>0</v>
          </cell>
          <cell r="X427">
            <v>0</v>
          </cell>
          <cell r="Y427">
            <v>0</v>
          </cell>
          <cell r="Z427">
            <v>0</v>
          </cell>
          <cell r="AA427">
            <v>0</v>
          </cell>
          <cell r="AB427">
            <v>0</v>
          </cell>
          <cell r="AC427">
            <v>0</v>
          </cell>
          <cell r="AD427">
            <v>0</v>
          </cell>
          <cell r="AE427">
            <v>0</v>
          </cell>
          <cell r="AF427">
            <v>0</v>
          </cell>
          <cell r="AG427">
            <v>0</v>
          </cell>
          <cell r="AH427">
            <v>0</v>
          </cell>
          <cell r="AI427">
            <v>0</v>
          </cell>
          <cell r="AJ427">
            <v>0</v>
          </cell>
          <cell r="AK427">
            <v>0</v>
          </cell>
          <cell r="AL427">
            <v>40</v>
          </cell>
          <cell r="AM427">
            <v>2145.6</v>
          </cell>
          <cell r="AN427">
            <v>0</v>
          </cell>
          <cell r="AO427">
            <v>0</v>
          </cell>
          <cell r="AP427">
            <v>0</v>
          </cell>
          <cell r="AQ427">
            <v>0</v>
          </cell>
          <cell r="AS427">
            <v>0</v>
          </cell>
          <cell r="AT427">
            <v>0</v>
          </cell>
          <cell r="AU427">
            <v>0</v>
          </cell>
          <cell r="AV427">
            <v>0</v>
          </cell>
          <cell r="AW427">
            <v>0</v>
          </cell>
          <cell r="AY427">
            <v>0</v>
          </cell>
          <cell r="AZ427">
            <v>0</v>
          </cell>
          <cell r="BA427">
            <v>0</v>
          </cell>
          <cell r="BB427">
            <v>0</v>
          </cell>
          <cell r="BC427">
            <v>0</v>
          </cell>
          <cell r="BD427">
            <v>0</v>
          </cell>
          <cell r="BE427">
            <v>0</v>
          </cell>
          <cell r="BF427">
            <v>0</v>
          </cell>
          <cell r="BG427">
            <v>0</v>
          </cell>
          <cell r="BH427">
            <v>0</v>
          </cell>
          <cell r="BI427">
            <v>0</v>
          </cell>
          <cell r="BJ427">
            <v>0</v>
          </cell>
          <cell r="BK427">
            <v>0</v>
          </cell>
          <cell r="BL427">
            <v>0</v>
          </cell>
          <cell r="BM427">
            <v>0</v>
          </cell>
          <cell r="BN427">
            <v>0</v>
          </cell>
          <cell r="BO427">
            <v>0</v>
          </cell>
          <cell r="BP427">
            <v>0</v>
          </cell>
          <cell r="BQ427">
            <v>0</v>
          </cell>
          <cell r="BR427">
            <v>0</v>
          </cell>
          <cell r="BS427">
            <v>0</v>
          </cell>
          <cell r="BT427">
            <v>0</v>
          </cell>
          <cell r="BU427">
            <v>0</v>
          </cell>
          <cell r="BV427">
            <v>0</v>
          </cell>
          <cell r="BW427">
            <v>0</v>
          </cell>
          <cell r="BY427">
            <v>2700</v>
          </cell>
          <cell r="BZ427">
            <v>2145.6</v>
          </cell>
        </row>
        <row r="428">
          <cell r="A428">
            <v>710013</v>
          </cell>
          <cell r="B428">
            <v>710013</v>
          </cell>
          <cell r="C428" t="str">
            <v>Mike Pescod</v>
          </cell>
          <cell r="D428">
            <v>710013</v>
          </cell>
          <cell r="E428">
            <v>710</v>
          </cell>
          <cell r="F428">
            <v>20</v>
          </cell>
          <cell r="G428" t="str">
            <v>EOP-Customer Premises-Materials &amp; Expens</v>
          </cell>
          <cell r="I428">
            <v>0</v>
          </cell>
          <cell r="K428">
            <v>0</v>
          </cell>
          <cell r="M428">
            <v>0</v>
          </cell>
          <cell r="O428">
            <v>0</v>
          </cell>
          <cell r="Q428">
            <v>0</v>
          </cell>
          <cell r="S428">
            <v>0</v>
          </cell>
          <cell r="U428">
            <v>0</v>
          </cell>
          <cell r="V428">
            <v>0</v>
          </cell>
          <cell r="W428">
            <v>0</v>
          </cell>
          <cell r="X428">
            <v>0</v>
          </cell>
          <cell r="Y428">
            <v>0</v>
          </cell>
          <cell r="Z428">
            <v>0</v>
          </cell>
          <cell r="AA428">
            <v>0</v>
          </cell>
          <cell r="AB428">
            <v>0</v>
          </cell>
          <cell r="AC428">
            <v>0</v>
          </cell>
          <cell r="AD428">
            <v>0</v>
          </cell>
          <cell r="AE428">
            <v>0</v>
          </cell>
          <cell r="AF428">
            <v>0</v>
          </cell>
          <cell r="AG428">
            <v>0</v>
          </cell>
          <cell r="AH428">
            <v>0</v>
          </cell>
          <cell r="AI428">
            <v>0</v>
          </cell>
          <cell r="AJ428">
            <v>0</v>
          </cell>
          <cell r="AK428">
            <v>0</v>
          </cell>
          <cell r="AL428">
            <v>0</v>
          </cell>
          <cell r="AM428">
            <v>0</v>
          </cell>
          <cell r="AN428">
            <v>0</v>
          </cell>
          <cell r="AO428">
            <v>0</v>
          </cell>
          <cell r="AP428">
            <v>0</v>
          </cell>
          <cell r="AQ428">
            <v>0</v>
          </cell>
          <cell r="AS428">
            <v>0</v>
          </cell>
          <cell r="AT428">
            <v>0</v>
          </cell>
          <cell r="AU428">
            <v>0</v>
          </cell>
          <cell r="AV428">
            <v>0</v>
          </cell>
          <cell r="AW428">
            <v>0</v>
          </cell>
          <cell r="AY428">
            <v>0</v>
          </cell>
          <cell r="AZ428">
            <v>0</v>
          </cell>
          <cell r="BA428">
            <v>0</v>
          </cell>
          <cell r="BB428">
            <v>0</v>
          </cell>
          <cell r="BC428">
            <v>0</v>
          </cell>
          <cell r="BD428">
            <v>0</v>
          </cell>
          <cell r="BE428">
            <v>0</v>
          </cell>
          <cell r="BF428">
            <v>0</v>
          </cell>
          <cell r="BG428">
            <v>0</v>
          </cell>
          <cell r="BH428">
            <v>0</v>
          </cell>
          <cell r="BI428">
            <v>0</v>
          </cell>
          <cell r="BJ428">
            <v>0</v>
          </cell>
          <cell r="BK428">
            <v>0</v>
          </cell>
          <cell r="BL428">
            <v>0</v>
          </cell>
          <cell r="BM428">
            <v>0</v>
          </cell>
          <cell r="BN428">
            <v>0</v>
          </cell>
          <cell r="BO428">
            <v>0</v>
          </cell>
          <cell r="BP428">
            <v>0</v>
          </cell>
          <cell r="BQ428">
            <v>0</v>
          </cell>
          <cell r="BR428">
            <v>0</v>
          </cell>
          <cell r="BS428">
            <v>0</v>
          </cell>
          <cell r="BT428">
            <v>0</v>
          </cell>
          <cell r="BU428">
            <v>0</v>
          </cell>
          <cell r="BV428">
            <v>200</v>
          </cell>
          <cell r="BW428">
            <v>0</v>
          </cell>
          <cell r="BY428">
            <v>2700</v>
          </cell>
          <cell r="BZ428">
            <v>200</v>
          </cell>
        </row>
        <row r="429">
          <cell r="A429">
            <v>710014</v>
          </cell>
          <cell r="B429">
            <v>710014</v>
          </cell>
          <cell r="C429" t="str">
            <v>Mike Pescod</v>
          </cell>
          <cell r="D429">
            <v>710014</v>
          </cell>
          <cell r="E429">
            <v>710</v>
          </cell>
          <cell r="F429">
            <v>20</v>
          </cell>
          <cell r="G429" t="str">
            <v>EOP-Miscellaneous Dist Expense</v>
          </cell>
          <cell r="I429">
            <v>0</v>
          </cell>
          <cell r="K429">
            <v>0</v>
          </cell>
          <cell r="M429">
            <v>0</v>
          </cell>
          <cell r="O429">
            <v>0</v>
          </cell>
          <cell r="Q429">
            <v>0</v>
          </cell>
          <cell r="S429">
            <v>0</v>
          </cell>
          <cell r="U429">
            <v>0</v>
          </cell>
          <cell r="V429">
            <v>0</v>
          </cell>
          <cell r="W429">
            <v>0</v>
          </cell>
          <cell r="X429">
            <v>0</v>
          </cell>
          <cell r="Y429">
            <v>0</v>
          </cell>
          <cell r="Z429">
            <v>0</v>
          </cell>
          <cell r="AA429">
            <v>0</v>
          </cell>
          <cell r="AB429">
            <v>0</v>
          </cell>
          <cell r="AC429">
            <v>0</v>
          </cell>
          <cell r="AD429">
            <v>0</v>
          </cell>
          <cell r="AE429">
            <v>0</v>
          </cell>
          <cell r="AF429">
            <v>0</v>
          </cell>
          <cell r="AG429">
            <v>0</v>
          </cell>
          <cell r="AH429">
            <v>0</v>
          </cell>
          <cell r="AI429">
            <v>0</v>
          </cell>
          <cell r="AJ429">
            <v>0</v>
          </cell>
          <cell r="AK429">
            <v>0</v>
          </cell>
          <cell r="AL429">
            <v>200</v>
          </cell>
          <cell r="AM429">
            <v>10728</v>
          </cell>
          <cell r="AN429">
            <v>0</v>
          </cell>
          <cell r="AO429">
            <v>0</v>
          </cell>
          <cell r="AP429">
            <v>0</v>
          </cell>
          <cell r="AQ429">
            <v>0</v>
          </cell>
          <cell r="AS429">
            <v>0</v>
          </cell>
          <cell r="AT429">
            <v>0</v>
          </cell>
          <cell r="AU429">
            <v>0</v>
          </cell>
          <cell r="AV429">
            <v>0</v>
          </cell>
          <cell r="AW429">
            <v>0</v>
          </cell>
          <cell r="AY429">
            <v>0</v>
          </cell>
          <cell r="AZ429">
            <v>0</v>
          </cell>
          <cell r="BA429">
            <v>0</v>
          </cell>
          <cell r="BB429">
            <v>0</v>
          </cell>
          <cell r="BC429">
            <v>0</v>
          </cell>
          <cell r="BD429">
            <v>0</v>
          </cell>
          <cell r="BE429">
            <v>0</v>
          </cell>
          <cell r="BF429">
            <v>0</v>
          </cell>
          <cell r="BG429">
            <v>0</v>
          </cell>
          <cell r="BH429">
            <v>0</v>
          </cell>
          <cell r="BI429">
            <v>0</v>
          </cell>
          <cell r="BJ429">
            <v>0</v>
          </cell>
          <cell r="BK429">
            <v>0</v>
          </cell>
          <cell r="BL429">
            <v>0</v>
          </cell>
          <cell r="BM429">
            <v>0</v>
          </cell>
          <cell r="BN429">
            <v>0</v>
          </cell>
          <cell r="BO429">
            <v>0</v>
          </cell>
          <cell r="BP429">
            <v>0</v>
          </cell>
          <cell r="BQ429">
            <v>0</v>
          </cell>
          <cell r="BR429">
            <v>0</v>
          </cell>
          <cell r="BS429">
            <v>0</v>
          </cell>
          <cell r="BT429">
            <v>0</v>
          </cell>
          <cell r="BU429">
            <v>0</v>
          </cell>
          <cell r="BV429">
            <v>2500</v>
          </cell>
          <cell r="BW429">
            <v>0</v>
          </cell>
          <cell r="BY429">
            <v>2700</v>
          </cell>
          <cell r="BZ429">
            <v>13228</v>
          </cell>
        </row>
        <row r="430">
          <cell r="A430">
            <v>710015</v>
          </cell>
          <cell r="B430">
            <v>710015</v>
          </cell>
          <cell r="C430" t="str">
            <v>Mike Pescod</v>
          </cell>
          <cell r="D430">
            <v>710015</v>
          </cell>
          <cell r="E430">
            <v>710</v>
          </cell>
          <cell r="F430">
            <v>20</v>
          </cell>
          <cell r="G430" t="str">
            <v>EOP-UG Dist Lines &amp; Feeder Rental Paid</v>
          </cell>
          <cell r="I430">
            <v>0</v>
          </cell>
          <cell r="K430">
            <v>0</v>
          </cell>
          <cell r="M430">
            <v>0</v>
          </cell>
          <cell r="O430">
            <v>0</v>
          </cell>
          <cell r="Q430">
            <v>0</v>
          </cell>
          <cell r="S430">
            <v>0</v>
          </cell>
          <cell r="U430">
            <v>0</v>
          </cell>
          <cell r="V430">
            <v>0</v>
          </cell>
          <cell r="W430">
            <v>0</v>
          </cell>
          <cell r="X430">
            <v>0</v>
          </cell>
          <cell r="Y430">
            <v>0</v>
          </cell>
          <cell r="Z430">
            <v>0</v>
          </cell>
          <cell r="AA430">
            <v>0</v>
          </cell>
          <cell r="AB430">
            <v>0</v>
          </cell>
          <cell r="AC430">
            <v>0</v>
          </cell>
          <cell r="AD430">
            <v>0</v>
          </cell>
          <cell r="AE430">
            <v>0</v>
          </cell>
          <cell r="AF430">
            <v>0</v>
          </cell>
          <cell r="AG430">
            <v>0</v>
          </cell>
          <cell r="AH430">
            <v>0</v>
          </cell>
          <cell r="AI430">
            <v>0</v>
          </cell>
          <cell r="AJ430">
            <v>0</v>
          </cell>
          <cell r="AK430">
            <v>0</v>
          </cell>
          <cell r="AL430">
            <v>0</v>
          </cell>
          <cell r="AM430">
            <v>0</v>
          </cell>
          <cell r="AN430">
            <v>0</v>
          </cell>
          <cell r="AO430">
            <v>0</v>
          </cell>
          <cell r="AP430">
            <v>0</v>
          </cell>
          <cell r="AQ430">
            <v>0</v>
          </cell>
          <cell r="AS430">
            <v>0</v>
          </cell>
          <cell r="AT430">
            <v>0</v>
          </cell>
          <cell r="AU430">
            <v>0</v>
          </cell>
          <cell r="AV430">
            <v>0</v>
          </cell>
          <cell r="AW430">
            <v>0</v>
          </cell>
          <cell r="AY430">
            <v>0</v>
          </cell>
          <cell r="AZ430">
            <v>0</v>
          </cell>
          <cell r="BA430">
            <v>0</v>
          </cell>
          <cell r="BB430">
            <v>0</v>
          </cell>
          <cell r="BC430">
            <v>0</v>
          </cell>
          <cell r="BD430">
            <v>0</v>
          </cell>
          <cell r="BE430">
            <v>0</v>
          </cell>
          <cell r="BF430">
            <v>0</v>
          </cell>
          <cell r="BG430">
            <v>0</v>
          </cell>
          <cell r="BH430">
            <v>0</v>
          </cell>
          <cell r="BI430">
            <v>0</v>
          </cell>
          <cell r="BJ430">
            <v>0</v>
          </cell>
          <cell r="BK430">
            <v>0</v>
          </cell>
          <cell r="BL430">
            <v>0</v>
          </cell>
          <cell r="BM430">
            <v>0</v>
          </cell>
          <cell r="BN430">
            <v>0</v>
          </cell>
          <cell r="BO430">
            <v>0</v>
          </cell>
          <cell r="BP430">
            <v>0</v>
          </cell>
          <cell r="BQ430">
            <v>0</v>
          </cell>
          <cell r="BR430">
            <v>0</v>
          </cell>
          <cell r="BS430">
            <v>0</v>
          </cell>
          <cell r="BT430">
            <v>0</v>
          </cell>
          <cell r="BU430">
            <v>0</v>
          </cell>
          <cell r="BV430">
            <v>0</v>
          </cell>
          <cell r="BW430">
            <v>0</v>
          </cell>
          <cell r="BY430">
            <v>2700</v>
          </cell>
          <cell r="BZ430">
            <v>0</v>
          </cell>
        </row>
        <row r="431">
          <cell r="A431">
            <v>710016</v>
          </cell>
          <cell r="B431">
            <v>710016</v>
          </cell>
          <cell r="C431" t="str">
            <v>Mike Pescod</v>
          </cell>
          <cell r="D431">
            <v>710016</v>
          </cell>
          <cell r="E431">
            <v>710</v>
          </cell>
          <cell r="F431">
            <v>20</v>
          </cell>
          <cell r="G431" t="str">
            <v>EOP-OH Dist Lines &amp; Feeder Rental Paid</v>
          </cell>
          <cell r="I431">
            <v>0</v>
          </cell>
          <cell r="K431">
            <v>0</v>
          </cell>
          <cell r="M431">
            <v>0</v>
          </cell>
          <cell r="O431">
            <v>0</v>
          </cell>
          <cell r="Q431">
            <v>0</v>
          </cell>
          <cell r="S431">
            <v>0</v>
          </cell>
          <cell r="U431">
            <v>0</v>
          </cell>
          <cell r="V431">
            <v>0</v>
          </cell>
          <cell r="W431">
            <v>0</v>
          </cell>
          <cell r="X431">
            <v>0</v>
          </cell>
          <cell r="Y431">
            <v>0</v>
          </cell>
          <cell r="Z431">
            <v>0</v>
          </cell>
          <cell r="AA431">
            <v>0</v>
          </cell>
          <cell r="AB431">
            <v>0</v>
          </cell>
          <cell r="AC431">
            <v>0</v>
          </cell>
          <cell r="AD431">
            <v>0</v>
          </cell>
          <cell r="AE431">
            <v>0</v>
          </cell>
          <cell r="AF431">
            <v>0</v>
          </cell>
          <cell r="AG431">
            <v>0</v>
          </cell>
          <cell r="AH431">
            <v>0</v>
          </cell>
          <cell r="AI431">
            <v>0</v>
          </cell>
          <cell r="AJ431">
            <v>0</v>
          </cell>
          <cell r="AK431">
            <v>0</v>
          </cell>
          <cell r="AL431">
            <v>0</v>
          </cell>
          <cell r="AM431">
            <v>0</v>
          </cell>
          <cell r="AN431">
            <v>0</v>
          </cell>
          <cell r="AO431">
            <v>0</v>
          </cell>
          <cell r="AP431">
            <v>0</v>
          </cell>
          <cell r="AQ431">
            <v>0</v>
          </cell>
          <cell r="AS431">
            <v>0</v>
          </cell>
          <cell r="AT431">
            <v>0</v>
          </cell>
          <cell r="AU431">
            <v>0</v>
          </cell>
          <cell r="AV431">
            <v>0</v>
          </cell>
          <cell r="AW431">
            <v>0</v>
          </cell>
          <cell r="AY431">
            <v>0</v>
          </cell>
          <cell r="AZ431">
            <v>0</v>
          </cell>
          <cell r="BA431">
            <v>0</v>
          </cell>
          <cell r="BB431">
            <v>0</v>
          </cell>
          <cell r="BC431">
            <v>0</v>
          </cell>
          <cell r="BD431">
            <v>0</v>
          </cell>
          <cell r="BE431">
            <v>0</v>
          </cell>
          <cell r="BF431">
            <v>0</v>
          </cell>
          <cell r="BG431">
            <v>0</v>
          </cell>
          <cell r="BH431">
            <v>0</v>
          </cell>
          <cell r="BI431">
            <v>0</v>
          </cell>
          <cell r="BJ431">
            <v>0</v>
          </cell>
          <cell r="BK431">
            <v>0</v>
          </cell>
          <cell r="BL431">
            <v>0</v>
          </cell>
          <cell r="BM431">
            <v>0</v>
          </cell>
          <cell r="BN431">
            <v>0</v>
          </cell>
          <cell r="BO431">
            <v>0</v>
          </cell>
          <cell r="BP431">
            <v>0</v>
          </cell>
          <cell r="BQ431">
            <v>0</v>
          </cell>
          <cell r="BR431">
            <v>0</v>
          </cell>
          <cell r="BS431">
            <v>0</v>
          </cell>
          <cell r="BT431">
            <v>0</v>
          </cell>
          <cell r="BU431">
            <v>0</v>
          </cell>
          <cell r="BV431">
            <v>0</v>
          </cell>
          <cell r="BW431">
            <v>0</v>
          </cell>
          <cell r="BY431">
            <v>2700</v>
          </cell>
          <cell r="BZ431">
            <v>0</v>
          </cell>
        </row>
        <row r="432">
          <cell r="A432">
            <v>710017</v>
          </cell>
          <cell r="B432">
            <v>710017</v>
          </cell>
          <cell r="C432" t="str">
            <v>Mike Pescod</v>
          </cell>
          <cell r="D432">
            <v>710017</v>
          </cell>
          <cell r="E432">
            <v>710</v>
          </cell>
          <cell r="F432">
            <v>20</v>
          </cell>
          <cell r="G432" t="str">
            <v>EOP-Other Rent</v>
          </cell>
          <cell r="I432">
            <v>0</v>
          </cell>
          <cell r="K432">
            <v>0</v>
          </cell>
          <cell r="M432">
            <v>0</v>
          </cell>
          <cell r="O432">
            <v>0</v>
          </cell>
          <cell r="Q432">
            <v>0</v>
          </cell>
          <cell r="S432">
            <v>0</v>
          </cell>
          <cell r="U432">
            <v>0</v>
          </cell>
          <cell r="V432">
            <v>0</v>
          </cell>
          <cell r="W432">
            <v>0</v>
          </cell>
          <cell r="X432">
            <v>0</v>
          </cell>
          <cell r="Y432">
            <v>0</v>
          </cell>
          <cell r="Z432">
            <v>0</v>
          </cell>
          <cell r="AA432">
            <v>0</v>
          </cell>
          <cell r="AB432">
            <v>0</v>
          </cell>
          <cell r="AC432">
            <v>0</v>
          </cell>
          <cell r="AD432">
            <v>0</v>
          </cell>
          <cell r="AE432">
            <v>0</v>
          </cell>
          <cell r="AF432">
            <v>0</v>
          </cell>
          <cell r="AG432">
            <v>0</v>
          </cell>
          <cell r="AH432">
            <v>0</v>
          </cell>
          <cell r="AI432">
            <v>0</v>
          </cell>
          <cell r="AJ432">
            <v>0</v>
          </cell>
          <cell r="AK432">
            <v>0</v>
          </cell>
          <cell r="AL432">
            <v>0</v>
          </cell>
          <cell r="AM432">
            <v>0</v>
          </cell>
          <cell r="AN432">
            <v>0</v>
          </cell>
          <cell r="AO432">
            <v>0</v>
          </cell>
          <cell r="AP432">
            <v>0</v>
          </cell>
          <cell r="AQ432">
            <v>0</v>
          </cell>
          <cell r="AS432">
            <v>0</v>
          </cell>
          <cell r="AT432">
            <v>0</v>
          </cell>
          <cell r="AU432">
            <v>0</v>
          </cell>
          <cell r="AV432">
            <v>0</v>
          </cell>
          <cell r="AW432">
            <v>0</v>
          </cell>
          <cell r="AY432">
            <v>0</v>
          </cell>
          <cell r="AZ432">
            <v>0</v>
          </cell>
          <cell r="BA432">
            <v>0</v>
          </cell>
          <cell r="BB432">
            <v>0</v>
          </cell>
          <cell r="BC432">
            <v>0</v>
          </cell>
          <cell r="BD432">
            <v>0</v>
          </cell>
          <cell r="BE432">
            <v>0</v>
          </cell>
          <cell r="BF432">
            <v>0</v>
          </cell>
          <cell r="BG432">
            <v>0</v>
          </cell>
          <cell r="BH432">
            <v>0</v>
          </cell>
          <cell r="BI432">
            <v>0</v>
          </cell>
          <cell r="BJ432">
            <v>0</v>
          </cell>
          <cell r="BK432">
            <v>0</v>
          </cell>
          <cell r="BL432">
            <v>0</v>
          </cell>
          <cell r="BM432">
            <v>0</v>
          </cell>
          <cell r="BN432">
            <v>0</v>
          </cell>
          <cell r="BO432">
            <v>0</v>
          </cell>
          <cell r="BP432">
            <v>0</v>
          </cell>
          <cell r="BQ432">
            <v>0</v>
          </cell>
          <cell r="BR432">
            <v>0</v>
          </cell>
          <cell r="BS432">
            <v>0</v>
          </cell>
          <cell r="BT432">
            <v>0</v>
          </cell>
          <cell r="BU432">
            <v>0</v>
          </cell>
          <cell r="BV432">
            <v>0</v>
          </cell>
          <cell r="BW432">
            <v>0</v>
          </cell>
          <cell r="BY432">
            <v>2700</v>
          </cell>
          <cell r="BZ432">
            <v>0</v>
          </cell>
        </row>
        <row r="433">
          <cell r="A433">
            <v>710018</v>
          </cell>
          <cell r="B433">
            <v>710018</v>
          </cell>
          <cell r="C433" t="str">
            <v>Mike Pescod</v>
          </cell>
          <cell r="D433">
            <v>710018</v>
          </cell>
          <cell r="E433">
            <v>710</v>
          </cell>
          <cell r="F433">
            <v>20</v>
          </cell>
          <cell r="G433" t="str">
            <v>EOP-Maintenance Supervision &amp; Engineerin</v>
          </cell>
          <cell r="I433">
            <v>0</v>
          </cell>
          <cell r="J433">
            <v>44</v>
          </cell>
          <cell r="K433">
            <v>2521.6400000000003</v>
          </cell>
          <cell r="M433">
            <v>0</v>
          </cell>
          <cell r="O433">
            <v>0</v>
          </cell>
          <cell r="Q433">
            <v>0</v>
          </cell>
          <cell r="S433">
            <v>0</v>
          </cell>
          <cell r="U433">
            <v>0</v>
          </cell>
          <cell r="V433">
            <v>0</v>
          </cell>
          <cell r="W433">
            <v>0</v>
          </cell>
          <cell r="X433">
            <v>0</v>
          </cell>
          <cell r="Y433">
            <v>0</v>
          </cell>
          <cell r="Z433">
            <v>0</v>
          </cell>
          <cell r="AA433">
            <v>0</v>
          </cell>
          <cell r="AB433">
            <v>0</v>
          </cell>
          <cell r="AC433">
            <v>0</v>
          </cell>
          <cell r="AD433">
            <v>0</v>
          </cell>
          <cell r="AE433">
            <v>0</v>
          </cell>
          <cell r="AF433">
            <v>0</v>
          </cell>
          <cell r="AG433">
            <v>0</v>
          </cell>
          <cell r="AH433">
            <v>0</v>
          </cell>
          <cell r="AI433">
            <v>0</v>
          </cell>
          <cell r="AJ433">
            <v>0</v>
          </cell>
          <cell r="AK433">
            <v>0</v>
          </cell>
          <cell r="AL433">
            <v>0</v>
          </cell>
          <cell r="AM433">
            <v>0</v>
          </cell>
          <cell r="AN433">
            <v>0</v>
          </cell>
          <cell r="AO433">
            <v>0</v>
          </cell>
          <cell r="AP433">
            <v>0</v>
          </cell>
          <cell r="AQ433">
            <v>0</v>
          </cell>
          <cell r="AS433">
            <v>0</v>
          </cell>
          <cell r="AT433">
            <v>0</v>
          </cell>
          <cell r="AU433">
            <v>0</v>
          </cell>
          <cell r="AV433">
            <v>0</v>
          </cell>
          <cell r="AW433">
            <v>0</v>
          </cell>
          <cell r="AY433">
            <v>0</v>
          </cell>
          <cell r="AZ433">
            <v>0</v>
          </cell>
          <cell r="BA433">
            <v>0</v>
          </cell>
          <cell r="BB433">
            <v>0</v>
          </cell>
          <cell r="BC433">
            <v>0</v>
          </cell>
          <cell r="BD433">
            <v>0</v>
          </cell>
          <cell r="BE433">
            <v>0</v>
          </cell>
          <cell r="BF433">
            <v>0</v>
          </cell>
          <cell r="BG433">
            <v>0</v>
          </cell>
          <cell r="BH433">
            <v>0</v>
          </cell>
          <cell r="BI433">
            <v>0</v>
          </cell>
          <cell r="BJ433">
            <v>0</v>
          </cell>
          <cell r="BK433">
            <v>0</v>
          </cell>
          <cell r="BL433">
            <v>0</v>
          </cell>
          <cell r="BM433">
            <v>0</v>
          </cell>
          <cell r="BN433">
            <v>0</v>
          </cell>
          <cell r="BO433">
            <v>0</v>
          </cell>
          <cell r="BP433">
            <v>0</v>
          </cell>
          <cell r="BQ433">
            <v>0</v>
          </cell>
          <cell r="BR433">
            <v>0</v>
          </cell>
          <cell r="BS433">
            <v>0</v>
          </cell>
          <cell r="BT433">
            <v>0</v>
          </cell>
          <cell r="BU433">
            <v>0</v>
          </cell>
          <cell r="BV433">
            <v>0</v>
          </cell>
          <cell r="BW433">
            <v>0</v>
          </cell>
          <cell r="BY433">
            <v>2700</v>
          </cell>
          <cell r="BZ433">
            <v>2521.6400000000003</v>
          </cell>
        </row>
        <row r="434">
          <cell r="A434">
            <v>710019</v>
          </cell>
          <cell r="B434">
            <v>710019</v>
          </cell>
          <cell r="C434" t="str">
            <v>Mike Pescod</v>
          </cell>
          <cell r="D434">
            <v>710019</v>
          </cell>
          <cell r="E434">
            <v>710</v>
          </cell>
          <cell r="F434">
            <v>20</v>
          </cell>
          <cell r="G434" t="str">
            <v>EOP-Maint Buildings &amp; Fixtrues-Dist Stat</v>
          </cell>
          <cell r="I434">
            <v>0</v>
          </cell>
          <cell r="K434">
            <v>0</v>
          </cell>
          <cell r="M434">
            <v>0</v>
          </cell>
          <cell r="O434">
            <v>0</v>
          </cell>
          <cell r="Q434">
            <v>0</v>
          </cell>
          <cell r="S434">
            <v>0</v>
          </cell>
          <cell r="U434">
            <v>0</v>
          </cell>
          <cell r="V434">
            <v>0</v>
          </cell>
          <cell r="W434">
            <v>0</v>
          </cell>
          <cell r="X434">
            <v>0</v>
          </cell>
          <cell r="Y434">
            <v>0</v>
          </cell>
          <cell r="Z434">
            <v>0</v>
          </cell>
          <cell r="AA434">
            <v>0</v>
          </cell>
          <cell r="AB434">
            <v>0</v>
          </cell>
          <cell r="AC434">
            <v>0</v>
          </cell>
          <cell r="AD434">
            <v>0</v>
          </cell>
          <cell r="AE434">
            <v>0</v>
          </cell>
          <cell r="AF434">
            <v>0</v>
          </cell>
          <cell r="AG434">
            <v>0</v>
          </cell>
          <cell r="AH434">
            <v>0</v>
          </cell>
          <cell r="AI434">
            <v>0</v>
          </cell>
          <cell r="AJ434">
            <v>0</v>
          </cell>
          <cell r="AK434">
            <v>0</v>
          </cell>
          <cell r="AL434">
            <v>60</v>
          </cell>
          <cell r="AM434">
            <v>3218.4</v>
          </cell>
          <cell r="AN434">
            <v>0</v>
          </cell>
          <cell r="AO434">
            <v>0</v>
          </cell>
          <cell r="AP434">
            <v>0</v>
          </cell>
          <cell r="AQ434">
            <v>0</v>
          </cell>
          <cell r="AS434">
            <v>0</v>
          </cell>
          <cell r="AT434">
            <v>0</v>
          </cell>
          <cell r="AU434">
            <v>0</v>
          </cell>
          <cell r="AV434">
            <v>0</v>
          </cell>
          <cell r="AW434">
            <v>0</v>
          </cell>
          <cell r="AY434">
            <v>0</v>
          </cell>
          <cell r="AZ434">
            <v>0</v>
          </cell>
          <cell r="BA434">
            <v>0</v>
          </cell>
          <cell r="BB434">
            <v>0</v>
          </cell>
          <cell r="BC434">
            <v>0</v>
          </cell>
          <cell r="BD434">
            <v>0</v>
          </cell>
          <cell r="BE434">
            <v>0</v>
          </cell>
          <cell r="BF434">
            <v>0</v>
          </cell>
          <cell r="BG434">
            <v>0</v>
          </cell>
          <cell r="BH434">
            <v>0</v>
          </cell>
          <cell r="BI434">
            <v>0</v>
          </cell>
          <cell r="BJ434">
            <v>0</v>
          </cell>
          <cell r="BK434">
            <v>0</v>
          </cell>
          <cell r="BL434">
            <v>0</v>
          </cell>
          <cell r="BM434">
            <v>0</v>
          </cell>
          <cell r="BN434">
            <v>0</v>
          </cell>
          <cell r="BO434">
            <v>0</v>
          </cell>
          <cell r="BP434">
            <v>0</v>
          </cell>
          <cell r="BQ434">
            <v>0</v>
          </cell>
          <cell r="BR434">
            <v>0</v>
          </cell>
          <cell r="BS434">
            <v>0</v>
          </cell>
          <cell r="BT434">
            <v>0</v>
          </cell>
          <cell r="BU434">
            <v>0</v>
          </cell>
          <cell r="BV434">
            <v>0</v>
          </cell>
          <cell r="BW434">
            <v>0</v>
          </cell>
          <cell r="BY434">
            <v>2700</v>
          </cell>
          <cell r="BZ434">
            <v>3218.4</v>
          </cell>
        </row>
        <row r="435">
          <cell r="A435">
            <v>710020</v>
          </cell>
          <cell r="B435">
            <v>710020</v>
          </cell>
          <cell r="C435" t="str">
            <v>Mike Pescod</v>
          </cell>
          <cell r="D435">
            <v>710020</v>
          </cell>
          <cell r="E435">
            <v>710</v>
          </cell>
          <cell r="F435">
            <v>20</v>
          </cell>
          <cell r="G435" t="str">
            <v>EOP-Maintenance Dist Station Equipment</v>
          </cell>
          <cell r="I435">
            <v>0</v>
          </cell>
          <cell r="K435">
            <v>0</v>
          </cell>
          <cell r="M435">
            <v>0</v>
          </cell>
          <cell r="O435">
            <v>0</v>
          </cell>
          <cell r="Q435">
            <v>0</v>
          </cell>
          <cell r="S435">
            <v>0</v>
          </cell>
          <cell r="U435">
            <v>0</v>
          </cell>
          <cell r="V435">
            <v>0</v>
          </cell>
          <cell r="W435">
            <v>0</v>
          </cell>
          <cell r="X435">
            <v>0</v>
          </cell>
          <cell r="Y435">
            <v>0</v>
          </cell>
          <cell r="Z435">
            <v>0</v>
          </cell>
          <cell r="AA435">
            <v>0</v>
          </cell>
          <cell r="AB435">
            <v>0</v>
          </cell>
          <cell r="AC435">
            <v>0</v>
          </cell>
          <cell r="AD435">
            <v>0</v>
          </cell>
          <cell r="AE435">
            <v>0</v>
          </cell>
          <cell r="AF435">
            <v>0</v>
          </cell>
          <cell r="AG435">
            <v>0</v>
          </cell>
          <cell r="AH435">
            <v>0</v>
          </cell>
          <cell r="AI435">
            <v>0</v>
          </cell>
          <cell r="AJ435">
            <v>0</v>
          </cell>
          <cell r="AK435">
            <v>0</v>
          </cell>
          <cell r="AL435">
            <v>150</v>
          </cell>
          <cell r="AM435">
            <v>8046</v>
          </cell>
          <cell r="AN435">
            <v>0</v>
          </cell>
          <cell r="AO435">
            <v>0</v>
          </cell>
          <cell r="AP435">
            <v>0</v>
          </cell>
          <cell r="AQ435">
            <v>0</v>
          </cell>
          <cell r="AS435">
            <v>0</v>
          </cell>
          <cell r="AT435">
            <v>0</v>
          </cell>
          <cell r="AU435">
            <v>0</v>
          </cell>
          <cell r="AV435">
            <v>0</v>
          </cell>
          <cell r="AW435">
            <v>0</v>
          </cell>
          <cell r="AY435">
            <v>0</v>
          </cell>
          <cell r="AZ435">
            <v>0</v>
          </cell>
          <cell r="BA435">
            <v>0</v>
          </cell>
          <cell r="BB435">
            <v>0</v>
          </cell>
          <cell r="BC435">
            <v>0</v>
          </cell>
          <cell r="BD435">
            <v>150</v>
          </cell>
          <cell r="BE435">
            <v>7966.5</v>
          </cell>
          <cell r="BF435">
            <v>0</v>
          </cell>
          <cell r="BG435">
            <v>0</v>
          </cell>
          <cell r="BH435">
            <v>0</v>
          </cell>
          <cell r="BI435">
            <v>0</v>
          </cell>
          <cell r="BJ435">
            <v>0</v>
          </cell>
          <cell r="BK435">
            <v>0</v>
          </cell>
          <cell r="BL435">
            <v>0</v>
          </cell>
          <cell r="BM435">
            <v>0</v>
          </cell>
          <cell r="BN435">
            <v>0</v>
          </cell>
          <cell r="BO435">
            <v>0</v>
          </cell>
          <cell r="BP435">
            <v>0</v>
          </cell>
          <cell r="BQ435">
            <v>0</v>
          </cell>
          <cell r="BR435">
            <v>0</v>
          </cell>
          <cell r="BS435">
            <v>0</v>
          </cell>
          <cell r="BT435">
            <v>0</v>
          </cell>
          <cell r="BU435">
            <v>0</v>
          </cell>
          <cell r="BV435">
            <v>1600</v>
          </cell>
          <cell r="BW435">
            <v>0</v>
          </cell>
          <cell r="BY435">
            <v>2700</v>
          </cell>
          <cell r="BZ435">
            <v>17612.5</v>
          </cell>
        </row>
        <row r="436">
          <cell r="A436">
            <v>710021</v>
          </cell>
          <cell r="B436">
            <v>710021</v>
          </cell>
          <cell r="C436" t="str">
            <v>Mike Pescod</v>
          </cell>
          <cell r="D436">
            <v>710021</v>
          </cell>
          <cell r="E436">
            <v>710</v>
          </cell>
          <cell r="F436">
            <v>20</v>
          </cell>
          <cell r="G436" t="str">
            <v>EOP-Maintenance Poles, Towers &amp; Fixtures</v>
          </cell>
          <cell r="I436">
            <v>0</v>
          </cell>
          <cell r="K436">
            <v>0</v>
          </cell>
          <cell r="M436">
            <v>0</v>
          </cell>
          <cell r="O436">
            <v>0</v>
          </cell>
          <cell r="Q436">
            <v>0</v>
          </cell>
          <cell r="S436">
            <v>0</v>
          </cell>
          <cell r="U436">
            <v>0</v>
          </cell>
          <cell r="V436">
            <v>0</v>
          </cell>
          <cell r="W436">
            <v>0</v>
          </cell>
          <cell r="X436">
            <v>0</v>
          </cell>
          <cell r="Y436">
            <v>0</v>
          </cell>
          <cell r="Z436">
            <v>0</v>
          </cell>
          <cell r="AA436">
            <v>0</v>
          </cell>
          <cell r="AB436">
            <v>0</v>
          </cell>
          <cell r="AC436">
            <v>0</v>
          </cell>
          <cell r="AD436">
            <v>0</v>
          </cell>
          <cell r="AE436">
            <v>0</v>
          </cell>
          <cell r="AF436">
            <v>0</v>
          </cell>
          <cell r="AG436">
            <v>0</v>
          </cell>
          <cell r="AH436">
            <v>0</v>
          </cell>
          <cell r="AI436">
            <v>0</v>
          </cell>
          <cell r="AJ436">
            <v>0</v>
          </cell>
          <cell r="AK436">
            <v>0</v>
          </cell>
          <cell r="AL436">
            <v>100</v>
          </cell>
          <cell r="AM436">
            <v>5364</v>
          </cell>
          <cell r="AN436">
            <v>0</v>
          </cell>
          <cell r="AO436">
            <v>0</v>
          </cell>
          <cell r="AP436">
            <v>0</v>
          </cell>
          <cell r="AQ436">
            <v>0</v>
          </cell>
          <cell r="AS436">
            <v>0</v>
          </cell>
          <cell r="AT436">
            <v>0</v>
          </cell>
          <cell r="AU436">
            <v>0</v>
          </cell>
          <cell r="AV436">
            <v>0</v>
          </cell>
          <cell r="AW436">
            <v>0</v>
          </cell>
          <cell r="AY436">
            <v>0</v>
          </cell>
          <cell r="AZ436">
            <v>0</v>
          </cell>
          <cell r="BA436">
            <v>0</v>
          </cell>
          <cell r="BB436">
            <v>0</v>
          </cell>
          <cell r="BC436">
            <v>0</v>
          </cell>
          <cell r="BD436">
            <v>0</v>
          </cell>
          <cell r="BE436">
            <v>0</v>
          </cell>
          <cell r="BF436">
            <v>0</v>
          </cell>
          <cell r="BG436">
            <v>0</v>
          </cell>
          <cell r="BH436">
            <v>0</v>
          </cell>
          <cell r="BI436">
            <v>0</v>
          </cell>
          <cell r="BJ436">
            <v>0</v>
          </cell>
          <cell r="BK436">
            <v>0</v>
          </cell>
          <cell r="BL436">
            <v>0</v>
          </cell>
          <cell r="BM436">
            <v>0</v>
          </cell>
          <cell r="BN436">
            <v>0</v>
          </cell>
          <cell r="BO436">
            <v>0</v>
          </cell>
          <cell r="BP436">
            <v>0</v>
          </cell>
          <cell r="BQ436">
            <v>0</v>
          </cell>
          <cell r="BR436">
            <v>0</v>
          </cell>
          <cell r="BS436">
            <v>0</v>
          </cell>
          <cell r="BT436">
            <v>0</v>
          </cell>
          <cell r="BU436">
            <v>0</v>
          </cell>
          <cell r="BV436">
            <v>500</v>
          </cell>
          <cell r="BW436">
            <v>0</v>
          </cell>
          <cell r="BY436">
            <v>2700</v>
          </cell>
          <cell r="BZ436">
            <v>5864</v>
          </cell>
        </row>
        <row r="437">
          <cell r="A437">
            <v>710022</v>
          </cell>
          <cell r="B437">
            <v>710022</v>
          </cell>
          <cell r="C437" t="str">
            <v>Mike Pescod</v>
          </cell>
          <cell r="D437">
            <v>710022</v>
          </cell>
          <cell r="E437">
            <v>710</v>
          </cell>
          <cell r="F437">
            <v>20</v>
          </cell>
          <cell r="G437" t="str">
            <v>EOP-Maintenance OH Cond &amp; Devices</v>
          </cell>
          <cell r="I437">
            <v>0</v>
          </cell>
          <cell r="K437">
            <v>0</v>
          </cell>
          <cell r="M437">
            <v>0</v>
          </cell>
          <cell r="O437">
            <v>0</v>
          </cell>
          <cell r="Q437">
            <v>0</v>
          </cell>
          <cell r="S437">
            <v>0</v>
          </cell>
          <cell r="U437">
            <v>0</v>
          </cell>
          <cell r="V437">
            <v>0</v>
          </cell>
          <cell r="W437">
            <v>0</v>
          </cell>
          <cell r="X437">
            <v>0</v>
          </cell>
          <cell r="Y437">
            <v>0</v>
          </cell>
          <cell r="Z437">
            <v>0</v>
          </cell>
          <cell r="AA437">
            <v>0</v>
          </cell>
          <cell r="AB437">
            <v>0</v>
          </cell>
          <cell r="AC437">
            <v>0</v>
          </cell>
          <cell r="AD437">
            <v>0</v>
          </cell>
          <cell r="AE437">
            <v>0</v>
          </cell>
          <cell r="AF437">
            <v>0</v>
          </cell>
          <cell r="AG437">
            <v>0</v>
          </cell>
          <cell r="AH437">
            <v>0</v>
          </cell>
          <cell r="AI437">
            <v>0</v>
          </cell>
          <cell r="AJ437">
            <v>0</v>
          </cell>
          <cell r="AK437">
            <v>0</v>
          </cell>
          <cell r="AL437">
            <v>340</v>
          </cell>
          <cell r="AM437">
            <v>18237.599999999999</v>
          </cell>
          <cell r="AN437">
            <v>0</v>
          </cell>
          <cell r="AO437">
            <v>0</v>
          </cell>
          <cell r="AP437">
            <v>0</v>
          </cell>
          <cell r="AQ437">
            <v>0</v>
          </cell>
          <cell r="AS437">
            <v>0</v>
          </cell>
          <cell r="AT437">
            <v>0</v>
          </cell>
          <cell r="AU437">
            <v>0</v>
          </cell>
          <cell r="AV437">
            <v>0</v>
          </cell>
          <cell r="AW437">
            <v>0</v>
          </cell>
          <cell r="AY437">
            <v>0</v>
          </cell>
          <cell r="AZ437">
            <v>60</v>
          </cell>
          <cell r="BA437">
            <v>3480.6</v>
          </cell>
          <cell r="BB437">
            <v>0</v>
          </cell>
          <cell r="BC437">
            <v>0</v>
          </cell>
          <cell r="BD437">
            <v>0</v>
          </cell>
          <cell r="BE437">
            <v>0</v>
          </cell>
          <cell r="BF437">
            <v>0</v>
          </cell>
          <cell r="BG437">
            <v>0</v>
          </cell>
          <cell r="BH437">
            <v>0</v>
          </cell>
          <cell r="BI437">
            <v>0</v>
          </cell>
          <cell r="BJ437">
            <v>0</v>
          </cell>
          <cell r="BK437">
            <v>0</v>
          </cell>
          <cell r="BL437">
            <v>0</v>
          </cell>
          <cell r="BM437">
            <v>0</v>
          </cell>
          <cell r="BN437">
            <v>0</v>
          </cell>
          <cell r="BO437">
            <v>0</v>
          </cell>
          <cell r="BP437">
            <v>0</v>
          </cell>
          <cell r="BQ437">
            <v>0</v>
          </cell>
          <cell r="BR437">
            <v>0</v>
          </cell>
          <cell r="BS437">
            <v>0</v>
          </cell>
          <cell r="BT437">
            <v>0</v>
          </cell>
          <cell r="BU437">
            <v>0</v>
          </cell>
          <cell r="BV437">
            <v>500</v>
          </cell>
          <cell r="BW437">
            <v>0</v>
          </cell>
          <cell r="BY437">
            <v>2700</v>
          </cell>
          <cell r="BZ437">
            <v>22218.199999999997</v>
          </cell>
        </row>
        <row r="438">
          <cell r="A438">
            <v>710023</v>
          </cell>
          <cell r="B438">
            <v>710023</v>
          </cell>
          <cell r="C438" t="str">
            <v>Mike Pescod</v>
          </cell>
          <cell r="D438">
            <v>710023</v>
          </cell>
          <cell r="E438">
            <v>710</v>
          </cell>
          <cell r="F438">
            <v>20</v>
          </cell>
          <cell r="G438" t="str">
            <v>EOP-Maintenance Overhead Services</v>
          </cell>
          <cell r="I438">
            <v>0</v>
          </cell>
          <cell r="K438">
            <v>0</v>
          </cell>
          <cell r="M438">
            <v>0</v>
          </cell>
          <cell r="O438">
            <v>0</v>
          </cell>
          <cell r="Q438">
            <v>0</v>
          </cell>
          <cell r="S438">
            <v>0</v>
          </cell>
          <cell r="U438">
            <v>0</v>
          </cell>
          <cell r="V438">
            <v>0</v>
          </cell>
          <cell r="W438">
            <v>0</v>
          </cell>
          <cell r="X438">
            <v>0</v>
          </cell>
          <cell r="Y438">
            <v>0</v>
          </cell>
          <cell r="Z438">
            <v>0</v>
          </cell>
          <cell r="AA438">
            <v>0</v>
          </cell>
          <cell r="AB438">
            <v>0</v>
          </cell>
          <cell r="AC438">
            <v>0</v>
          </cell>
          <cell r="AD438">
            <v>0</v>
          </cell>
          <cell r="AE438">
            <v>0</v>
          </cell>
          <cell r="AF438">
            <v>0</v>
          </cell>
          <cell r="AG438">
            <v>0</v>
          </cell>
          <cell r="AH438">
            <v>0</v>
          </cell>
          <cell r="AI438">
            <v>0</v>
          </cell>
          <cell r="AJ438">
            <v>0</v>
          </cell>
          <cell r="AK438">
            <v>0</v>
          </cell>
          <cell r="AL438">
            <v>281</v>
          </cell>
          <cell r="AM438">
            <v>15072.84</v>
          </cell>
          <cell r="AN438">
            <v>0</v>
          </cell>
          <cell r="AO438">
            <v>0</v>
          </cell>
          <cell r="AP438">
            <v>0</v>
          </cell>
          <cell r="AQ438">
            <v>0</v>
          </cell>
          <cell r="AS438">
            <v>0</v>
          </cell>
          <cell r="AT438">
            <v>0</v>
          </cell>
          <cell r="AU438">
            <v>0</v>
          </cell>
          <cell r="AV438">
            <v>0</v>
          </cell>
          <cell r="AW438">
            <v>0</v>
          </cell>
          <cell r="AY438">
            <v>0</v>
          </cell>
          <cell r="AZ438">
            <v>0</v>
          </cell>
          <cell r="BA438">
            <v>0</v>
          </cell>
          <cell r="BB438">
            <v>0</v>
          </cell>
          <cell r="BC438">
            <v>0</v>
          </cell>
          <cell r="BD438">
            <v>0</v>
          </cell>
          <cell r="BE438">
            <v>0</v>
          </cell>
          <cell r="BF438">
            <v>0</v>
          </cell>
          <cell r="BG438">
            <v>0</v>
          </cell>
          <cell r="BH438">
            <v>0</v>
          </cell>
          <cell r="BI438">
            <v>0</v>
          </cell>
          <cell r="BJ438">
            <v>0</v>
          </cell>
          <cell r="BK438">
            <v>0</v>
          </cell>
          <cell r="BL438">
            <v>0</v>
          </cell>
          <cell r="BM438">
            <v>0</v>
          </cell>
          <cell r="BN438">
            <v>0</v>
          </cell>
          <cell r="BO438">
            <v>0</v>
          </cell>
          <cell r="BP438">
            <v>0</v>
          </cell>
          <cell r="BQ438">
            <v>0</v>
          </cell>
          <cell r="BR438">
            <v>0</v>
          </cell>
          <cell r="BS438">
            <v>0</v>
          </cell>
          <cell r="BT438">
            <v>0</v>
          </cell>
          <cell r="BU438">
            <v>0</v>
          </cell>
          <cell r="BV438">
            <v>800</v>
          </cell>
          <cell r="BW438">
            <v>0</v>
          </cell>
          <cell r="BY438">
            <v>2700</v>
          </cell>
          <cell r="BZ438">
            <v>15872.84</v>
          </cell>
        </row>
        <row r="439">
          <cell r="A439">
            <v>710024</v>
          </cell>
          <cell r="B439">
            <v>710024</v>
          </cell>
          <cell r="C439" t="str">
            <v>Mike Pescod</v>
          </cell>
          <cell r="D439">
            <v>710024</v>
          </cell>
          <cell r="E439">
            <v>710</v>
          </cell>
          <cell r="F439">
            <v>20</v>
          </cell>
          <cell r="G439" t="str">
            <v>EOP-OH Dist Lines &amp; Feeders ROW</v>
          </cell>
          <cell r="I439">
            <v>0</v>
          </cell>
          <cell r="K439">
            <v>0</v>
          </cell>
          <cell r="M439">
            <v>0</v>
          </cell>
          <cell r="O439">
            <v>0</v>
          </cell>
          <cell r="Q439">
            <v>0</v>
          </cell>
          <cell r="S439">
            <v>0</v>
          </cell>
          <cell r="U439">
            <v>0</v>
          </cell>
          <cell r="V439">
            <v>0</v>
          </cell>
          <cell r="W439">
            <v>0</v>
          </cell>
          <cell r="X439">
            <v>0</v>
          </cell>
          <cell r="Y439">
            <v>0</v>
          </cell>
          <cell r="Z439">
            <v>0</v>
          </cell>
          <cell r="AA439">
            <v>0</v>
          </cell>
          <cell r="AB439">
            <v>0</v>
          </cell>
          <cell r="AC439">
            <v>0</v>
          </cell>
          <cell r="AD439">
            <v>0</v>
          </cell>
          <cell r="AE439">
            <v>0</v>
          </cell>
          <cell r="AF439">
            <v>0</v>
          </cell>
          <cell r="AG439">
            <v>0</v>
          </cell>
          <cell r="AH439">
            <v>0</v>
          </cell>
          <cell r="AI439">
            <v>0</v>
          </cell>
          <cell r="AJ439">
            <v>0</v>
          </cell>
          <cell r="AK439">
            <v>0</v>
          </cell>
          <cell r="AL439">
            <v>437</v>
          </cell>
          <cell r="AM439">
            <v>23440.68</v>
          </cell>
          <cell r="AN439">
            <v>0</v>
          </cell>
          <cell r="AO439">
            <v>0</v>
          </cell>
          <cell r="AP439">
            <v>0</v>
          </cell>
          <cell r="AQ439">
            <v>0</v>
          </cell>
          <cell r="AS439">
            <v>0</v>
          </cell>
          <cell r="AT439">
            <v>0</v>
          </cell>
          <cell r="AU439">
            <v>0</v>
          </cell>
          <cell r="AV439">
            <v>0</v>
          </cell>
          <cell r="AW439">
            <v>0</v>
          </cell>
          <cell r="AY439">
            <v>0</v>
          </cell>
          <cell r="AZ439">
            <v>0</v>
          </cell>
          <cell r="BA439">
            <v>0</v>
          </cell>
          <cell r="BB439">
            <v>0</v>
          </cell>
          <cell r="BC439">
            <v>0</v>
          </cell>
          <cell r="BD439">
            <v>0</v>
          </cell>
          <cell r="BE439">
            <v>0</v>
          </cell>
          <cell r="BF439">
            <v>0</v>
          </cell>
          <cell r="BG439">
            <v>0</v>
          </cell>
          <cell r="BH439">
            <v>0</v>
          </cell>
          <cell r="BI439">
            <v>0</v>
          </cell>
          <cell r="BJ439">
            <v>0</v>
          </cell>
          <cell r="BK439">
            <v>0</v>
          </cell>
          <cell r="BL439">
            <v>0</v>
          </cell>
          <cell r="BM439">
            <v>0</v>
          </cell>
          <cell r="BN439">
            <v>0</v>
          </cell>
          <cell r="BO439">
            <v>0</v>
          </cell>
          <cell r="BP439">
            <v>0</v>
          </cell>
          <cell r="BQ439">
            <v>0</v>
          </cell>
          <cell r="BR439">
            <v>0</v>
          </cell>
          <cell r="BS439">
            <v>0</v>
          </cell>
          <cell r="BT439">
            <v>0</v>
          </cell>
          <cell r="BU439">
            <v>0</v>
          </cell>
          <cell r="BV439">
            <v>30000</v>
          </cell>
          <cell r="BW439">
            <v>0</v>
          </cell>
          <cell r="BY439">
            <v>2700</v>
          </cell>
          <cell r="BZ439">
            <v>53440.68</v>
          </cell>
        </row>
        <row r="440">
          <cell r="A440">
            <v>710025</v>
          </cell>
          <cell r="B440">
            <v>710025</v>
          </cell>
          <cell r="C440" t="str">
            <v>Mike Pescod</v>
          </cell>
          <cell r="D440">
            <v>710025</v>
          </cell>
          <cell r="E440">
            <v>710</v>
          </cell>
          <cell r="F440">
            <v>20</v>
          </cell>
          <cell r="G440" t="str">
            <v>EOP-Maintenance of UG Conduit</v>
          </cell>
          <cell r="I440">
            <v>0</v>
          </cell>
          <cell r="K440">
            <v>0</v>
          </cell>
          <cell r="M440">
            <v>0</v>
          </cell>
          <cell r="O440">
            <v>0</v>
          </cell>
          <cell r="Q440">
            <v>0</v>
          </cell>
          <cell r="S440">
            <v>0</v>
          </cell>
          <cell r="U440">
            <v>0</v>
          </cell>
          <cell r="V440">
            <v>0</v>
          </cell>
          <cell r="W440">
            <v>0</v>
          </cell>
          <cell r="X440">
            <v>0</v>
          </cell>
          <cell r="Y440">
            <v>0</v>
          </cell>
          <cell r="Z440">
            <v>0</v>
          </cell>
          <cell r="AA440">
            <v>0</v>
          </cell>
          <cell r="AB440">
            <v>0</v>
          </cell>
          <cell r="AC440">
            <v>0</v>
          </cell>
          <cell r="AD440">
            <v>0</v>
          </cell>
          <cell r="AE440">
            <v>0</v>
          </cell>
          <cell r="AF440">
            <v>0</v>
          </cell>
          <cell r="AG440">
            <v>0</v>
          </cell>
          <cell r="AH440">
            <v>0</v>
          </cell>
          <cell r="AI440">
            <v>0</v>
          </cell>
          <cell r="AJ440">
            <v>0</v>
          </cell>
          <cell r="AK440">
            <v>0</v>
          </cell>
          <cell r="AL440">
            <v>60</v>
          </cell>
          <cell r="AM440">
            <v>3218.4</v>
          </cell>
          <cell r="AN440">
            <v>0</v>
          </cell>
          <cell r="AO440">
            <v>0</v>
          </cell>
          <cell r="AP440">
            <v>0</v>
          </cell>
          <cell r="AQ440">
            <v>0</v>
          </cell>
          <cell r="AS440">
            <v>0</v>
          </cell>
          <cell r="AT440">
            <v>0</v>
          </cell>
          <cell r="AU440">
            <v>0</v>
          </cell>
          <cell r="AV440">
            <v>0</v>
          </cell>
          <cell r="AW440">
            <v>0</v>
          </cell>
          <cell r="AY440">
            <v>0</v>
          </cell>
          <cell r="AZ440">
            <v>0</v>
          </cell>
          <cell r="BA440">
            <v>0</v>
          </cell>
          <cell r="BB440">
            <v>0</v>
          </cell>
          <cell r="BC440">
            <v>0</v>
          </cell>
          <cell r="BD440">
            <v>0</v>
          </cell>
          <cell r="BE440">
            <v>0</v>
          </cell>
          <cell r="BF440">
            <v>0</v>
          </cell>
          <cell r="BG440">
            <v>0</v>
          </cell>
          <cell r="BH440">
            <v>0</v>
          </cell>
          <cell r="BI440">
            <v>0</v>
          </cell>
          <cell r="BJ440">
            <v>0</v>
          </cell>
          <cell r="BK440">
            <v>0</v>
          </cell>
          <cell r="BL440">
            <v>0</v>
          </cell>
          <cell r="BM440">
            <v>0</v>
          </cell>
          <cell r="BN440">
            <v>0</v>
          </cell>
          <cell r="BO440">
            <v>0</v>
          </cell>
          <cell r="BP440">
            <v>0</v>
          </cell>
          <cell r="BQ440">
            <v>0</v>
          </cell>
          <cell r="BR440">
            <v>0</v>
          </cell>
          <cell r="BS440">
            <v>0</v>
          </cell>
          <cell r="BT440">
            <v>0</v>
          </cell>
          <cell r="BU440">
            <v>0</v>
          </cell>
          <cell r="BV440">
            <v>0</v>
          </cell>
          <cell r="BW440">
            <v>0</v>
          </cell>
          <cell r="BY440">
            <v>2700</v>
          </cell>
          <cell r="BZ440">
            <v>3218.4</v>
          </cell>
        </row>
        <row r="441">
          <cell r="A441">
            <v>710026</v>
          </cell>
          <cell r="B441">
            <v>710026</v>
          </cell>
          <cell r="C441" t="str">
            <v>Mike Pescod</v>
          </cell>
          <cell r="D441">
            <v>710026</v>
          </cell>
          <cell r="E441">
            <v>710</v>
          </cell>
          <cell r="F441">
            <v>20</v>
          </cell>
          <cell r="G441" t="str">
            <v>EOP-Maintenance of UG Cond &amp; Devices</v>
          </cell>
          <cell r="I441">
            <v>0</v>
          </cell>
          <cell r="K441">
            <v>0</v>
          </cell>
          <cell r="M441">
            <v>0</v>
          </cell>
          <cell r="O441">
            <v>0</v>
          </cell>
          <cell r="Q441">
            <v>0</v>
          </cell>
          <cell r="S441">
            <v>0</v>
          </cell>
          <cell r="U441">
            <v>0</v>
          </cell>
          <cell r="V441">
            <v>0</v>
          </cell>
          <cell r="W441">
            <v>0</v>
          </cell>
          <cell r="X441">
            <v>0</v>
          </cell>
          <cell r="Y441">
            <v>0</v>
          </cell>
          <cell r="Z441">
            <v>0</v>
          </cell>
          <cell r="AA441">
            <v>0</v>
          </cell>
          <cell r="AB441">
            <v>0</v>
          </cell>
          <cell r="AC441">
            <v>0</v>
          </cell>
          <cell r="AD441">
            <v>0</v>
          </cell>
          <cell r="AE441">
            <v>0</v>
          </cell>
          <cell r="AF441">
            <v>0</v>
          </cell>
          <cell r="AG441">
            <v>0</v>
          </cell>
          <cell r="AH441">
            <v>0</v>
          </cell>
          <cell r="AI441">
            <v>0</v>
          </cell>
          <cell r="AJ441">
            <v>0</v>
          </cell>
          <cell r="AK441">
            <v>0</v>
          </cell>
          <cell r="AL441">
            <v>80</v>
          </cell>
          <cell r="AM441">
            <v>4291.2</v>
          </cell>
          <cell r="AN441">
            <v>0</v>
          </cell>
          <cell r="AO441">
            <v>0</v>
          </cell>
          <cell r="AP441">
            <v>0</v>
          </cell>
          <cell r="AQ441">
            <v>0</v>
          </cell>
          <cell r="AS441">
            <v>0</v>
          </cell>
          <cell r="AT441">
            <v>0</v>
          </cell>
          <cell r="AU441">
            <v>0</v>
          </cell>
          <cell r="AV441">
            <v>0</v>
          </cell>
          <cell r="AW441">
            <v>0</v>
          </cell>
          <cell r="AY441">
            <v>0</v>
          </cell>
          <cell r="AZ441">
            <v>0</v>
          </cell>
          <cell r="BA441">
            <v>0</v>
          </cell>
          <cell r="BB441">
            <v>0</v>
          </cell>
          <cell r="BC441">
            <v>0</v>
          </cell>
          <cell r="BD441">
            <v>0</v>
          </cell>
          <cell r="BE441">
            <v>0</v>
          </cell>
          <cell r="BF441">
            <v>0</v>
          </cell>
          <cell r="BG441">
            <v>0</v>
          </cell>
          <cell r="BH441">
            <v>0</v>
          </cell>
          <cell r="BI441">
            <v>0</v>
          </cell>
          <cell r="BJ441">
            <v>0</v>
          </cell>
          <cell r="BK441">
            <v>0</v>
          </cell>
          <cell r="BL441">
            <v>0</v>
          </cell>
          <cell r="BM441">
            <v>0</v>
          </cell>
          <cell r="BN441">
            <v>0</v>
          </cell>
          <cell r="BO441">
            <v>0</v>
          </cell>
          <cell r="BP441">
            <v>0</v>
          </cell>
          <cell r="BQ441">
            <v>0</v>
          </cell>
          <cell r="BR441">
            <v>0</v>
          </cell>
          <cell r="BS441">
            <v>0</v>
          </cell>
          <cell r="BT441">
            <v>0</v>
          </cell>
          <cell r="BU441">
            <v>0</v>
          </cell>
          <cell r="BV441">
            <v>1300</v>
          </cell>
          <cell r="BW441">
            <v>0</v>
          </cell>
          <cell r="BY441">
            <v>2700</v>
          </cell>
          <cell r="BZ441">
            <v>5591.2</v>
          </cell>
        </row>
        <row r="442">
          <cell r="A442">
            <v>710027</v>
          </cell>
          <cell r="B442">
            <v>710027</v>
          </cell>
          <cell r="C442" t="str">
            <v>Mike Pescod</v>
          </cell>
          <cell r="D442">
            <v>710027</v>
          </cell>
          <cell r="E442">
            <v>710</v>
          </cell>
          <cell r="F442">
            <v>20</v>
          </cell>
          <cell r="G442" t="str">
            <v>EOP-Maintenance of Underground Services</v>
          </cell>
          <cell r="I442">
            <v>0</v>
          </cell>
          <cell r="K442">
            <v>0</v>
          </cell>
          <cell r="M442">
            <v>0</v>
          </cell>
          <cell r="O442">
            <v>0</v>
          </cell>
          <cell r="Q442">
            <v>0</v>
          </cell>
          <cell r="S442">
            <v>0</v>
          </cell>
          <cell r="U442">
            <v>0</v>
          </cell>
          <cell r="V442">
            <v>0</v>
          </cell>
          <cell r="W442">
            <v>0</v>
          </cell>
          <cell r="X442">
            <v>0</v>
          </cell>
          <cell r="Y442">
            <v>0</v>
          </cell>
          <cell r="Z442">
            <v>0</v>
          </cell>
          <cell r="AA442">
            <v>0</v>
          </cell>
          <cell r="AB442">
            <v>0</v>
          </cell>
          <cell r="AC442">
            <v>0</v>
          </cell>
          <cell r="AD442">
            <v>0</v>
          </cell>
          <cell r="AE442">
            <v>0</v>
          </cell>
          <cell r="AF442">
            <v>0</v>
          </cell>
          <cell r="AG442">
            <v>0</v>
          </cell>
          <cell r="AH442">
            <v>0</v>
          </cell>
          <cell r="AI442">
            <v>0</v>
          </cell>
          <cell r="AJ442">
            <v>0</v>
          </cell>
          <cell r="AK442">
            <v>0</v>
          </cell>
          <cell r="AL442">
            <v>60</v>
          </cell>
          <cell r="AM442">
            <v>3218.4</v>
          </cell>
          <cell r="AN442">
            <v>0</v>
          </cell>
          <cell r="AO442">
            <v>0</v>
          </cell>
          <cell r="AP442">
            <v>0</v>
          </cell>
          <cell r="AQ442">
            <v>0</v>
          </cell>
          <cell r="AS442">
            <v>0</v>
          </cell>
          <cell r="AT442">
            <v>0</v>
          </cell>
          <cell r="AU442">
            <v>0</v>
          </cell>
          <cell r="AV442">
            <v>0</v>
          </cell>
          <cell r="AW442">
            <v>0</v>
          </cell>
          <cell r="AY442">
            <v>0</v>
          </cell>
          <cell r="AZ442">
            <v>0</v>
          </cell>
          <cell r="BA442">
            <v>0</v>
          </cell>
          <cell r="BB442">
            <v>0</v>
          </cell>
          <cell r="BC442">
            <v>0</v>
          </cell>
          <cell r="BD442">
            <v>0</v>
          </cell>
          <cell r="BE442">
            <v>0</v>
          </cell>
          <cell r="BF442">
            <v>0</v>
          </cell>
          <cell r="BG442">
            <v>0</v>
          </cell>
          <cell r="BH442">
            <v>0</v>
          </cell>
          <cell r="BI442">
            <v>0</v>
          </cell>
          <cell r="BJ442">
            <v>0</v>
          </cell>
          <cell r="BK442">
            <v>0</v>
          </cell>
          <cell r="BL442">
            <v>0</v>
          </cell>
          <cell r="BM442">
            <v>0</v>
          </cell>
          <cell r="BN442">
            <v>0</v>
          </cell>
          <cell r="BO442">
            <v>0</v>
          </cell>
          <cell r="BP442">
            <v>0</v>
          </cell>
          <cell r="BQ442">
            <v>0</v>
          </cell>
          <cell r="BR442">
            <v>0</v>
          </cell>
          <cell r="BS442">
            <v>0</v>
          </cell>
          <cell r="BT442">
            <v>0</v>
          </cell>
          <cell r="BU442">
            <v>0</v>
          </cell>
          <cell r="BV442">
            <v>1800</v>
          </cell>
          <cell r="BW442">
            <v>0</v>
          </cell>
          <cell r="BY442">
            <v>2700</v>
          </cell>
          <cell r="BZ442">
            <v>5018.3999999999996</v>
          </cell>
        </row>
        <row r="443">
          <cell r="A443">
            <v>710028</v>
          </cell>
          <cell r="B443">
            <v>710028</v>
          </cell>
          <cell r="C443" t="str">
            <v>Mike Pescod</v>
          </cell>
          <cell r="D443">
            <v>710028</v>
          </cell>
          <cell r="E443">
            <v>710</v>
          </cell>
          <cell r="F443">
            <v>20</v>
          </cell>
          <cell r="G443" t="str">
            <v>EOP-Maintenance of Line Transformers</v>
          </cell>
          <cell r="I443">
            <v>0</v>
          </cell>
          <cell r="K443">
            <v>0</v>
          </cell>
          <cell r="M443">
            <v>0</v>
          </cell>
          <cell r="O443">
            <v>0</v>
          </cell>
          <cell r="Q443">
            <v>0</v>
          </cell>
          <cell r="S443">
            <v>0</v>
          </cell>
          <cell r="U443">
            <v>0</v>
          </cell>
          <cell r="V443">
            <v>0</v>
          </cell>
          <cell r="W443">
            <v>0</v>
          </cell>
          <cell r="X443">
            <v>0</v>
          </cell>
          <cell r="Y443">
            <v>0</v>
          </cell>
          <cell r="Z443">
            <v>0</v>
          </cell>
          <cell r="AA443">
            <v>0</v>
          </cell>
          <cell r="AB443">
            <v>0</v>
          </cell>
          <cell r="AC443">
            <v>0</v>
          </cell>
          <cell r="AD443">
            <v>0</v>
          </cell>
          <cell r="AE443">
            <v>0</v>
          </cell>
          <cell r="AF443">
            <v>0</v>
          </cell>
          <cell r="AG443">
            <v>0</v>
          </cell>
          <cell r="AH443">
            <v>0</v>
          </cell>
          <cell r="AI443">
            <v>0</v>
          </cell>
          <cell r="AJ443">
            <v>0</v>
          </cell>
          <cell r="AK443">
            <v>0</v>
          </cell>
          <cell r="AL443">
            <v>120</v>
          </cell>
          <cell r="AM443">
            <v>6436.8</v>
          </cell>
          <cell r="AN443">
            <v>0</v>
          </cell>
          <cell r="AO443">
            <v>0</v>
          </cell>
          <cell r="AP443">
            <v>0</v>
          </cell>
          <cell r="AQ443">
            <v>0</v>
          </cell>
          <cell r="AS443">
            <v>0</v>
          </cell>
          <cell r="AT443">
            <v>0</v>
          </cell>
          <cell r="AU443">
            <v>0</v>
          </cell>
          <cell r="AV443">
            <v>0</v>
          </cell>
          <cell r="AW443">
            <v>0</v>
          </cell>
          <cell r="AY443">
            <v>0</v>
          </cell>
          <cell r="AZ443">
            <v>280</v>
          </cell>
          <cell r="BA443">
            <v>16242.8</v>
          </cell>
          <cell r="BB443">
            <v>0</v>
          </cell>
          <cell r="BC443">
            <v>0</v>
          </cell>
          <cell r="BD443">
            <v>0</v>
          </cell>
          <cell r="BE443">
            <v>0</v>
          </cell>
          <cell r="BF443">
            <v>0</v>
          </cell>
          <cell r="BG443">
            <v>0</v>
          </cell>
          <cell r="BH443">
            <v>0</v>
          </cell>
          <cell r="BI443">
            <v>0</v>
          </cell>
          <cell r="BJ443">
            <v>0</v>
          </cell>
          <cell r="BK443">
            <v>0</v>
          </cell>
          <cell r="BL443">
            <v>0</v>
          </cell>
          <cell r="BM443">
            <v>0</v>
          </cell>
          <cell r="BN443">
            <v>0</v>
          </cell>
          <cell r="BO443">
            <v>0</v>
          </cell>
          <cell r="BP443">
            <v>0</v>
          </cell>
          <cell r="BQ443">
            <v>0</v>
          </cell>
          <cell r="BR443">
            <v>0</v>
          </cell>
          <cell r="BS443">
            <v>0</v>
          </cell>
          <cell r="BT443">
            <v>0</v>
          </cell>
          <cell r="BU443">
            <v>0</v>
          </cell>
          <cell r="BV443">
            <v>14000</v>
          </cell>
          <cell r="BW443">
            <v>0</v>
          </cell>
          <cell r="BY443">
            <v>2700</v>
          </cell>
          <cell r="BZ443">
            <v>36679.599999999999</v>
          </cell>
        </row>
        <row r="444">
          <cell r="A444">
            <v>710029</v>
          </cell>
          <cell r="B444">
            <v>710029</v>
          </cell>
          <cell r="C444" t="str">
            <v>Mike Pescod</v>
          </cell>
          <cell r="D444">
            <v>710029</v>
          </cell>
          <cell r="E444">
            <v>710</v>
          </cell>
          <cell r="F444">
            <v>20</v>
          </cell>
          <cell r="G444" t="str">
            <v>EOP-Maintenance of Meters</v>
          </cell>
          <cell r="I444">
            <v>0</v>
          </cell>
          <cell r="J444">
            <v>45</v>
          </cell>
          <cell r="K444">
            <v>2578.9500000000003</v>
          </cell>
          <cell r="M444">
            <v>0</v>
          </cell>
          <cell r="O444">
            <v>0</v>
          </cell>
          <cell r="Q444">
            <v>0</v>
          </cell>
          <cell r="S444">
            <v>0</v>
          </cell>
          <cell r="U444">
            <v>0</v>
          </cell>
          <cell r="V444">
            <v>0</v>
          </cell>
          <cell r="W444">
            <v>0</v>
          </cell>
          <cell r="X444">
            <v>0</v>
          </cell>
          <cell r="Y444">
            <v>0</v>
          </cell>
          <cell r="Z444">
            <v>0</v>
          </cell>
          <cell r="AA444">
            <v>0</v>
          </cell>
          <cell r="AB444">
            <v>0</v>
          </cell>
          <cell r="AC444">
            <v>0</v>
          </cell>
          <cell r="AD444">
            <v>0</v>
          </cell>
          <cell r="AE444">
            <v>0</v>
          </cell>
          <cell r="AF444">
            <v>0</v>
          </cell>
          <cell r="AG444">
            <v>0</v>
          </cell>
          <cell r="AH444">
            <v>0</v>
          </cell>
          <cell r="AI444">
            <v>0</v>
          </cell>
          <cell r="AJ444">
            <v>0</v>
          </cell>
          <cell r="AK444">
            <v>0</v>
          </cell>
          <cell r="AL444">
            <v>20</v>
          </cell>
          <cell r="AM444">
            <v>1072.8</v>
          </cell>
          <cell r="AN444">
            <v>171</v>
          </cell>
          <cell r="AO444">
            <v>7686.4500000000007</v>
          </cell>
          <cell r="AP444">
            <v>0</v>
          </cell>
          <cell r="AQ444">
            <v>0</v>
          </cell>
          <cell r="AS444">
            <v>0</v>
          </cell>
          <cell r="AT444">
            <v>0</v>
          </cell>
          <cell r="AU444">
            <v>0</v>
          </cell>
          <cell r="AV444">
            <v>0</v>
          </cell>
          <cell r="AW444">
            <v>0</v>
          </cell>
          <cell r="AY444">
            <v>0</v>
          </cell>
          <cell r="AZ444">
            <v>0</v>
          </cell>
          <cell r="BA444">
            <v>0</v>
          </cell>
          <cell r="BB444">
            <v>0</v>
          </cell>
          <cell r="BC444">
            <v>0</v>
          </cell>
          <cell r="BD444">
            <v>0</v>
          </cell>
          <cell r="BE444">
            <v>0</v>
          </cell>
          <cell r="BF444">
            <v>0</v>
          </cell>
          <cell r="BG444">
            <v>0</v>
          </cell>
          <cell r="BH444">
            <v>0</v>
          </cell>
          <cell r="BI444">
            <v>0</v>
          </cell>
          <cell r="BJ444">
            <v>0</v>
          </cell>
          <cell r="BK444">
            <v>0</v>
          </cell>
          <cell r="BL444">
            <v>0</v>
          </cell>
          <cell r="BM444">
            <v>0</v>
          </cell>
          <cell r="BN444">
            <v>0</v>
          </cell>
          <cell r="BO444">
            <v>0</v>
          </cell>
          <cell r="BP444">
            <v>0</v>
          </cell>
          <cell r="BQ444">
            <v>0</v>
          </cell>
          <cell r="BR444">
            <v>0</v>
          </cell>
          <cell r="BS444">
            <v>0</v>
          </cell>
          <cell r="BT444">
            <v>50</v>
          </cell>
          <cell r="BU444">
            <v>2355.5</v>
          </cell>
          <cell r="BV444">
            <v>7500</v>
          </cell>
          <cell r="BW444">
            <v>0</v>
          </cell>
          <cell r="BY444">
            <v>2700</v>
          </cell>
          <cell r="BZ444">
            <v>21193.7</v>
          </cell>
        </row>
        <row r="445">
          <cell r="A445">
            <v>710030</v>
          </cell>
          <cell r="B445">
            <v>710030</v>
          </cell>
          <cell r="C445" t="str">
            <v>Mike Pescod</v>
          </cell>
          <cell r="D445">
            <v>710030</v>
          </cell>
          <cell r="E445">
            <v>710</v>
          </cell>
          <cell r="F445">
            <v>20</v>
          </cell>
          <cell r="G445" t="str">
            <v>EOP-Maint of Other Install on Cust Premi</v>
          </cell>
          <cell r="I445">
            <v>0</v>
          </cell>
          <cell r="K445">
            <v>0</v>
          </cell>
          <cell r="M445">
            <v>0</v>
          </cell>
          <cell r="O445">
            <v>0</v>
          </cell>
          <cell r="Q445">
            <v>0</v>
          </cell>
          <cell r="S445">
            <v>0</v>
          </cell>
          <cell r="U445">
            <v>0</v>
          </cell>
          <cell r="V445">
            <v>0</v>
          </cell>
          <cell r="W445">
            <v>0</v>
          </cell>
          <cell r="X445">
            <v>0</v>
          </cell>
          <cell r="Y445">
            <v>0</v>
          </cell>
          <cell r="Z445">
            <v>0</v>
          </cell>
          <cell r="AA445">
            <v>0</v>
          </cell>
          <cell r="AB445">
            <v>0</v>
          </cell>
          <cell r="AC445">
            <v>0</v>
          </cell>
          <cell r="AD445">
            <v>0</v>
          </cell>
          <cell r="AE445">
            <v>0</v>
          </cell>
          <cell r="AF445">
            <v>0</v>
          </cell>
          <cell r="AG445">
            <v>0</v>
          </cell>
          <cell r="AH445">
            <v>0</v>
          </cell>
          <cell r="AI445">
            <v>0</v>
          </cell>
          <cell r="AJ445">
            <v>0</v>
          </cell>
          <cell r="AK445">
            <v>0</v>
          </cell>
          <cell r="AL445">
            <v>0</v>
          </cell>
          <cell r="AM445">
            <v>0</v>
          </cell>
          <cell r="AN445">
            <v>0</v>
          </cell>
          <cell r="AO445">
            <v>0</v>
          </cell>
          <cell r="AP445">
            <v>0</v>
          </cell>
          <cell r="AQ445">
            <v>0</v>
          </cell>
          <cell r="AS445">
            <v>0</v>
          </cell>
          <cell r="AT445">
            <v>0</v>
          </cell>
          <cell r="AU445">
            <v>0</v>
          </cell>
          <cell r="AV445">
            <v>0</v>
          </cell>
          <cell r="AW445">
            <v>0</v>
          </cell>
          <cell r="AY445">
            <v>0</v>
          </cell>
          <cell r="AZ445">
            <v>0</v>
          </cell>
          <cell r="BA445">
            <v>0</v>
          </cell>
          <cell r="BB445">
            <v>0</v>
          </cell>
          <cell r="BC445">
            <v>0</v>
          </cell>
          <cell r="BD445">
            <v>0</v>
          </cell>
          <cell r="BE445">
            <v>0</v>
          </cell>
          <cell r="BF445">
            <v>0</v>
          </cell>
          <cell r="BG445">
            <v>0</v>
          </cell>
          <cell r="BH445">
            <v>0</v>
          </cell>
          <cell r="BI445">
            <v>0</v>
          </cell>
          <cell r="BJ445">
            <v>0</v>
          </cell>
          <cell r="BK445">
            <v>0</v>
          </cell>
          <cell r="BL445">
            <v>0</v>
          </cell>
          <cell r="BM445">
            <v>0</v>
          </cell>
          <cell r="BN445">
            <v>0</v>
          </cell>
          <cell r="BO445">
            <v>0</v>
          </cell>
          <cell r="BP445">
            <v>0</v>
          </cell>
          <cell r="BQ445">
            <v>0</v>
          </cell>
          <cell r="BR445">
            <v>0</v>
          </cell>
          <cell r="BS445">
            <v>0</v>
          </cell>
          <cell r="BT445">
            <v>0</v>
          </cell>
          <cell r="BU445">
            <v>0</v>
          </cell>
          <cell r="BV445">
            <v>0</v>
          </cell>
          <cell r="BW445">
            <v>0</v>
          </cell>
          <cell r="BY445">
            <v>2700</v>
          </cell>
          <cell r="BZ445">
            <v>0</v>
          </cell>
        </row>
        <row r="446">
          <cell r="A446">
            <v>710036</v>
          </cell>
          <cell r="B446">
            <v>710036</v>
          </cell>
          <cell r="C446" t="str">
            <v>Mike Pescod</v>
          </cell>
          <cell r="D446">
            <v>710036</v>
          </cell>
          <cell r="E446">
            <v>710</v>
          </cell>
          <cell r="F446">
            <v>20</v>
          </cell>
          <cell r="G446" t="str">
            <v>EOP-Streetlight Maintenance</v>
          </cell>
          <cell r="I446">
            <v>0</v>
          </cell>
          <cell r="K446">
            <v>0</v>
          </cell>
          <cell r="M446">
            <v>0</v>
          </cell>
          <cell r="O446">
            <v>0</v>
          </cell>
          <cell r="Q446">
            <v>0</v>
          </cell>
          <cell r="S446">
            <v>0</v>
          </cell>
          <cell r="U446">
            <v>0</v>
          </cell>
          <cell r="V446">
            <v>0</v>
          </cell>
          <cell r="W446">
            <v>0</v>
          </cell>
          <cell r="X446">
            <v>0</v>
          </cell>
          <cell r="Y446">
            <v>0</v>
          </cell>
          <cell r="Z446">
            <v>0</v>
          </cell>
          <cell r="AA446">
            <v>0</v>
          </cell>
          <cell r="AB446">
            <v>0</v>
          </cell>
          <cell r="AC446">
            <v>0</v>
          </cell>
          <cell r="AD446">
            <v>0</v>
          </cell>
          <cell r="AE446">
            <v>0</v>
          </cell>
          <cell r="AF446">
            <v>0</v>
          </cell>
          <cell r="AG446">
            <v>0</v>
          </cell>
          <cell r="AH446">
            <v>0</v>
          </cell>
          <cell r="AI446">
            <v>0</v>
          </cell>
          <cell r="AJ446">
            <v>0</v>
          </cell>
          <cell r="AK446">
            <v>0</v>
          </cell>
          <cell r="AL446">
            <v>220</v>
          </cell>
          <cell r="AM446">
            <v>11800.8</v>
          </cell>
          <cell r="AN446">
            <v>0</v>
          </cell>
          <cell r="AO446">
            <v>0</v>
          </cell>
          <cell r="AP446">
            <v>0</v>
          </cell>
          <cell r="AQ446">
            <v>0</v>
          </cell>
          <cell r="AS446">
            <v>0</v>
          </cell>
          <cell r="AT446">
            <v>0</v>
          </cell>
          <cell r="AU446">
            <v>0</v>
          </cell>
          <cell r="AV446">
            <v>0</v>
          </cell>
          <cell r="AW446">
            <v>0</v>
          </cell>
          <cell r="AY446">
            <v>0</v>
          </cell>
          <cell r="AZ446">
            <v>0</v>
          </cell>
          <cell r="BA446">
            <v>0</v>
          </cell>
          <cell r="BB446">
            <v>0</v>
          </cell>
          <cell r="BC446">
            <v>0</v>
          </cell>
          <cell r="BD446">
            <v>0</v>
          </cell>
          <cell r="BE446">
            <v>0</v>
          </cell>
          <cell r="BF446">
            <v>0</v>
          </cell>
          <cell r="BG446">
            <v>0</v>
          </cell>
          <cell r="BH446">
            <v>0</v>
          </cell>
          <cell r="BI446">
            <v>0</v>
          </cell>
          <cell r="BJ446">
            <v>0</v>
          </cell>
          <cell r="BK446">
            <v>0</v>
          </cell>
          <cell r="BL446">
            <v>0</v>
          </cell>
          <cell r="BM446">
            <v>0</v>
          </cell>
          <cell r="BN446">
            <v>0</v>
          </cell>
          <cell r="BO446">
            <v>0</v>
          </cell>
          <cell r="BP446">
            <v>0</v>
          </cell>
          <cell r="BQ446">
            <v>0</v>
          </cell>
          <cell r="BR446">
            <v>0</v>
          </cell>
          <cell r="BS446">
            <v>0</v>
          </cell>
          <cell r="BT446">
            <v>0</v>
          </cell>
          <cell r="BU446">
            <v>0</v>
          </cell>
          <cell r="BV446">
            <v>4000</v>
          </cell>
          <cell r="BW446">
            <v>0</v>
          </cell>
          <cell r="BY446">
            <v>2700</v>
          </cell>
          <cell r="BZ446">
            <v>15800.8</v>
          </cell>
        </row>
        <row r="447">
          <cell r="A447">
            <v>710037</v>
          </cell>
          <cell r="B447">
            <v>710037</v>
          </cell>
          <cell r="C447" t="str">
            <v>Mike Pescod</v>
          </cell>
          <cell r="D447">
            <v>710037</v>
          </cell>
          <cell r="E447">
            <v>710</v>
          </cell>
          <cell r="F447">
            <v>20</v>
          </cell>
          <cell r="G447" t="str">
            <v>EOP-Sentinal Lights Maintenance</v>
          </cell>
          <cell r="I447">
            <v>0</v>
          </cell>
          <cell r="K447">
            <v>0</v>
          </cell>
          <cell r="M447">
            <v>0</v>
          </cell>
          <cell r="O447">
            <v>0</v>
          </cell>
          <cell r="Q447">
            <v>0</v>
          </cell>
          <cell r="S447">
            <v>0</v>
          </cell>
          <cell r="U447">
            <v>0</v>
          </cell>
          <cell r="V447">
            <v>0</v>
          </cell>
          <cell r="W447">
            <v>0</v>
          </cell>
          <cell r="X447">
            <v>0</v>
          </cell>
          <cell r="Y447">
            <v>0</v>
          </cell>
          <cell r="Z447">
            <v>0</v>
          </cell>
          <cell r="AA447">
            <v>0</v>
          </cell>
          <cell r="AB447">
            <v>0</v>
          </cell>
          <cell r="AC447">
            <v>0</v>
          </cell>
          <cell r="AD447">
            <v>0</v>
          </cell>
          <cell r="AE447">
            <v>0</v>
          </cell>
          <cell r="AF447">
            <v>0</v>
          </cell>
          <cell r="AG447">
            <v>0</v>
          </cell>
          <cell r="AH447">
            <v>0</v>
          </cell>
          <cell r="AI447">
            <v>0</v>
          </cell>
          <cell r="AJ447">
            <v>0</v>
          </cell>
          <cell r="AK447">
            <v>0</v>
          </cell>
          <cell r="AL447">
            <v>80</v>
          </cell>
          <cell r="AM447">
            <v>4291.2</v>
          </cell>
          <cell r="AN447">
            <v>0</v>
          </cell>
          <cell r="AO447">
            <v>0</v>
          </cell>
          <cell r="AP447">
            <v>0</v>
          </cell>
          <cell r="AQ447">
            <v>0</v>
          </cell>
          <cell r="AS447">
            <v>0</v>
          </cell>
          <cell r="AT447">
            <v>0</v>
          </cell>
          <cell r="AU447">
            <v>0</v>
          </cell>
          <cell r="AV447">
            <v>0</v>
          </cell>
          <cell r="AW447">
            <v>0</v>
          </cell>
          <cell r="AY447">
            <v>0</v>
          </cell>
          <cell r="AZ447">
            <v>0</v>
          </cell>
          <cell r="BA447">
            <v>0</v>
          </cell>
          <cell r="BB447">
            <v>0</v>
          </cell>
          <cell r="BC447">
            <v>0</v>
          </cell>
          <cell r="BD447">
            <v>0</v>
          </cell>
          <cell r="BE447">
            <v>0</v>
          </cell>
          <cell r="BF447">
            <v>0</v>
          </cell>
          <cell r="BG447">
            <v>0</v>
          </cell>
          <cell r="BH447">
            <v>0</v>
          </cell>
          <cell r="BI447">
            <v>0</v>
          </cell>
          <cell r="BJ447">
            <v>0</v>
          </cell>
          <cell r="BK447">
            <v>0</v>
          </cell>
          <cell r="BL447">
            <v>0</v>
          </cell>
          <cell r="BM447">
            <v>0</v>
          </cell>
          <cell r="BN447">
            <v>0</v>
          </cell>
          <cell r="BO447">
            <v>0</v>
          </cell>
          <cell r="BP447">
            <v>0</v>
          </cell>
          <cell r="BQ447">
            <v>0</v>
          </cell>
          <cell r="BR447">
            <v>0</v>
          </cell>
          <cell r="BS447">
            <v>0</v>
          </cell>
          <cell r="BT447">
            <v>0</v>
          </cell>
          <cell r="BU447">
            <v>0</v>
          </cell>
          <cell r="BV447">
            <v>800</v>
          </cell>
          <cell r="BW447">
            <v>0</v>
          </cell>
          <cell r="BY447">
            <v>2700</v>
          </cell>
          <cell r="BZ447">
            <v>5091.2</v>
          </cell>
        </row>
        <row r="448">
          <cell r="A448">
            <v>710038</v>
          </cell>
          <cell r="B448">
            <v>710038</v>
          </cell>
          <cell r="C448" t="str">
            <v>Mike Pescod</v>
          </cell>
          <cell r="D448">
            <v>710038</v>
          </cell>
          <cell r="E448">
            <v>710</v>
          </cell>
          <cell r="F448">
            <v>20</v>
          </cell>
          <cell r="G448" t="str">
            <v>EOP-Tree Trimming Cable TV</v>
          </cell>
          <cell r="I448">
            <v>0</v>
          </cell>
          <cell r="K448">
            <v>0</v>
          </cell>
          <cell r="M448">
            <v>0</v>
          </cell>
          <cell r="O448">
            <v>0</v>
          </cell>
          <cell r="Q448">
            <v>0</v>
          </cell>
          <cell r="S448">
            <v>0</v>
          </cell>
          <cell r="U448">
            <v>0</v>
          </cell>
          <cell r="V448">
            <v>0</v>
          </cell>
          <cell r="W448">
            <v>0</v>
          </cell>
          <cell r="X448">
            <v>0</v>
          </cell>
          <cell r="Y448">
            <v>0</v>
          </cell>
          <cell r="Z448">
            <v>0</v>
          </cell>
          <cell r="AA448">
            <v>0</v>
          </cell>
          <cell r="AB448">
            <v>0</v>
          </cell>
          <cell r="AC448">
            <v>0</v>
          </cell>
          <cell r="AD448">
            <v>0</v>
          </cell>
          <cell r="AE448">
            <v>0</v>
          </cell>
          <cell r="AF448">
            <v>0</v>
          </cell>
          <cell r="AG448">
            <v>0</v>
          </cell>
          <cell r="AH448">
            <v>0</v>
          </cell>
          <cell r="AI448">
            <v>0</v>
          </cell>
          <cell r="AJ448">
            <v>0</v>
          </cell>
          <cell r="AK448">
            <v>0</v>
          </cell>
          <cell r="AL448">
            <v>0</v>
          </cell>
          <cell r="AM448">
            <v>0</v>
          </cell>
          <cell r="AN448">
            <v>0</v>
          </cell>
          <cell r="AO448">
            <v>0</v>
          </cell>
          <cell r="AP448">
            <v>0</v>
          </cell>
          <cell r="AQ448">
            <v>0</v>
          </cell>
          <cell r="AS448">
            <v>0</v>
          </cell>
          <cell r="AT448">
            <v>0</v>
          </cell>
          <cell r="AU448">
            <v>0</v>
          </cell>
          <cell r="AV448">
            <v>0</v>
          </cell>
          <cell r="AW448">
            <v>0</v>
          </cell>
          <cell r="AY448">
            <v>0</v>
          </cell>
          <cell r="AZ448">
            <v>0</v>
          </cell>
          <cell r="BA448">
            <v>0</v>
          </cell>
          <cell r="BB448">
            <v>0</v>
          </cell>
          <cell r="BC448">
            <v>0</v>
          </cell>
          <cell r="BD448">
            <v>0</v>
          </cell>
          <cell r="BE448">
            <v>0</v>
          </cell>
          <cell r="BF448">
            <v>0</v>
          </cell>
          <cell r="BG448">
            <v>0</v>
          </cell>
          <cell r="BH448">
            <v>0</v>
          </cell>
          <cell r="BI448">
            <v>0</v>
          </cell>
          <cell r="BJ448">
            <v>0</v>
          </cell>
          <cell r="BK448">
            <v>0</v>
          </cell>
          <cell r="BL448">
            <v>0</v>
          </cell>
          <cell r="BM448">
            <v>0</v>
          </cell>
          <cell r="BN448">
            <v>0</v>
          </cell>
          <cell r="BO448">
            <v>0</v>
          </cell>
          <cell r="BP448">
            <v>0</v>
          </cell>
          <cell r="BQ448">
            <v>0</v>
          </cell>
          <cell r="BR448">
            <v>0</v>
          </cell>
          <cell r="BS448">
            <v>0</v>
          </cell>
          <cell r="BT448">
            <v>0</v>
          </cell>
          <cell r="BU448">
            <v>0</v>
          </cell>
          <cell r="BV448">
            <v>0</v>
          </cell>
          <cell r="BW448">
            <v>0</v>
          </cell>
          <cell r="BY448">
            <v>2700</v>
          </cell>
          <cell r="BZ448">
            <v>0</v>
          </cell>
        </row>
        <row r="449">
          <cell r="A449">
            <v>710045</v>
          </cell>
          <cell r="B449">
            <v>710045</v>
          </cell>
          <cell r="C449" t="str">
            <v>Mike Pescod</v>
          </cell>
          <cell r="D449">
            <v>710045</v>
          </cell>
          <cell r="E449">
            <v>710</v>
          </cell>
          <cell r="F449">
            <v>20</v>
          </cell>
          <cell r="G449" t="str">
            <v>EOP-Utilismart Services</v>
          </cell>
          <cell r="I449">
            <v>0</v>
          </cell>
          <cell r="K449">
            <v>0</v>
          </cell>
          <cell r="M449">
            <v>0</v>
          </cell>
          <cell r="O449">
            <v>0</v>
          </cell>
          <cell r="Q449">
            <v>0</v>
          </cell>
          <cell r="S449">
            <v>0</v>
          </cell>
          <cell r="U449">
            <v>0</v>
          </cell>
          <cell r="V449">
            <v>0</v>
          </cell>
          <cell r="W449">
            <v>0</v>
          </cell>
          <cell r="X449">
            <v>0</v>
          </cell>
          <cell r="Y449">
            <v>0</v>
          </cell>
          <cell r="Z449">
            <v>0</v>
          </cell>
          <cell r="AA449">
            <v>0</v>
          </cell>
          <cell r="AB449">
            <v>0</v>
          </cell>
          <cell r="AC449">
            <v>0</v>
          </cell>
          <cell r="AD449">
            <v>0</v>
          </cell>
          <cell r="AE449">
            <v>0</v>
          </cell>
          <cell r="AF449">
            <v>0</v>
          </cell>
          <cell r="AG449">
            <v>0</v>
          </cell>
          <cell r="AH449">
            <v>0</v>
          </cell>
          <cell r="AI449">
            <v>0</v>
          </cell>
          <cell r="AJ449">
            <v>0</v>
          </cell>
          <cell r="AK449">
            <v>0</v>
          </cell>
          <cell r="AL449">
            <v>0</v>
          </cell>
          <cell r="AM449">
            <v>0</v>
          </cell>
          <cell r="AN449">
            <v>0</v>
          </cell>
          <cell r="AO449">
            <v>0</v>
          </cell>
          <cell r="AP449">
            <v>0</v>
          </cell>
          <cell r="AQ449">
            <v>0</v>
          </cell>
          <cell r="AS449">
            <v>0</v>
          </cell>
          <cell r="AT449">
            <v>0</v>
          </cell>
          <cell r="AU449">
            <v>0</v>
          </cell>
          <cell r="AV449">
            <v>0</v>
          </cell>
          <cell r="AW449">
            <v>0</v>
          </cell>
          <cell r="AY449">
            <v>0</v>
          </cell>
          <cell r="AZ449">
            <v>0</v>
          </cell>
          <cell r="BA449">
            <v>0</v>
          </cell>
          <cell r="BB449">
            <v>0</v>
          </cell>
          <cell r="BC449">
            <v>0</v>
          </cell>
          <cell r="BD449">
            <v>0</v>
          </cell>
          <cell r="BE449">
            <v>0</v>
          </cell>
          <cell r="BF449">
            <v>0</v>
          </cell>
          <cell r="BG449">
            <v>0</v>
          </cell>
          <cell r="BH449">
            <v>0</v>
          </cell>
          <cell r="BI449">
            <v>0</v>
          </cell>
          <cell r="BJ449">
            <v>0</v>
          </cell>
          <cell r="BK449">
            <v>0</v>
          </cell>
          <cell r="BL449">
            <v>0</v>
          </cell>
          <cell r="BM449">
            <v>0</v>
          </cell>
          <cell r="BN449">
            <v>0</v>
          </cell>
          <cell r="BO449">
            <v>0</v>
          </cell>
          <cell r="BP449">
            <v>0</v>
          </cell>
          <cell r="BQ449">
            <v>0</v>
          </cell>
          <cell r="BR449">
            <v>0</v>
          </cell>
          <cell r="BS449">
            <v>0</v>
          </cell>
          <cell r="BT449">
            <v>0</v>
          </cell>
          <cell r="BU449">
            <v>0</v>
          </cell>
          <cell r="BV449">
            <v>38500</v>
          </cell>
          <cell r="BW449">
            <v>0</v>
          </cell>
          <cell r="BY449">
            <v>2700</v>
          </cell>
          <cell r="BZ449">
            <v>38500</v>
          </cell>
        </row>
        <row r="450">
          <cell r="A450">
            <v>710050</v>
          </cell>
          <cell r="B450">
            <v>710050</v>
          </cell>
          <cell r="C450" t="str">
            <v>Mike Pescod</v>
          </cell>
          <cell r="D450">
            <v>710050</v>
          </cell>
          <cell r="E450">
            <v>710</v>
          </cell>
          <cell r="F450">
            <v>20</v>
          </cell>
          <cell r="G450" t="str">
            <v>EOP-BOUNDARIES PROJECT</v>
          </cell>
          <cell r="I450">
            <v>0</v>
          </cell>
          <cell r="K450">
            <v>0</v>
          </cell>
          <cell r="M450">
            <v>0</v>
          </cell>
          <cell r="O450">
            <v>0</v>
          </cell>
          <cell r="Q450">
            <v>0</v>
          </cell>
          <cell r="S450">
            <v>0</v>
          </cell>
          <cell r="U450">
            <v>0</v>
          </cell>
          <cell r="V450">
            <v>0</v>
          </cell>
          <cell r="W450">
            <v>0</v>
          </cell>
          <cell r="X450">
            <v>0</v>
          </cell>
          <cell r="Y450">
            <v>0</v>
          </cell>
          <cell r="Z450">
            <v>0</v>
          </cell>
          <cell r="AA450">
            <v>0</v>
          </cell>
          <cell r="AB450">
            <v>0</v>
          </cell>
          <cell r="AC450">
            <v>0</v>
          </cell>
          <cell r="AD450">
            <v>0</v>
          </cell>
          <cell r="AE450">
            <v>0</v>
          </cell>
          <cell r="AF450">
            <v>0</v>
          </cell>
          <cell r="AG450">
            <v>0</v>
          </cell>
          <cell r="AH450">
            <v>0</v>
          </cell>
          <cell r="AI450">
            <v>0</v>
          </cell>
          <cell r="AJ450">
            <v>0</v>
          </cell>
          <cell r="AK450">
            <v>0</v>
          </cell>
          <cell r="AL450">
            <v>0</v>
          </cell>
          <cell r="AM450">
            <v>0</v>
          </cell>
          <cell r="AN450">
            <v>0</v>
          </cell>
          <cell r="AO450">
            <v>0</v>
          </cell>
          <cell r="AP450">
            <v>0</v>
          </cell>
          <cell r="AQ450">
            <v>0</v>
          </cell>
          <cell r="AS450">
            <v>0</v>
          </cell>
          <cell r="AT450">
            <v>0</v>
          </cell>
          <cell r="AU450">
            <v>0</v>
          </cell>
          <cell r="AV450">
            <v>0</v>
          </cell>
          <cell r="AW450">
            <v>0</v>
          </cell>
          <cell r="AY450">
            <v>0</v>
          </cell>
          <cell r="AZ450">
            <v>0</v>
          </cell>
          <cell r="BA450">
            <v>0</v>
          </cell>
          <cell r="BB450">
            <v>0</v>
          </cell>
          <cell r="BC450">
            <v>0</v>
          </cell>
          <cell r="BD450">
            <v>0</v>
          </cell>
          <cell r="BE450">
            <v>0</v>
          </cell>
          <cell r="BF450">
            <v>0</v>
          </cell>
          <cell r="BG450">
            <v>0</v>
          </cell>
          <cell r="BH450">
            <v>0</v>
          </cell>
          <cell r="BI450">
            <v>0</v>
          </cell>
          <cell r="BJ450">
            <v>0</v>
          </cell>
          <cell r="BK450">
            <v>0</v>
          </cell>
          <cell r="BL450">
            <v>0</v>
          </cell>
          <cell r="BM450">
            <v>0</v>
          </cell>
          <cell r="BN450">
            <v>0</v>
          </cell>
          <cell r="BO450">
            <v>0</v>
          </cell>
          <cell r="BP450">
            <v>0</v>
          </cell>
          <cell r="BQ450">
            <v>0</v>
          </cell>
          <cell r="BR450">
            <v>0</v>
          </cell>
          <cell r="BS450">
            <v>0</v>
          </cell>
          <cell r="BT450">
            <v>0</v>
          </cell>
          <cell r="BU450">
            <v>0</v>
          </cell>
          <cell r="BV450">
            <v>0</v>
          </cell>
          <cell r="BW450">
            <v>0</v>
          </cell>
          <cell r="BY450">
            <v>2700</v>
          </cell>
          <cell r="BZ450">
            <v>0</v>
          </cell>
        </row>
        <row r="451">
          <cell r="A451">
            <v>710044</v>
          </cell>
          <cell r="B451">
            <v>710044</v>
          </cell>
          <cell r="C451" t="str">
            <v>Bernie Haines</v>
          </cell>
          <cell r="D451">
            <v>710044</v>
          </cell>
          <cell r="E451">
            <v>710</v>
          </cell>
          <cell r="F451">
            <v>20</v>
          </cell>
          <cell r="G451" t="str">
            <v>EOP-Joint Healty &amp; Safety Committe</v>
          </cell>
          <cell r="I451">
            <v>0</v>
          </cell>
          <cell r="K451">
            <v>0</v>
          </cell>
          <cell r="M451">
            <v>0</v>
          </cell>
          <cell r="O451">
            <v>0</v>
          </cell>
          <cell r="Q451">
            <v>0</v>
          </cell>
          <cell r="S451">
            <v>0</v>
          </cell>
          <cell r="U451">
            <v>0</v>
          </cell>
          <cell r="V451">
            <v>0</v>
          </cell>
          <cell r="W451">
            <v>0</v>
          </cell>
          <cell r="X451">
            <v>0</v>
          </cell>
          <cell r="Y451">
            <v>0</v>
          </cell>
          <cell r="Z451">
            <v>0</v>
          </cell>
          <cell r="AA451">
            <v>0</v>
          </cell>
          <cell r="AB451">
            <v>0</v>
          </cell>
          <cell r="AC451">
            <v>0</v>
          </cell>
          <cell r="AD451">
            <v>0</v>
          </cell>
          <cell r="AE451">
            <v>0</v>
          </cell>
          <cell r="AF451">
            <v>0</v>
          </cell>
          <cell r="AG451">
            <v>0</v>
          </cell>
          <cell r="AH451">
            <v>0</v>
          </cell>
          <cell r="AI451">
            <v>0</v>
          </cell>
          <cell r="AJ451">
            <v>0</v>
          </cell>
          <cell r="AK451">
            <v>0</v>
          </cell>
          <cell r="AL451">
            <v>0</v>
          </cell>
          <cell r="AM451">
            <v>0</v>
          </cell>
          <cell r="AN451">
            <v>0</v>
          </cell>
          <cell r="AO451">
            <v>0</v>
          </cell>
          <cell r="AP451">
            <v>0</v>
          </cell>
          <cell r="AQ451">
            <v>0</v>
          </cell>
          <cell r="AS451">
            <v>0</v>
          </cell>
          <cell r="AT451">
            <v>0</v>
          </cell>
          <cell r="AU451">
            <v>0</v>
          </cell>
          <cell r="AV451">
            <v>0</v>
          </cell>
          <cell r="AW451">
            <v>0</v>
          </cell>
          <cell r="AY451">
            <v>0</v>
          </cell>
          <cell r="AZ451">
            <v>0</v>
          </cell>
          <cell r="BA451">
            <v>0</v>
          </cell>
          <cell r="BB451">
            <v>0</v>
          </cell>
          <cell r="BC451">
            <v>0</v>
          </cell>
          <cell r="BD451">
            <v>0</v>
          </cell>
          <cell r="BE451">
            <v>0</v>
          </cell>
          <cell r="BF451">
            <v>0</v>
          </cell>
          <cell r="BG451">
            <v>0</v>
          </cell>
          <cell r="BH451">
            <v>0</v>
          </cell>
          <cell r="BI451">
            <v>0</v>
          </cell>
          <cell r="BJ451">
            <v>0</v>
          </cell>
          <cell r="BK451">
            <v>0</v>
          </cell>
          <cell r="BL451">
            <v>0</v>
          </cell>
          <cell r="BM451">
            <v>0</v>
          </cell>
          <cell r="BN451">
            <v>0</v>
          </cell>
          <cell r="BO451">
            <v>0</v>
          </cell>
          <cell r="BP451">
            <v>0</v>
          </cell>
          <cell r="BQ451">
            <v>0</v>
          </cell>
          <cell r="BR451">
            <v>0</v>
          </cell>
          <cell r="BS451">
            <v>0</v>
          </cell>
          <cell r="BT451">
            <v>0</v>
          </cell>
          <cell r="BU451">
            <v>0</v>
          </cell>
          <cell r="BV451">
            <v>0</v>
          </cell>
          <cell r="BW451">
            <v>0</v>
          </cell>
          <cell r="BY451">
            <v>2700</v>
          </cell>
          <cell r="BZ451">
            <v>0</v>
          </cell>
        </row>
        <row r="452">
          <cell r="A452">
            <v>710051</v>
          </cell>
          <cell r="B452">
            <v>710051</v>
          </cell>
          <cell r="C452" t="str">
            <v>Mike Pescod</v>
          </cell>
          <cell r="D452">
            <v>710051</v>
          </cell>
          <cell r="E452">
            <v>710</v>
          </cell>
          <cell r="F452">
            <v>20</v>
          </cell>
          <cell r="G452" t="str">
            <v>EOP - Supervsion System Assets</v>
          </cell>
          <cell r="H452">
            <v>20</v>
          </cell>
          <cell r="I452">
            <v>1729.1999999999998</v>
          </cell>
          <cell r="K452">
            <v>0</v>
          </cell>
          <cell r="M452">
            <v>0</v>
          </cell>
          <cell r="O452">
            <v>0</v>
          </cell>
          <cell r="Q452">
            <v>0</v>
          </cell>
          <cell r="S452">
            <v>0</v>
          </cell>
          <cell r="U452">
            <v>0</v>
          </cell>
          <cell r="V452">
            <v>0</v>
          </cell>
          <cell r="W452">
            <v>0</v>
          </cell>
          <cell r="X452">
            <v>0</v>
          </cell>
          <cell r="Y452">
            <v>0</v>
          </cell>
          <cell r="Z452">
            <v>0</v>
          </cell>
          <cell r="AA452">
            <v>0</v>
          </cell>
          <cell r="AB452">
            <v>0</v>
          </cell>
          <cell r="AC452">
            <v>0</v>
          </cell>
          <cell r="AD452">
            <v>0</v>
          </cell>
          <cell r="AE452">
            <v>0</v>
          </cell>
          <cell r="AF452">
            <v>0</v>
          </cell>
          <cell r="AG452">
            <v>0</v>
          </cell>
          <cell r="AH452">
            <v>0</v>
          </cell>
          <cell r="AI452">
            <v>0</v>
          </cell>
          <cell r="AJ452">
            <v>0</v>
          </cell>
          <cell r="AK452">
            <v>0</v>
          </cell>
          <cell r="AL452">
            <v>0</v>
          </cell>
          <cell r="AM452">
            <v>0</v>
          </cell>
          <cell r="AN452">
            <v>0</v>
          </cell>
          <cell r="AO452">
            <v>0</v>
          </cell>
          <cell r="AP452">
            <v>0</v>
          </cell>
          <cell r="AQ452">
            <v>0</v>
          </cell>
          <cell r="AS452">
            <v>0</v>
          </cell>
          <cell r="AT452">
            <v>0</v>
          </cell>
          <cell r="AU452">
            <v>0</v>
          </cell>
          <cell r="AV452">
            <v>0</v>
          </cell>
          <cell r="AW452">
            <v>0</v>
          </cell>
          <cell r="AY452">
            <v>0</v>
          </cell>
          <cell r="AZ452">
            <v>0</v>
          </cell>
          <cell r="BA452">
            <v>0</v>
          </cell>
          <cell r="BB452">
            <v>200</v>
          </cell>
          <cell r="BC452">
            <v>10290</v>
          </cell>
          <cell r="BD452">
            <v>0</v>
          </cell>
          <cell r="BE452">
            <v>0</v>
          </cell>
          <cell r="BF452">
            <v>0</v>
          </cell>
          <cell r="BG452">
            <v>0</v>
          </cell>
          <cell r="BH452">
            <v>0</v>
          </cell>
          <cell r="BI452">
            <v>0</v>
          </cell>
          <cell r="BJ452">
            <v>0</v>
          </cell>
          <cell r="BK452">
            <v>0</v>
          </cell>
          <cell r="BL452">
            <v>0</v>
          </cell>
          <cell r="BM452">
            <v>0</v>
          </cell>
          <cell r="BN452">
            <v>100</v>
          </cell>
          <cell r="BO452">
            <v>4700</v>
          </cell>
          <cell r="BP452">
            <v>0</v>
          </cell>
          <cell r="BQ452">
            <v>0</v>
          </cell>
          <cell r="BR452">
            <v>0</v>
          </cell>
          <cell r="BS452">
            <v>0</v>
          </cell>
          <cell r="BT452">
            <v>0</v>
          </cell>
          <cell r="BU452">
            <v>0</v>
          </cell>
          <cell r="BV452">
            <v>0</v>
          </cell>
          <cell r="BW452">
            <v>0</v>
          </cell>
          <cell r="BY452">
            <v>2700</v>
          </cell>
          <cell r="BZ452">
            <v>16719.2</v>
          </cell>
        </row>
        <row r="453">
          <cell r="A453">
            <v>0</v>
          </cell>
          <cell r="K453">
            <v>0</v>
          </cell>
          <cell r="M453">
            <v>0</v>
          </cell>
          <cell r="O453">
            <v>0</v>
          </cell>
          <cell r="Q453">
            <v>0</v>
          </cell>
          <cell r="S453">
            <v>0</v>
          </cell>
          <cell r="U453">
            <v>0</v>
          </cell>
          <cell r="V453">
            <v>0</v>
          </cell>
          <cell r="W453">
            <v>0</v>
          </cell>
          <cell r="X453">
            <v>0</v>
          </cell>
          <cell r="Y453">
            <v>0</v>
          </cell>
          <cell r="BO453">
            <v>0</v>
          </cell>
          <cell r="BV453">
            <v>0</v>
          </cell>
          <cell r="BY453" t="str">
            <v>2700 Total</v>
          </cell>
          <cell r="BZ453">
            <v>480270.26000000007</v>
          </cell>
        </row>
        <row r="454">
          <cell r="A454">
            <v>710046</v>
          </cell>
          <cell r="B454">
            <v>710046</v>
          </cell>
          <cell r="C454" t="str">
            <v>Kazi Marouf</v>
          </cell>
          <cell r="D454">
            <v>710046</v>
          </cell>
          <cell r="E454">
            <v>710</v>
          </cell>
          <cell r="F454">
            <v>20</v>
          </cell>
          <cell r="G454" t="str">
            <v>EOP-Substations Mgmt Function</v>
          </cell>
          <cell r="I454">
            <v>0</v>
          </cell>
          <cell r="K454">
            <v>0</v>
          </cell>
          <cell r="M454">
            <v>0</v>
          </cell>
          <cell r="O454">
            <v>0</v>
          </cell>
          <cell r="Q454">
            <v>0</v>
          </cell>
          <cell r="S454">
            <v>0</v>
          </cell>
          <cell r="U454">
            <v>0</v>
          </cell>
          <cell r="V454">
            <v>0</v>
          </cell>
          <cell r="W454">
            <v>0</v>
          </cell>
          <cell r="X454">
            <v>0</v>
          </cell>
          <cell r="Y454">
            <v>0</v>
          </cell>
          <cell r="Z454">
            <v>0</v>
          </cell>
          <cell r="AA454">
            <v>0</v>
          </cell>
          <cell r="AB454">
            <v>0</v>
          </cell>
          <cell r="AC454">
            <v>0</v>
          </cell>
          <cell r="AD454">
            <v>0</v>
          </cell>
          <cell r="AE454">
            <v>0</v>
          </cell>
          <cell r="AF454">
            <v>0</v>
          </cell>
          <cell r="AG454">
            <v>0</v>
          </cell>
          <cell r="AH454">
            <v>0</v>
          </cell>
          <cell r="AI454">
            <v>0</v>
          </cell>
          <cell r="AJ454">
            <v>0</v>
          </cell>
          <cell r="AK454">
            <v>0</v>
          </cell>
          <cell r="AL454">
            <v>0</v>
          </cell>
          <cell r="AM454">
            <v>0</v>
          </cell>
          <cell r="AN454">
            <v>0</v>
          </cell>
          <cell r="AO454">
            <v>0</v>
          </cell>
          <cell r="AP454">
            <v>0</v>
          </cell>
          <cell r="AQ454">
            <v>0</v>
          </cell>
          <cell r="AS454">
            <v>0</v>
          </cell>
          <cell r="AT454">
            <v>0</v>
          </cell>
          <cell r="AU454">
            <v>0</v>
          </cell>
          <cell r="AV454">
            <v>0</v>
          </cell>
          <cell r="AW454">
            <v>0</v>
          </cell>
          <cell r="AY454">
            <v>0</v>
          </cell>
          <cell r="AZ454">
            <v>0</v>
          </cell>
          <cell r="BA454">
            <v>0</v>
          </cell>
          <cell r="BB454">
            <v>0</v>
          </cell>
          <cell r="BC454">
            <v>0</v>
          </cell>
          <cell r="BD454">
            <v>0</v>
          </cell>
          <cell r="BE454">
            <v>0</v>
          </cell>
          <cell r="BF454">
            <v>0</v>
          </cell>
          <cell r="BG454">
            <v>0</v>
          </cell>
          <cell r="BH454">
            <v>0</v>
          </cell>
          <cell r="BI454">
            <v>0</v>
          </cell>
          <cell r="BJ454">
            <v>0</v>
          </cell>
          <cell r="BK454">
            <v>0</v>
          </cell>
          <cell r="BL454">
            <v>0</v>
          </cell>
          <cell r="BM454">
            <v>0</v>
          </cell>
          <cell r="BN454">
            <v>0</v>
          </cell>
          <cell r="BO454">
            <v>0</v>
          </cell>
          <cell r="BP454">
            <v>0</v>
          </cell>
          <cell r="BQ454">
            <v>0</v>
          </cell>
          <cell r="BR454">
            <v>0</v>
          </cell>
          <cell r="BS454">
            <v>0</v>
          </cell>
          <cell r="BT454">
            <v>0</v>
          </cell>
          <cell r="BU454">
            <v>0</v>
          </cell>
          <cell r="BV454">
            <v>0</v>
          </cell>
          <cell r="BW454">
            <v>0</v>
          </cell>
          <cell r="BY454">
            <v>2701</v>
          </cell>
          <cell r="BZ454">
            <v>0</v>
          </cell>
        </row>
        <row r="455">
          <cell r="A455">
            <v>710047</v>
          </cell>
          <cell r="B455">
            <v>710047</v>
          </cell>
          <cell r="C455" t="str">
            <v>Kazi Marouf</v>
          </cell>
          <cell r="D455">
            <v>710047</v>
          </cell>
          <cell r="E455">
            <v>710</v>
          </cell>
          <cell r="F455">
            <v>20</v>
          </cell>
          <cell r="G455" t="str">
            <v>EOP-System Planning</v>
          </cell>
          <cell r="I455">
            <v>0</v>
          </cell>
          <cell r="K455">
            <v>0</v>
          </cell>
          <cell r="M455">
            <v>0</v>
          </cell>
          <cell r="O455">
            <v>0</v>
          </cell>
          <cell r="Q455">
            <v>0</v>
          </cell>
          <cell r="S455">
            <v>0</v>
          </cell>
          <cell r="U455">
            <v>0</v>
          </cell>
          <cell r="V455">
            <v>0</v>
          </cell>
          <cell r="W455">
            <v>0</v>
          </cell>
          <cell r="X455">
            <v>0</v>
          </cell>
          <cell r="Y455">
            <v>0</v>
          </cell>
          <cell r="Z455">
            <v>0</v>
          </cell>
          <cell r="AA455">
            <v>0</v>
          </cell>
          <cell r="AB455">
            <v>0</v>
          </cell>
          <cell r="AC455">
            <v>0</v>
          </cell>
          <cell r="AD455">
            <v>0</v>
          </cell>
          <cell r="AE455">
            <v>0</v>
          </cell>
          <cell r="AF455">
            <v>0</v>
          </cell>
          <cell r="AG455">
            <v>0</v>
          </cell>
          <cell r="AH455">
            <v>0</v>
          </cell>
          <cell r="AI455">
            <v>0</v>
          </cell>
          <cell r="AJ455">
            <v>0</v>
          </cell>
          <cell r="AK455">
            <v>0</v>
          </cell>
          <cell r="AL455">
            <v>0</v>
          </cell>
          <cell r="AM455">
            <v>0</v>
          </cell>
          <cell r="AN455">
            <v>0</v>
          </cell>
          <cell r="AO455">
            <v>0</v>
          </cell>
          <cell r="AP455">
            <v>0</v>
          </cell>
          <cell r="AQ455">
            <v>0</v>
          </cell>
          <cell r="AS455">
            <v>0</v>
          </cell>
          <cell r="AT455">
            <v>0</v>
          </cell>
          <cell r="AU455">
            <v>0</v>
          </cell>
          <cell r="AV455">
            <v>0</v>
          </cell>
          <cell r="AW455">
            <v>0</v>
          </cell>
          <cell r="AY455">
            <v>0</v>
          </cell>
          <cell r="AZ455">
            <v>0</v>
          </cell>
          <cell r="BA455">
            <v>0</v>
          </cell>
          <cell r="BB455">
            <v>0</v>
          </cell>
          <cell r="BC455">
            <v>0</v>
          </cell>
          <cell r="BD455">
            <v>0</v>
          </cell>
          <cell r="BE455">
            <v>0</v>
          </cell>
          <cell r="BF455">
            <v>0</v>
          </cell>
          <cell r="BG455">
            <v>0</v>
          </cell>
          <cell r="BH455">
            <v>0</v>
          </cell>
          <cell r="BI455">
            <v>0</v>
          </cell>
          <cell r="BJ455">
            <v>0</v>
          </cell>
          <cell r="BK455">
            <v>0</v>
          </cell>
          <cell r="BL455">
            <v>0</v>
          </cell>
          <cell r="BM455">
            <v>0</v>
          </cell>
          <cell r="BN455">
            <v>0</v>
          </cell>
          <cell r="BO455">
            <v>0</v>
          </cell>
          <cell r="BP455">
            <v>0</v>
          </cell>
          <cell r="BQ455">
            <v>0</v>
          </cell>
          <cell r="BR455">
            <v>0</v>
          </cell>
          <cell r="BS455">
            <v>0</v>
          </cell>
          <cell r="BT455">
            <v>0</v>
          </cell>
          <cell r="BU455">
            <v>0</v>
          </cell>
          <cell r="BV455">
            <v>0</v>
          </cell>
          <cell r="BW455">
            <v>0</v>
          </cell>
          <cell r="BY455">
            <v>2701</v>
          </cell>
          <cell r="BZ455">
            <v>0</v>
          </cell>
        </row>
        <row r="456">
          <cell r="A456">
            <v>710048</v>
          </cell>
          <cell r="B456">
            <v>710048</v>
          </cell>
          <cell r="C456" t="str">
            <v>Kazi Marouf</v>
          </cell>
          <cell r="D456">
            <v>710048</v>
          </cell>
          <cell r="E456">
            <v>710</v>
          </cell>
          <cell r="F456">
            <v>20</v>
          </cell>
          <cell r="G456" t="str">
            <v>EOP-Mgmt of T&amp;D</v>
          </cell>
          <cell r="I456">
            <v>0</v>
          </cell>
          <cell r="K456">
            <v>0</v>
          </cell>
          <cell r="M456">
            <v>0</v>
          </cell>
          <cell r="O456">
            <v>0</v>
          </cell>
          <cell r="Q456">
            <v>0</v>
          </cell>
          <cell r="S456">
            <v>0</v>
          </cell>
          <cell r="U456">
            <v>0</v>
          </cell>
          <cell r="V456">
            <v>0</v>
          </cell>
          <cell r="W456">
            <v>0</v>
          </cell>
          <cell r="X456">
            <v>0</v>
          </cell>
          <cell r="Y456">
            <v>0</v>
          </cell>
          <cell r="Z456">
            <v>0</v>
          </cell>
          <cell r="AA456">
            <v>0</v>
          </cell>
          <cell r="AB456">
            <v>0</v>
          </cell>
          <cell r="AC456">
            <v>0</v>
          </cell>
          <cell r="AD456">
            <v>0</v>
          </cell>
          <cell r="AE456">
            <v>0</v>
          </cell>
          <cell r="AF456">
            <v>0</v>
          </cell>
          <cell r="AG456">
            <v>0</v>
          </cell>
          <cell r="AH456">
            <v>0</v>
          </cell>
          <cell r="AI456">
            <v>0</v>
          </cell>
          <cell r="AJ456">
            <v>0</v>
          </cell>
          <cell r="AK456">
            <v>0</v>
          </cell>
          <cell r="AL456">
            <v>0</v>
          </cell>
          <cell r="AM456">
            <v>0</v>
          </cell>
          <cell r="AN456">
            <v>0</v>
          </cell>
          <cell r="AO456">
            <v>0</v>
          </cell>
          <cell r="AP456">
            <v>0</v>
          </cell>
          <cell r="AQ456">
            <v>0</v>
          </cell>
          <cell r="AS456">
            <v>0</v>
          </cell>
          <cell r="AT456">
            <v>0</v>
          </cell>
          <cell r="AU456">
            <v>0</v>
          </cell>
          <cell r="AV456">
            <v>0</v>
          </cell>
          <cell r="AW456">
            <v>0</v>
          </cell>
          <cell r="AY456">
            <v>0</v>
          </cell>
          <cell r="AZ456">
            <v>0</v>
          </cell>
          <cell r="BA456">
            <v>0</v>
          </cell>
          <cell r="BB456">
            <v>0</v>
          </cell>
          <cell r="BC456">
            <v>0</v>
          </cell>
          <cell r="BD456">
            <v>0</v>
          </cell>
          <cell r="BE456">
            <v>0</v>
          </cell>
          <cell r="BF456">
            <v>0</v>
          </cell>
          <cell r="BG456">
            <v>0</v>
          </cell>
          <cell r="BH456">
            <v>0</v>
          </cell>
          <cell r="BI456">
            <v>0</v>
          </cell>
          <cell r="BJ456">
            <v>0</v>
          </cell>
          <cell r="BK456">
            <v>0</v>
          </cell>
          <cell r="BL456">
            <v>0</v>
          </cell>
          <cell r="BM456">
            <v>0</v>
          </cell>
          <cell r="BN456">
            <v>0</v>
          </cell>
          <cell r="BO456">
            <v>0</v>
          </cell>
          <cell r="BP456">
            <v>0</v>
          </cell>
          <cell r="BQ456">
            <v>0</v>
          </cell>
          <cell r="BR456">
            <v>0</v>
          </cell>
          <cell r="BS456">
            <v>0</v>
          </cell>
          <cell r="BT456">
            <v>0</v>
          </cell>
          <cell r="BU456">
            <v>0</v>
          </cell>
          <cell r="BV456">
            <v>0</v>
          </cell>
          <cell r="BW456">
            <v>0</v>
          </cell>
          <cell r="BY456">
            <v>2701</v>
          </cell>
          <cell r="BZ456">
            <v>0</v>
          </cell>
        </row>
        <row r="457">
          <cell r="A457">
            <v>0</v>
          </cell>
          <cell r="K457">
            <v>0</v>
          </cell>
          <cell r="M457">
            <v>0</v>
          </cell>
          <cell r="O457">
            <v>0</v>
          </cell>
          <cell r="Q457">
            <v>0</v>
          </cell>
          <cell r="S457">
            <v>0</v>
          </cell>
          <cell r="U457">
            <v>0</v>
          </cell>
          <cell r="V457">
            <v>0</v>
          </cell>
          <cell r="W457">
            <v>0</v>
          </cell>
          <cell r="X457">
            <v>0</v>
          </cell>
          <cell r="Y457">
            <v>0</v>
          </cell>
          <cell r="BO457">
            <v>0</v>
          </cell>
          <cell r="BV457">
            <v>0</v>
          </cell>
          <cell r="BY457" t="str">
            <v>2701 Total</v>
          </cell>
          <cell r="BZ457">
            <v>0</v>
          </cell>
        </row>
        <row r="458">
          <cell r="A458">
            <v>710034</v>
          </cell>
          <cell r="B458">
            <v>710034</v>
          </cell>
          <cell r="C458" t="str">
            <v>Mike Pescod</v>
          </cell>
          <cell r="D458">
            <v>710034</v>
          </cell>
          <cell r="E458">
            <v>710</v>
          </cell>
          <cell r="F458">
            <v>20</v>
          </cell>
          <cell r="G458" t="str">
            <v>EOP-Customer Billing</v>
          </cell>
          <cell r="I458">
            <v>0</v>
          </cell>
          <cell r="K458">
            <v>0</v>
          </cell>
          <cell r="M458">
            <v>0</v>
          </cell>
          <cell r="O458">
            <v>0</v>
          </cell>
          <cell r="Q458">
            <v>0</v>
          </cell>
          <cell r="S458">
            <v>0</v>
          </cell>
          <cell r="U458">
            <v>0</v>
          </cell>
          <cell r="V458">
            <v>0</v>
          </cell>
          <cell r="W458">
            <v>0</v>
          </cell>
          <cell r="X458">
            <v>0</v>
          </cell>
          <cell r="Y458">
            <v>0</v>
          </cell>
          <cell r="Z458">
            <v>0</v>
          </cell>
          <cell r="AA458">
            <v>0</v>
          </cell>
          <cell r="AB458">
            <v>0</v>
          </cell>
          <cell r="AC458">
            <v>0</v>
          </cell>
          <cell r="AD458">
            <v>0</v>
          </cell>
          <cell r="AE458">
            <v>0</v>
          </cell>
          <cell r="AF458">
            <v>226</v>
          </cell>
          <cell r="AG458">
            <v>10513.52</v>
          </cell>
          <cell r="AH458">
            <v>0</v>
          </cell>
          <cell r="AI458">
            <v>0</v>
          </cell>
          <cell r="AJ458">
            <v>0</v>
          </cell>
          <cell r="AK458">
            <v>0</v>
          </cell>
          <cell r="AL458">
            <v>0</v>
          </cell>
          <cell r="AM458">
            <v>0</v>
          </cell>
          <cell r="AN458">
            <v>170</v>
          </cell>
          <cell r="AO458">
            <v>7641.5000000000009</v>
          </cell>
          <cell r="AP458">
            <v>0</v>
          </cell>
          <cell r="AQ458">
            <v>0</v>
          </cell>
          <cell r="AS458">
            <v>0</v>
          </cell>
          <cell r="AT458">
            <v>0</v>
          </cell>
          <cell r="AU458">
            <v>0</v>
          </cell>
          <cell r="AV458">
            <v>0</v>
          </cell>
          <cell r="AW458">
            <v>0</v>
          </cell>
          <cell r="AY458">
            <v>0</v>
          </cell>
          <cell r="AZ458">
            <v>0</v>
          </cell>
          <cell r="BA458">
            <v>0</v>
          </cell>
          <cell r="BB458">
            <v>0</v>
          </cell>
          <cell r="BC458">
            <v>0</v>
          </cell>
          <cell r="BD458">
            <v>0</v>
          </cell>
          <cell r="BE458">
            <v>0</v>
          </cell>
          <cell r="BF458">
            <v>0</v>
          </cell>
          <cell r="BG458">
            <v>0</v>
          </cell>
          <cell r="BH458">
            <v>0</v>
          </cell>
          <cell r="BI458">
            <v>0</v>
          </cell>
          <cell r="BJ458">
            <v>0</v>
          </cell>
          <cell r="BK458">
            <v>0</v>
          </cell>
          <cell r="BL458">
            <v>0</v>
          </cell>
          <cell r="BM458">
            <v>0</v>
          </cell>
          <cell r="BN458">
            <v>0</v>
          </cell>
          <cell r="BO458">
            <v>0</v>
          </cell>
          <cell r="BP458">
            <v>0</v>
          </cell>
          <cell r="BQ458">
            <v>0</v>
          </cell>
          <cell r="BR458">
            <v>660</v>
          </cell>
          <cell r="BS458">
            <v>26545.200000000001</v>
          </cell>
          <cell r="BT458">
            <v>0</v>
          </cell>
          <cell r="BU458">
            <v>0</v>
          </cell>
          <cell r="BV458">
            <v>31780</v>
          </cell>
          <cell r="BW458">
            <v>0</v>
          </cell>
          <cell r="BY458">
            <v>2750</v>
          </cell>
          <cell r="BZ458">
            <v>76480.22</v>
          </cell>
        </row>
        <row r="459">
          <cell r="A459">
            <v>710040</v>
          </cell>
          <cell r="B459">
            <v>710040</v>
          </cell>
          <cell r="C459" t="str">
            <v>Mike Pescod</v>
          </cell>
          <cell r="D459">
            <v>710040</v>
          </cell>
          <cell r="E459">
            <v>710</v>
          </cell>
          <cell r="F459">
            <v>20</v>
          </cell>
          <cell r="G459" t="str">
            <v>EOP-Customer Disconnections</v>
          </cell>
          <cell r="I459">
            <v>0</v>
          </cell>
          <cell r="K459">
            <v>0</v>
          </cell>
          <cell r="M459">
            <v>0</v>
          </cell>
          <cell r="O459">
            <v>0</v>
          </cell>
          <cell r="Q459">
            <v>0</v>
          </cell>
          <cell r="S459">
            <v>0</v>
          </cell>
          <cell r="U459">
            <v>0</v>
          </cell>
          <cell r="V459">
            <v>0</v>
          </cell>
          <cell r="W459">
            <v>0</v>
          </cell>
          <cell r="X459">
            <v>0</v>
          </cell>
          <cell r="Y459">
            <v>0</v>
          </cell>
          <cell r="Z459">
            <v>0</v>
          </cell>
          <cell r="AA459">
            <v>0</v>
          </cell>
          <cell r="AB459">
            <v>0</v>
          </cell>
          <cell r="AC459">
            <v>0</v>
          </cell>
          <cell r="AD459">
            <v>0</v>
          </cell>
          <cell r="AE459">
            <v>0</v>
          </cell>
          <cell r="AF459">
            <v>0</v>
          </cell>
          <cell r="AG459">
            <v>0</v>
          </cell>
          <cell r="AH459">
            <v>0</v>
          </cell>
          <cell r="AI459">
            <v>0</v>
          </cell>
          <cell r="AJ459">
            <v>0</v>
          </cell>
          <cell r="AK459">
            <v>0</v>
          </cell>
          <cell r="AL459">
            <v>0</v>
          </cell>
          <cell r="AM459">
            <v>0</v>
          </cell>
          <cell r="AN459">
            <v>180</v>
          </cell>
          <cell r="AO459">
            <v>8091.0000000000009</v>
          </cell>
          <cell r="AP459">
            <v>0</v>
          </cell>
          <cell r="AQ459">
            <v>0</v>
          </cell>
          <cell r="AS459">
            <v>0</v>
          </cell>
          <cell r="AT459">
            <v>0</v>
          </cell>
          <cell r="AU459">
            <v>0</v>
          </cell>
          <cell r="AV459">
            <v>0</v>
          </cell>
          <cell r="AW459">
            <v>0</v>
          </cell>
          <cell r="AY459">
            <v>0</v>
          </cell>
          <cell r="AZ459">
            <v>0</v>
          </cell>
          <cell r="BA459">
            <v>0</v>
          </cell>
          <cell r="BB459">
            <v>0</v>
          </cell>
          <cell r="BC459">
            <v>0</v>
          </cell>
          <cell r="BD459">
            <v>0</v>
          </cell>
          <cell r="BE459">
            <v>0</v>
          </cell>
          <cell r="BF459">
            <v>0</v>
          </cell>
          <cell r="BG459">
            <v>0</v>
          </cell>
          <cell r="BH459">
            <v>0</v>
          </cell>
          <cell r="BI459">
            <v>0</v>
          </cell>
          <cell r="BJ459">
            <v>0</v>
          </cell>
          <cell r="BK459">
            <v>0</v>
          </cell>
          <cell r="BL459">
            <v>0</v>
          </cell>
          <cell r="BM459">
            <v>0</v>
          </cell>
          <cell r="BN459">
            <v>0</v>
          </cell>
          <cell r="BO459">
            <v>0</v>
          </cell>
          <cell r="BP459">
            <v>0</v>
          </cell>
          <cell r="BQ459">
            <v>0</v>
          </cell>
          <cell r="BR459">
            <v>0</v>
          </cell>
          <cell r="BS459">
            <v>0</v>
          </cell>
          <cell r="BT459">
            <v>0</v>
          </cell>
          <cell r="BU459">
            <v>0</v>
          </cell>
          <cell r="BV459">
            <v>300</v>
          </cell>
          <cell r="BW459">
            <v>0</v>
          </cell>
          <cell r="BY459">
            <v>2750</v>
          </cell>
          <cell r="BZ459">
            <v>8391</v>
          </cell>
        </row>
        <row r="460">
          <cell r="A460">
            <v>710041</v>
          </cell>
          <cell r="B460">
            <v>710041</v>
          </cell>
          <cell r="C460" t="str">
            <v>Mike Pescod</v>
          </cell>
          <cell r="D460">
            <v>710041</v>
          </cell>
          <cell r="E460">
            <v>710</v>
          </cell>
          <cell r="F460">
            <v>20</v>
          </cell>
          <cell r="G460" t="str">
            <v>EOP-Customer Reads</v>
          </cell>
          <cell r="I460">
            <v>0</v>
          </cell>
          <cell r="K460">
            <v>0</v>
          </cell>
          <cell r="M460">
            <v>0</v>
          </cell>
          <cell r="O460">
            <v>0</v>
          </cell>
          <cell r="Q460">
            <v>0</v>
          </cell>
          <cell r="S460">
            <v>0</v>
          </cell>
          <cell r="U460">
            <v>0</v>
          </cell>
          <cell r="V460">
            <v>0</v>
          </cell>
          <cell r="W460">
            <v>0</v>
          </cell>
          <cell r="X460">
            <v>0</v>
          </cell>
          <cell r="Y460">
            <v>0</v>
          </cell>
          <cell r="Z460">
            <v>0</v>
          </cell>
          <cell r="AA460">
            <v>0</v>
          </cell>
          <cell r="AB460">
            <v>0</v>
          </cell>
          <cell r="AC460">
            <v>0</v>
          </cell>
          <cell r="AD460">
            <v>0</v>
          </cell>
          <cell r="AE460">
            <v>0</v>
          </cell>
          <cell r="AF460">
            <v>0</v>
          </cell>
          <cell r="AG460">
            <v>0</v>
          </cell>
          <cell r="AH460">
            <v>0</v>
          </cell>
          <cell r="AI460">
            <v>0</v>
          </cell>
          <cell r="AJ460">
            <v>0</v>
          </cell>
          <cell r="AK460">
            <v>0</v>
          </cell>
          <cell r="AL460">
            <v>0</v>
          </cell>
          <cell r="AM460">
            <v>0</v>
          </cell>
          <cell r="AN460">
            <v>1050</v>
          </cell>
          <cell r="AO460">
            <v>47197.5</v>
          </cell>
          <cell r="AP460">
            <v>0</v>
          </cell>
          <cell r="AQ460">
            <v>0</v>
          </cell>
          <cell r="AS460">
            <v>0</v>
          </cell>
          <cell r="AT460">
            <v>0</v>
          </cell>
          <cell r="AU460">
            <v>0</v>
          </cell>
          <cell r="AV460">
            <v>0</v>
          </cell>
          <cell r="AW460">
            <v>0</v>
          </cell>
          <cell r="AY460">
            <v>0</v>
          </cell>
          <cell r="AZ460">
            <v>0</v>
          </cell>
          <cell r="BA460">
            <v>0</v>
          </cell>
          <cell r="BB460">
            <v>0</v>
          </cell>
          <cell r="BC460">
            <v>0</v>
          </cell>
          <cell r="BD460">
            <v>0</v>
          </cell>
          <cell r="BE460">
            <v>0</v>
          </cell>
          <cell r="BF460">
            <v>0</v>
          </cell>
          <cell r="BG460">
            <v>0</v>
          </cell>
          <cell r="BH460">
            <v>0</v>
          </cell>
          <cell r="BI460">
            <v>0</v>
          </cell>
          <cell r="BJ460">
            <v>0</v>
          </cell>
          <cell r="BK460">
            <v>0</v>
          </cell>
          <cell r="BL460">
            <v>0</v>
          </cell>
          <cell r="BM460">
            <v>0</v>
          </cell>
          <cell r="BN460">
            <v>0</v>
          </cell>
          <cell r="BO460">
            <v>0</v>
          </cell>
          <cell r="BP460">
            <v>0</v>
          </cell>
          <cell r="BQ460">
            <v>0</v>
          </cell>
          <cell r="BR460">
            <v>0</v>
          </cell>
          <cell r="BS460">
            <v>0</v>
          </cell>
          <cell r="BT460">
            <v>0</v>
          </cell>
          <cell r="BU460">
            <v>0</v>
          </cell>
          <cell r="BV460">
            <v>100</v>
          </cell>
          <cell r="BW460">
            <v>0</v>
          </cell>
          <cell r="BY460">
            <v>2750</v>
          </cell>
          <cell r="BZ460">
            <v>47297.5</v>
          </cell>
        </row>
        <row r="461">
          <cell r="A461">
            <v>710042</v>
          </cell>
          <cell r="B461">
            <v>710042</v>
          </cell>
          <cell r="C461" t="str">
            <v>Mike Pescod</v>
          </cell>
          <cell r="D461">
            <v>710042</v>
          </cell>
          <cell r="E461">
            <v>710</v>
          </cell>
          <cell r="F461">
            <v>20</v>
          </cell>
          <cell r="G461" t="str">
            <v>EOP-Customer Collections</v>
          </cell>
          <cell r="I461">
            <v>0</v>
          </cell>
          <cell r="K461">
            <v>0</v>
          </cell>
          <cell r="M461">
            <v>0</v>
          </cell>
          <cell r="O461">
            <v>0</v>
          </cell>
          <cell r="Q461">
            <v>0</v>
          </cell>
          <cell r="S461">
            <v>0</v>
          </cell>
          <cell r="U461">
            <v>0</v>
          </cell>
          <cell r="V461">
            <v>0</v>
          </cell>
          <cell r="W461">
            <v>0</v>
          </cell>
          <cell r="X461">
            <v>0</v>
          </cell>
          <cell r="Y461">
            <v>0</v>
          </cell>
          <cell r="Z461">
            <v>0</v>
          </cell>
          <cell r="AA461">
            <v>0</v>
          </cell>
          <cell r="AB461">
            <v>0</v>
          </cell>
          <cell r="AC461">
            <v>0</v>
          </cell>
          <cell r="AD461">
            <v>0</v>
          </cell>
          <cell r="AE461">
            <v>0</v>
          </cell>
          <cell r="AF461">
            <v>0</v>
          </cell>
          <cell r="AG461">
            <v>0</v>
          </cell>
          <cell r="AH461">
            <v>0</v>
          </cell>
          <cell r="AI461">
            <v>0</v>
          </cell>
          <cell r="AJ461">
            <v>0</v>
          </cell>
          <cell r="AK461">
            <v>0</v>
          </cell>
          <cell r="AL461">
            <v>0</v>
          </cell>
          <cell r="AM461">
            <v>0</v>
          </cell>
          <cell r="AN461">
            <v>650</v>
          </cell>
          <cell r="AO461">
            <v>29217.500000000004</v>
          </cell>
          <cell r="AP461">
            <v>0</v>
          </cell>
          <cell r="AQ461">
            <v>0</v>
          </cell>
          <cell r="AS461">
            <v>0</v>
          </cell>
          <cell r="AT461">
            <v>0</v>
          </cell>
          <cell r="AU461">
            <v>0</v>
          </cell>
          <cell r="AV461">
            <v>0</v>
          </cell>
          <cell r="AW461">
            <v>0</v>
          </cell>
          <cell r="AY461">
            <v>0</v>
          </cell>
          <cell r="AZ461">
            <v>0</v>
          </cell>
          <cell r="BA461">
            <v>0</v>
          </cell>
          <cell r="BB461">
            <v>0</v>
          </cell>
          <cell r="BC461">
            <v>0</v>
          </cell>
          <cell r="BD461">
            <v>0</v>
          </cell>
          <cell r="BE461">
            <v>0</v>
          </cell>
          <cell r="BF461">
            <v>0</v>
          </cell>
          <cell r="BG461">
            <v>0</v>
          </cell>
          <cell r="BH461">
            <v>0</v>
          </cell>
          <cell r="BI461">
            <v>0</v>
          </cell>
          <cell r="BJ461">
            <v>0</v>
          </cell>
          <cell r="BK461">
            <v>0</v>
          </cell>
          <cell r="BL461">
            <v>0</v>
          </cell>
          <cell r="BM461">
            <v>0</v>
          </cell>
          <cell r="BN461">
            <v>0</v>
          </cell>
          <cell r="BO461">
            <v>0</v>
          </cell>
          <cell r="BP461">
            <v>0</v>
          </cell>
          <cell r="BQ461">
            <v>0</v>
          </cell>
          <cell r="BR461">
            <v>0</v>
          </cell>
          <cell r="BS461">
            <v>0</v>
          </cell>
          <cell r="BT461">
            <v>0</v>
          </cell>
          <cell r="BU461">
            <v>0</v>
          </cell>
          <cell r="BV461">
            <v>200</v>
          </cell>
          <cell r="BW461">
            <v>0</v>
          </cell>
          <cell r="BY461">
            <v>2750</v>
          </cell>
          <cell r="BZ461">
            <v>29417.500000000004</v>
          </cell>
        </row>
        <row r="462">
          <cell r="A462">
            <v>710049</v>
          </cell>
          <cell r="B462">
            <v>710049</v>
          </cell>
          <cell r="C462" t="str">
            <v>Mike Pescod</v>
          </cell>
          <cell r="D462">
            <v>710049</v>
          </cell>
          <cell r="E462">
            <v>710</v>
          </cell>
          <cell r="F462">
            <v>20</v>
          </cell>
          <cell r="G462" t="str">
            <v>EOP-General Customer Service Expense</v>
          </cell>
          <cell r="I462">
            <v>0</v>
          </cell>
          <cell r="K462">
            <v>0</v>
          </cell>
          <cell r="M462">
            <v>0</v>
          </cell>
          <cell r="O462">
            <v>0</v>
          </cell>
          <cell r="Q462">
            <v>0</v>
          </cell>
          <cell r="S462">
            <v>0</v>
          </cell>
          <cell r="U462">
            <v>0</v>
          </cell>
          <cell r="V462">
            <v>0</v>
          </cell>
          <cell r="W462">
            <v>0</v>
          </cell>
          <cell r="X462">
            <v>0</v>
          </cell>
          <cell r="Y462">
            <v>0</v>
          </cell>
          <cell r="Z462">
            <v>0</v>
          </cell>
          <cell r="AA462">
            <v>0</v>
          </cell>
          <cell r="AB462">
            <v>0</v>
          </cell>
          <cell r="AC462">
            <v>0</v>
          </cell>
          <cell r="AD462">
            <v>0</v>
          </cell>
          <cell r="AE462">
            <v>0</v>
          </cell>
          <cell r="AF462">
            <v>0</v>
          </cell>
          <cell r="AG462">
            <v>0</v>
          </cell>
          <cell r="AH462">
            <v>0</v>
          </cell>
          <cell r="AI462">
            <v>0</v>
          </cell>
          <cell r="AJ462">
            <v>0</v>
          </cell>
          <cell r="AK462">
            <v>0</v>
          </cell>
          <cell r="AL462">
            <v>0</v>
          </cell>
          <cell r="AM462">
            <v>0</v>
          </cell>
          <cell r="AN462">
            <v>957</v>
          </cell>
          <cell r="AO462">
            <v>43017.15</v>
          </cell>
          <cell r="AP462">
            <v>0</v>
          </cell>
          <cell r="AQ462">
            <v>0</v>
          </cell>
          <cell r="AS462">
            <v>0</v>
          </cell>
          <cell r="AT462">
            <v>0</v>
          </cell>
          <cell r="AU462">
            <v>0</v>
          </cell>
          <cell r="AV462">
            <v>0</v>
          </cell>
          <cell r="AW462">
            <v>0</v>
          </cell>
          <cell r="AY462">
            <v>0</v>
          </cell>
          <cell r="AZ462">
            <v>0</v>
          </cell>
          <cell r="BA462">
            <v>0</v>
          </cell>
          <cell r="BB462">
            <v>0</v>
          </cell>
          <cell r="BC462">
            <v>0</v>
          </cell>
          <cell r="BD462">
            <v>0</v>
          </cell>
          <cell r="BE462">
            <v>0</v>
          </cell>
          <cell r="BF462">
            <v>0</v>
          </cell>
          <cell r="BG462">
            <v>0</v>
          </cell>
          <cell r="BH462">
            <v>0</v>
          </cell>
          <cell r="BI462">
            <v>0</v>
          </cell>
          <cell r="BJ462">
            <v>0</v>
          </cell>
          <cell r="BK462">
            <v>0</v>
          </cell>
          <cell r="BL462">
            <v>0</v>
          </cell>
          <cell r="BM462">
            <v>0</v>
          </cell>
          <cell r="BN462">
            <v>0</v>
          </cell>
          <cell r="BO462">
            <v>0</v>
          </cell>
          <cell r="BP462">
            <v>0</v>
          </cell>
          <cell r="BQ462">
            <v>0</v>
          </cell>
          <cell r="BR462">
            <v>200</v>
          </cell>
          <cell r="BS462">
            <v>8044</v>
          </cell>
          <cell r="BT462">
            <v>0</v>
          </cell>
          <cell r="BU462">
            <v>0</v>
          </cell>
          <cell r="BV462">
            <v>0</v>
          </cell>
          <cell r="BW462">
            <v>0</v>
          </cell>
          <cell r="BY462">
            <v>2750</v>
          </cell>
          <cell r="BZ462">
            <v>51061.15</v>
          </cell>
        </row>
        <row r="463">
          <cell r="A463">
            <v>710053</v>
          </cell>
          <cell r="B463">
            <v>710053</v>
          </cell>
          <cell r="C463" t="str">
            <v>Mike Pescod</v>
          </cell>
          <cell r="D463">
            <v>710053</v>
          </cell>
          <cell r="E463">
            <v>710</v>
          </cell>
          <cell r="F463">
            <v>20</v>
          </cell>
          <cell r="G463" t="str">
            <v>EOP - Bad Debts Provision</v>
          </cell>
          <cell r="I463">
            <v>0</v>
          </cell>
          <cell r="K463">
            <v>0</v>
          </cell>
          <cell r="M463">
            <v>0</v>
          </cell>
          <cell r="O463">
            <v>0</v>
          </cell>
          <cell r="Q463">
            <v>0</v>
          </cell>
          <cell r="S463">
            <v>0</v>
          </cell>
          <cell r="U463">
            <v>0</v>
          </cell>
          <cell r="V463">
            <v>0</v>
          </cell>
          <cell r="W463">
            <v>0</v>
          </cell>
          <cell r="X463">
            <v>0</v>
          </cell>
          <cell r="Y463">
            <v>0</v>
          </cell>
          <cell r="Z463">
            <v>0</v>
          </cell>
          <cell r="AA463">
            <v>0</v>
          </cell>
          <cell r="AB463">
            <v>0</v>
          </cell>
          <cell r="AC463">
            <v>0</v>
          </cell>
          <cell r="AD463">
            <v>0</v>
          </cell>
          <cell r="AE463">
            <v>0</v>
          </cell>
          <cell r="AF463">
            <v>0</v>
          </cell>
          <cell r="AG463">
            <v>0</v>
          </cell>
          <cell r="AH463">
            <v>0</v>
          </cell>
          <cell r="AI463">
            <v>0</v>
          </cell>
          <cell r="AJ463">
            <v>0</v>
          </cell>
          <cell r="AK463">
            <v>0</v>
          </cell>
          <cell r="AL463">
            <v>0</v>
          </cell>
          <cell r="AM463">
            <v>0</v>
          </cell>
          <cell r="AN463">
            <v>0</v>
          </cell>
          <cell r="AO463">
            <v>0</v>
          </cell>
          <cell r="AP463">
            <v>0</v>
          </cell>
          <cell r="AQ463">
            <v>0</v>
          </cell>
          <cell r="AS463">
            <v>0</v>
          </cell>
          <cell r="AT463">
            <v>0</v>
          </cell>
          <cell r="AU463">
            <v>0</v>
          </cell>
          <cell r="AV463">
            <v>0</v>
          </cell>
          <cell r="AW463">
            <v>0</v>
          </cell>
          <cell r="AY463">
            <v>0</v>
          </cell>
          <cell r="AZ463">
            <v>0</v>
          </cell>
          <cell r="BA463">
            <v>0</v>
          </cell>
          <cell r="BB463">
            <v>0</v>
          </cell>
          <cell r="BC463">
            <v>0</v>
          </cell>
          <cell r="BD463">
            <v>0</v>
          </cell>
          <cell r="BE463">
            <v>0</v>
          </cell>
          <cell r="BF463">
            <v>0</v>
          </cell>
          <cell r="BG463">
            <v>0</v>
          </cell>
          <cell r="BH463">
            <v>0</v>
          </cell>
          <cell r="BI463">
            <v>0</v>
          </cell>
          <cell r="BJ463">
            <v>0</v>
          </cell>
          <cell r="BK463">
            <v>0</v>
          </cell>
          <cell r="BL463">
            <v>0</v>
          </cell>
          <cell r="BM463">
            <v>0</v>
          </cell>
          <cell r="BN463">
            <v>0</v>
          </cell>
          <cell r="BO463">
            <v>0</v>
          </cell>
          <cell r="BP463">
            <v>0</v>
          </cell>
          <cell r="BQ463">
            <v>0</v>
          </cell>
          <cell r="BR463">
            <v>0</v>
          </cell>
          <cell r="BS463">
            <v>0</v>
          </cell>
          <cell r="BT463">
            <v>0</v>
          </cell>
          <cell r="BU463">
            <v>0</v>
          </cell>
          <cell r="BV463">
            <v>10000</v>
          </cell>
          <cell r="BW463">
            <v>0</v>
          </cell>
          <cell r="BY463">
            <v>2750</v>
          </cell>
          <cell r="BZ463">
            <v>10000</v>
          </cell>
        </row>
        <row r="464">
          <cell r="A464">
            <v>710052</v>
          </cell>
          <cell r="B464">
            <v>710052</v>
          </cell>
          <cell r="C464" t="str">
            <v>Mike Pescod</v>
          </cell>
          <cell r="D464">
            <v>710052</v>
          </cell>
          <cell r="E464">
            <v>710</v>
          </cell>
          <cell r="F464">
            <v>20</v>
          </cell>
          <cell r="G464" t="str">
            <v>EOP - Cust Serv Supervsion</v>
          </cell>
          <cell r="I464">
            <v>0</v>
          </cell>
          <cell r="K464">
            <v>0</v>
          </cell>
          <cell r="M464">
            <v>0</v>
          </cell>
          <cell r="O464">
            <v>0</v>
          </cell>
          <cell r="Q464">
            <v>0</v>
          </cell>
          <cell r="S464">
            <v>0</v>
          </cell>
          <cell r="U464">
            <v>0</v>
          </cell>
          <cell r="V464">
            <v>0</v>
          </cell>
          <cell r="W464">
            <v>0</v>
          </cell>
          <cell r="X464">
            <v>0</v>
          </cell>
          <cell r="Y464">
            <v>0</v>
          </cell>
          <cell r="Z464">
            <v>0</v>
          </cell>
          <cell r="AA464">
            <v>0</v>
          </cell>
          <cell r="AB464">
            <v>0</v>
          </cell>
          <cell r="AC464">
            <v>0</v>
          </cell>
          <cell r="AD464">
            <v>0</v>
          </cell>
          <cell r="AE464">
            <v>0</v>
          </cell>
          <cell r="AF464">
            <v>0</v>
          </cell>
          <cell r="AG464">
            <v>0</v>
          </cell>
          <cell r="AH464">
            <v>0</v>
          </cell>
          <cell r="AI464">
            <v>0</v>
          </cell>
          <cell r="AJ464">
            <v>0</v>
          </cell>
          <cell r="AK464">
            <v>0</v>
          </cell>
          <cell r="AL464">
            <v>0</v>
          </cell>
          <cell r="AM464">
            <v>0</v>
          </cell>
          <cell r="AN464">
            <v>0</v>
          </cell>
          <cell r="AO464">
            <v>0</v>
          </cell>
          <cell r="AP464">
            <v>0</v>
          </cell>
          <cell r="AQ464">
            <v>0</v>
          </cell>
          <cell r="AS464">
            <v>0</v>
          </cell>
          <cell r="AT464">
            <v>0</v>
          </cell>
          <cell r="AU464">
            <v>0</v>
          </cell>
          <cell r="AV464">
            <v>0</v>
          </cell>
          <cell r="AW464">
            <v>0</v>
          </cell>
          <cell r="AY464">
            <v>0</v>
          </cell>
          <cell r="AZ464">
            <v>0</v>
          </cell>
          <cell r="BA464">
            <v>0</v>
          </cell>
          <cell r="BB464">
            <v>0</v>
          </cell>
          <cell r="BC464">
            <v>0</v>
          </cell>
          <cell r="BD464">
            <v>0</v>
          </cell>
          <cell r="BE464">
            <v>0</v>
          </cell>
          <cell r="BF464">
            <v>0</v>
          </cell>
          <cell r="BG464">
            <v>0</v>
          </cell>
          <cell r="BH464">
            <v>0</v>
          </cell>
          <cell r="BI464">
            <v>0</v>
          </cell>
          <cell r="BJ464">
            <v>0</v>
          </cell>
          <cell r="BK464">
            <v>0</v>
          </cell>
          <cell r="BL464">
            <v>0</v>
          </cell>
          <cell r="BM464">
            <v>0</v>
          </cell>
          <cell r="BN464">
            <v>100</v>
          </cell>
          <cell r="BO464">
            <v>4700</v>
          </cell>
          <cell r="BP464">
            <v>0</v>
          </cell>
          <cell r="BQ464">
            <v>0</v>
          </cell>
          <cell r="BR464">
            <v>400</v>
          </cell>
          <cell r="BS464">
            <v>16088</v>
          </cell>
          <cell r="BT464">
            <v>0</v>
          </cell>
          <cell r="BU464">
            <v>0</v>
          </cell>
          <cell r="BV464">
            <v>0</v>
          </cell>
          <cell r="BW464">
            <v>0</v>
          </cell>
          <cell r="BY464">
            <v>2750</v>
          </cell>
          <cell r="BZ464">
            <v>20788</v>
          </cell>
        </row>
        <row r="465">
          <cell r="A465">
            <v>0</v>
          </cell>
          <cell r="K465">
            <v>0</v>
          </cell>
          <cell r="M465">
            <v>0</v>
          </cell>
          <cell r="O465">
            <v>0</v>
          </cell>
          <cell r="Q465">
            <v>0</v>
          </cell>
          <cell r="S465">
            <v>0</v>
          </cell>
          <cell r="U465">
            <v>0</v>
          </cell>
          <cell r="V465">
            <v>0</v>
          </cell>
          <cell r="W465">
            <v>0</v>
          </cell>
          <cell r="X465">
            <v>0</v>
          </cell>
          <cell r="Y465">
            <v>0</v>
          </cell>
          <cell r="BO465">
            <v>0</v>
          </cell>
          <cell r="BV465">
            <v>0</v>
          </cell>
          <cell r="BY465" t="str">
            <v>2750 Total</v>
          </cell>
          <cell r="BZ465">
            <v>243435.37</v>
          </cell>
        </row>
        <row r="466">
          <cell r="A466">
            <v>710035</v>
          </cell>
          <cell r="B466">
            <v>710035</v>
          </cell>
          <cell r="C466" t="str">
            <v>Blaine Desrosiers</v>
          </cell>
          <cell r="D466">
            <v>710035</v>
          </cell>
          <cell r="E466">
            <v>710</v>
          </cell>
          <cell r="F466">
            <v>20</v>
          </cell>
          <cell r="G466" t="str">
            <v>EOP-Service Center Maintenance</v>
          </cell>
          <cell r="I466">
            <v>0</v>
          </cell>
          <cell r="K466">
            <v>0</v>
          </cell>
          <cell r="M466">
            <v>0</v>
          </cell>
          <cell r="O466">
            <v>0</v>
          </cell>
          <cell r="Q466">
            <v>0</v>
          </cell>
          <cell r="S466">
            <v>0</v>
          </cell>
          <cell r="U466">
            <v>0</v>
          </cell>
          <cell r="V466">
            <v>0</v>
          </cell>
          <cell r="W466">
            <v>0</v>
          </cell>
          <cell r="X466">
            <v>0</v>
          </cell>
          <cell r="Y466">
            <v>0</v>
          </cell>
          <cell r="Z466">
            <v>0</v>
          </cell>
          <cell r="AA466">
            <v>0</v>
          </cell>
          <cell r="AB466">
            <v>0</v>
          </cell>
          <cell r="AC466">
            <v>0</v>
          </cell>
          <cell r="AD466">
            <v>288</v>
          </cell>
          <cell r="AE466">
            <v>16128</v>
          </cell>
          <cell r="AF466">
            <v>0</v>
          </cell>
          <cell r="AG466">
            <v>0</v>
          </cell>
          <cell r="AH466">
            <v>0</v>
          </cell>
          <cell r="AI466">
            <v>0</v>
          </cell>
          <cell r="AJ466">
            <v>0</v>
          </cell>
          <cell r="AK466">
            <v>0</v>
          </cell>
          <cell r="AL466">
            <v>0</v>
          </cell>
          <cell r="AM466">
            <v>0</v>
          </cell>
          <cell r="AN466">
            <v>0</v>
          </cell>
          <cell r="AO466">
            <v>0</v>
          </cell>
          <cell r="AP466">
            <v>0</v>
          </cell>
          <cell r="AQ466">
            <v>0</v>
          </cell>
          <cell r="AS466">
            <v>0</v>
          </cell>
          <cell r="AT466">
            <v>0</v>
          </cell>
          <cell r="AU466">
            <v>0</v>
          </cell>
          <cell r="AV466">
            <v>0</v>
          </cell>
          <cell r="AW466">
            <v>0</v>
          </cell>
          <cell r="AY466">
            <v>0</v>
          </cell>
          <cell r="AZ466">
            <v>0</v>
          </cell>
          <cell r="BA466">
            <v>0</v>
          </cell>
          <cell r="BB466">
            <v>0</v>
          </cell>
          <cell r="BC466">
            <v>0</v>
          </cell>
          <cell r="BD466">
            <v>0</v>
          </cell>
          <cell r="BE466">
            <v>0</v>
          </cell>
          <cell r="BF466">
            <v>0</v>
          </cell>
          <cell r="BG466">
            <v>0</v>
          </cell>
          <cell r="BH466">
            <v>0</v>
          </cell>
          <cell r="BI466">
            <v>0</v>
          </cell>
          <cell r="BJ466">
            <v>0</v>
          </cell>
          <cell r="BK466">
            <v>0</v>
          </cell>
          <cell r="BL466">
            <v>0</v>
          </cell>
          <cell r="BM466">
            <v>0</v>
          </cell>
          <cell r="BN466">
            <v>0</v>
          </cell>
          <cell r="BO466">
            <v>0</v>
          </cell>
          <cell r="BP466">
            <v>0</v>
          </cell>
          <cell r="BQ466">
            <v>0</v>
          </cell>
          <cell r="BR466">
            <v>0</v>
          </cell>
          <cell r="BS466">
            <v>0</v>
          </cell>
          <cell r="BT466">
            <v>0</v>
          </cell>
          <cell r="BU466">
            <v>0</v>
          </cell>
          <cell r="BV466">
            <v>46650</v>
          </cell>
          <cell r="BW466">
            <v>0</v>
          </cell>
          <cell r="BY466">
            <v>2715</v>
          </cell>
          <cell r="BZ466">
            <v>62778</v>
          </cell>
        </row>
        <row r="467">
          <cell r="A467">
            <v>710043</v>
          </cell>
          <cell r="B467">
            <v>710043</v>
          </cell>
          <cell r="C467" t="str">
            <v>Blaine Desrosiers</v>
          </cell>
          <cell r="D467">
            <v>710043</v>
          </cell>
          <cell r="E467">
            <v>710</v>
          </cell>
          <cell r="F467">
            <v>20</v>
          </cell>
          <cell r="G467" t="str">
            <v>EOP-General Fleet Maintenance</v>
          </cell>
          <cell r="I467">
            <v>0</v>
          </cell>
          <cell r="K467">
            <v>0</v>
          </cell>
          <cell r="M467">
            <v>0</v>
          </cell>
          <cell r="O467">
            <v>0</v>
          </cell>
          <cell r="Q467">
            <v>0</v>
          </cell>
          <cell r="S467">
            <v>0</v>
          </cell>
          <cell r="U467">
            <v>0</v>
          </cell>
          <cell r="V467">
            <v>0</v>
          </cell>
          <cell r="W467">
            <v>0</v>
          </cell>
          <cell r="X467">
            <v>0</v>
          </cell>
          <cell r="Y467">
            <v>0</v>
          </cell>
          <cell r="Z467">
            <v>0</v>
          </cell>
          <cell r="AA467">
            <v>0</v>
          </cell>
          <cell r="AB467">
            <v>0</v>
          </cell>
          <cell r="AC467">
            <v>0</v>
          </cell>
          <cell r="AD467">
            <v>224</v>
          </cell>
          <cell r="AE467">
            <v>12544</v>
          </cell>
          <cell r="AF467">
            <v>0</v>
          </cell>
          <cell r="AG467">
            <v>0</v>
          </cell>
          <cell r="AH467">
            <v>0</v>
          </cell>
          <cell r="AI467">
            <v>0</v>
          </cell>
          <cell r="AJ467">
            <v>0</v>
          </cell>
          <cell r="AK467">
            <v>0</v>
          </cell>
          <cell r="AL467">
            <v>0</v>
          </cell>
          <cell r="AM467">
            <v>0</v>
          </cell>
          <cell r="AN467">
            <v>0</v>
          </cell>
          <cell r="AO467">
            <v>0</v>
          </cell>
          <cell r="AP467">
            <v>0</v>
          </cell>
          <cell r="AQ467">
            <v>0</v>
          </cell>
          <cell r="AS467">
            <v>0</v>
          </cell>
          <cell r="AT467">
            <v>0</v>
          </cell>
          <cell r="AU467">
            <v>0</v>
          </cell>
          <cell r="AV467">
            <v>0</v>
          </cell>
          <cell r="AW467">
            <v>0</v>
          </cell>
          <cell r="AY467">
            <v>0</v>
          </cell>
          <cell r="AZ467">
            <v>0</v>
          </cell>
          <cell r="BA467">
            <v>0</v>
          </cell>
          <cell r="BB467">
            <v>0</v>
          </cell>
          <cell r="BC467">
            <v>0</v>
          </cell>
          <cell r="BD467">
            <v>0</v>
          </cell>
          <cell r="BE467">
            <v>0</v>
          </cell>
          <cell r="BF467">
            <v>0</v>
          </cell>
          <cell r="BG467">
            <v>0</v>
          </cell>
          <cell r="BH467">
            <v>0</v>
          </cell>
          <cell r="BI467">
            <v>0</v>
          </cell>
          <cell r="BJ467">
            <v>0</v>
          </cell>
          <cell r="BK467">
            <v>0</v>
          </cell>
          <cell r="BL467">
            <v>0</v>
          </cell>
          <cell r="BM467">
            <v>0</v>
          </cell>
          <cell r="BN467">
            <v>0</v>
          </cell>
          <cell r="BO467">
            <v>0</v>
          </cell>
          <cell r="BP467">
            <v>0</v>
          </cell>
          <cell r="BQ467">
            <v>0</v>
          </cell>
          <cell r="BR467">
            <v>0</v>
          </cell>
          <cell r="BS467">
            <v>0</v>
          </cell>
          <cell r="BT467">
            <v>0</v>
          </cell>
          <cell r="BU467">
            <v>0</v>
          </cell>
          <cell r="BV467">
            <v>0</v>
          </cell>
          <cell r="BW467">
            <v>0</v>
          </cell>
          <cell r="BY467">
            <v>2715</v>
          </cell>
          <cell r="BZ467">
            <v>12544</v>
          </cell>
        </row>
        <row r="468">
          <cell r="A468">
            <v>0</v>
          </cell>
          <cell r="K468">
            <v>0</v>
          </cell>
          <cell r="M468">
            <v>0</v>
          </cell>
          <cell r="O468">
            <v>0</v>
          </cell>
          <cell r="Q468">
            <v>0</v>
          </cell>
          <cell r="S468">
            <v>0</v>
          </cell>
          <cell r="U468">
            <v>0</v>
          </cell>
          <cell r="W468">
            <v>0</v>
          </cell>
          <cell r="BO468">
            <v>0</v>
          </cell>
          <cell r="BY468" t="str">
            <v>2715 Total</v>
          </cell>
          <cell r="BZ468">
            <v>75322</v>
          </cell>
        </row>
        <row r="469">
          <cell r="A469">
            <v>300587</v>
          </cell>
          <cell r="B469">
            <v>300587</v>
          </cell>
          <cell r="C469" t="str">
            <v>Fred O'Brien</v>
          </cell>
          <cell r="D469">
            <v>300587</v>
          </cell>
          <cell r="E469">
            <v>300</v>
          </cell>
          <cell r="F469">
            <v>30</v>
          </cell>
          <cell r="G469" t="str">
            <v>Scheduling</v>
          </cell>
          <cell r="I469">
            <v>0</v>
          </cell>
          <cell r="K469">
            <v>0</v>
          </cell>
          <cell r="M469">
            <v>0</v>
          </cell>
          <cell r="O469">
            <v>0</v>
          </cell>
          <cell r="Q469">
            <v>0</v>
          </cell>
          <cell r="S469">
            <v>0</v>
          </cell>
          <cell r="U469">
            <v>0</v>
          </cell>
          <cell r="V469">
            <v>0</v>
          </cell>
          <cell r="W469">
            <v>0</v>
          </cell>
          <cell r="X469">
            <v>0</v>
          </cell>
          <cell r="Y469">
            <v>0</v>
          </cell>
          <cell r="Z469">
            <v>0</v>
          </cell>
          <cell r="AA469">
            <v>0</v>
          </cell>
          <cell r="AB469">
            <v>0</v>
          </cell>
          <cell r="AC469">
            <v>0</v>
          </cell>
          <cell r="AD469">
            <v>0</v>
          </cell>
          <cell r="AE469">
            <v>0</v>
          </cell>
          <cell r="AF469">
            <v>0</v>
          </cell>
          <cell r="AG469">
            <v>0</v>
          </cell>
          <cell r="AH469">
            <v>0</v>
          </cell>
          <cell r="AI469">
            <v>0</v>
          </cell>
          <cell r="AJ469">
            <v>0</v>
          </cell>
          <cell r="AK469">
            <v>0</v>
          </cell>
          <cell r="AL469">
            <v>0</v>
          </cell>
          <cell r="AM469">
            <v>0</v>
          </cell>
          <cell r="AN469">
            <v>0</v>
          </cell>
          <cell r="AO469">
            <v>0</v>
          </cell>
          <cell r="AP469">
            <v>0</v>
          </cell>
          <cell r="AQ469">
            <v>0</v>
          </cell>
          <cell r="AS469">
            <v>0</v>
          </cell>
          <cell r="AT469">
            <v>0</v>
          </cell>
          <cell r="AU469">
            <v>0</v>
          </cell>
          <cell r="AV469">
            <v>0</v>
          </cell>
          <cell r="AW469">
            <v>0</v>
          </cell>
          <cell r="AY469">
            <v>0</v>
          </cell>
          <cell r="AZ469">
            <v>0</v>
          </cell>
          <cell r="BA469">
            <v>0</v>
          </cell>
          <cell r="BB469">
            <v>0</v>
          </cell>
          <cell r="BC469">
            <v>0</v>
          </cell>
          <cell r="BD469">
            <v>0</v>
          </cell>
          <cell r="BE469">
            <v>0</v>
          </cell>
          <cell r="BF469">
            <v>0</v>
          </cell>
          <cell r="BG469">
            <v>0</v>
          </cell>
          <cell r="BH469">
            <v>0</v>
          </cell>
          <cell r="BI469">
            <v>0</v>
          </cell>
          <cell r="BJ469">
            <v>0</v>
          </cell>
          <cell r="BK469">
            <v>0</v>
          </cell>
          <cell r="BL469">
            <v>0</v>
          </cell>
          <cell r="BM469">
            <v>0</v>
          </cell>
          <cell r="BN469">
            <v>0</v>
          </cell>
          <cell r="BO469">
            <v>0</v>
          </cell>
          <cell r="BP469">
            <v>0</v>
          </cell>
          <cell r="BQ469">
            <v>0</v>
          </cell>
          <cell r="BR469">
            <v>0</v>
          </cell>
          <cell r="BS469">
            <v>0</v>
          </cell>
          <cell r="BT469">
            <v>0</v>
          </cell>
          <cell r="BU469">
            <v>0</v>
          </cell>
          <cell r="BV469">
            <v>0</v>
          </cell>
          <cell r="BW469">
            <v>0</v>
          </cell>
          <cell r="BY469">
            <v>3200</v>
          </cell>
          <cell r="BZ469">
            <v>0</v>
          </cell>
        </row>
        <row r="470">
          <cell r="A470">
            <v>300588</v>
          </cell>
          <cell r="B470">
            <v>300588</v>
          </cell>
          <cell r="C470" t="str">
            <v>Fred O'Brien</v>
          </cell>
          <cell r="D470">
            <v>300588</v>
          </cell>
          <cell r="E470">
            <v>300</v>
          </cell>
          <cell r="F470">
            <v>30</v>
          </cell>
          <cell r="G470" t="str">
            <v>Forecasting</v>
          </cell>
          <cell r="I470">
            <v>0</v>
          </cell>
          <cell r="K470">
            <v>0</v>
          </cell>
          <cell r="M470">
            <v>0</v>
          </cell>
          <cell r="O470">
            <v>0</v>
          </cell>
          <cell r="Q470">
            <v>0</v>
          </cell>
          <cell r="S470">
            <v>0</v>
          </cell>
          <cell r="U470">
            <v>0</v>
          </cell>
          <cell r="V470">
            <v>0</v>
          </cell>
          <cell r="W470">
            <v>0</v>
          </cell>
          <cell r="X470">
            <v>0</v>
          </cell>
          <cell r="Y470">
            <v>0</v>
          </cell>
          <cell r="Z470">
            <v>0</v>
          </cell>
          <cell r="AA470">
            <v>0</v>
          </cell>
          <cell r="AB470">
            <v>0</v>
          </cell>
          <cell r="AC470">
            <v>0</v>
          </cell>
          <cell r="AD470">
            <v>0</v>
          </cell>
          <cell r="AE470">
            <v>0</v>
          </cell>
          <cell r="AF470">
            <v>0</v>
          </cell>
          <cell r="AG470">
            <v>0</v>
          </cell>
          <cell r="AH470">
            <v>0</v>
          </cell>
          <cell r="AI470">
            <v>0</v>
          </cell>
          <cell r="AJ470">
            <v>0</v>
          </cell>
          <cell r="AK470">
            <v>0</v>
          </cell>
          <cell r="AL470">
            <v>0</v>
          </cell>
          <cell r="AM470">
            <v>0</v>
          </cell>
          <cell r="AN470">
            <v>0</v>
          </cell>
          <cell r="AO470">
            <v>0</v>
          </cell>
          <cell r="AP470">
            <v>0</v>
          </cell>
          <cell r="AQ470">
            <v>0</v>
          </cell>
          <cell r="AS470">
            <v>0</v>
          </cell>
          <cell r="AT470">
            <v>0</v>
          </cell>
          <cell r="AU470">
            <v>0</v>
          </cell>
          <cell r="AV470">
            <v>0</v>
          </cell>
          <cell r="AW470">
            <v>0</v>
          </cell>
          <cell r="AY470">
            <v>0</v>
          </cell>
          <cell r="AZ470">
            <v>0</v>
          </cell>
          <cell r="BA470">
            <v>0</v>
          </cell>
          <cell r="BB470">
            <v>0</v>
          </cell>
          <cell r="BC470">
            <v>0</v>
          </cell>
          <cell r="BD470">
            <v>0</v>
          </cell>
          <cell r="BE470">
            <v>0</v>
          </cell>
          <cell r="BF470">
            <v>0</v>
          </cell>
          <cell r="BG470">
            <v>0</v>
          </cell>
          <cell r="BH470">
            <v>0</v>
          </cell>
          <cell r="BI470">
            <v>0</v>
          </cell>
          <cell r="BJ470">
            <v>0</v>
          </cell>
          <cell r="BK470">
            <v>0</v>
          </cell>
          <cell r="BL470">
            <v>0</v>
          </cell>
          <cell r="BM470">
            <v>0</v>
          </cell>
          <cell r="BN470">
            <v>0</v>
          </cell>
          <cell r="BO470">
            <v>0</v>
          </cell>
          <cell r="BP470">
            <v>0</v>
          </cell>
          <cell r="BQ470">
            <v>0</v>
          </cell>
          <cell r="BR470">
            <v>0</v>
          </cell>
          <cell r="BS470">
            <v>0</v>
          </cell>
          <cell r="BT470">
            <v>0</v>
          </cell>
          <cell r="BU470">
            <v>0</v>
          </cell>
          <cell r="BV470">
            <v>0</v>
          </cell>
          <cell r="BW470">
            <v>0</v>
          </cell>
          <cell r="BY470">
            <v>3200</v>
          </cell>
          <cell r="BZ470">
            <v>0</v>
          </cell>
        </row>
        <row r="471">
          <cell r="A471">
            <v>0</v>
          </cell>
          <cell r="K471">
            <v>0</v>
          </cell>
          <cell r="M471">
            <v>0</v>
          </cell>
          <cell r="O471">
            <v>0</v>
          </cell>
          <cell r="Q471">
            <v>0</v>
          </cell>
          <cell r="S471">
            <v>0</v>
          </cell>
          <cell r="U471">
            <v>0</v>
          </cell>
          <cell r="V471">
            <v>0</v>
          </cell>
          <cell r="W471">
            <v>0</v>
          </cell>
          <cell r="X471">
            <v>0</v>
          </cell>
          <cell r="Y471">
            <v>0</v>
          </cell>
          <cell r="BO471">
            <v>0</v>
          </cell>
          <cell r="BY471" t="str">
            <v>3200 Total</v>
          </cell>
          <cell r="BZ471">
            <v>0</v>
          </cell>
        </row>
        <row r="472">
          <cell r="A472">
            <v>300984</v>
          </cell>
          <cell r="B472">
            <v>300984</v>
          </cell>
          <cell r="C472" t="str">
            <v>WL Charest</v>
          </cell>
          <cell r="D472">
            <v>300984</v>
          </cell>
          <cell r="E472">
            <v>300</v>
          </cell>
          <cell r="F472">
            <v>30</v>
          </cell>
          <cell r="G472" t="str">
            <v>FO  - Operations Center Supervision</v>
          </cell>
          <cell r="I472">
            <v>0</v>
          </cell>
          <cell r="K472">
            <v>0</v>
          </cell>
          <cell r="M472">
            <v>0</v>
          </cell>
          <cell r="O472">
            <v>0</v>
          </cell>
          <cell r="Q472">
            <v>0</v>
          </cell>
          <cell r="S472">
            <v>0</v>
          </cell>
          <cell r="U472">
            <v>0</v>
          </cell>
          <cell r="V472">
            <v>0</v>
          </cell>
          <cell r="W472">
            <v>0</v>
          </cell>
          <cell r="X472">
            <v>0</v>
          </cell>
          <cell r="Y472">
            <v>0</v>
          </cell>
          <cell r="Z472">
            <v>0</v>
          </cell>
          <cell r="AA472">
            <v>0</v>
          </cell>
          <cell r="AB472">
            <v>0</v>
          </cell>
          <cell r="AC472">
            <v>0</v>
          </cell>
          <cell r="AD472">
            <v>0</v>
          </cell>
          <cell r="AE472">
            <v>0</v>
          </cell>
          <cell r="AF472">
            <v>0</v>
          </cell>
          <cell r="AG472">
            <v>0</v>
          </cell>
          <cell r="AH472">
            <v>0</v>
          </cell>
          <cell r="AI472">
            <v>0</v>
          </cell>
          <cell r="AJ472">
            <v>0</v>
          </cell>
          <cell r="AK472">
            <v>0</v>
          </cell>
          <cell r="AL472">
            <v>0</v>
          </cell>
          <cell r="AM472">
            <v>0</v>
          </cell>
          <cell r="AN472">
            <v>0</v>
          </cell>
          <cell r="AO472">
            <v>0</v>
          </cell>
          <cell r="AP472">
            <v>0</v>
          </cell>
          <cell r="AQ472">
            <v>0</v>
          </cell>
          <cell r="AS472">
            <v>0</v>
          </cell>
          <cell r="AT472">
            <v>0</v>
          </cell>
          <cell r="AU472">
            <v>0</v>
          </cell>
          <cell r="AV472">
            <v>0</v>
          </cell>
          <cell r="AW472">
            <v>0</v>
          </cell>
          <cell r="AY472">
            <v>0</v>
          </cell>
          <cell r="AZ472">
            <v>0</v>
          </cell>
          <cell r="BA472">
            <v>0</v>
          </cell>
          <cell r="BB472">
            <v>0</v>
          </cell>
          <cell r="BC472">
            <v>0</v>
          </cell>
          <cell r="BD472">
            <v>0</v>
          </cell>
          <cell r="BE472">
            <v>0</v>
          </cell>
          <cell r="BF472">
            <v>0</v>
          </cell>
          <cell r="BG472">
            <v>0</v>
          </cell>
          <cell r="BH472">
            <v>0</v>
          </cell>
          <cell r="BI472">
            <v>0</v>
          </cell>
          <cell r="BJ472">
            <v>0</v>
          </cell>
          <cell r="BK472">
            <v>0</v>
          </cell>
          <cell r="BL472">
            <v>0</v>
          </cell>
          <cell r="BM472">
            <v>0</v>
          </cell>
          <cell r="BN472">
            <v>0</v>
          </cell>
          <cell r="BO472">
            <v>0</v>
          </cell>
          <cell r="BP472">
            <v>0</v>
          </cell>
          <cell r="BQ472">
            <v>0</v>
          </cell>
          <cell r="BR472">
            <v>0</v>
          </cell>
          <cell r="BS472">
            <v>0</v>
          </cell>
          <cell r="BU472">
            <v>0</v>
          </cell>
          <cell r="BV472">
            <v>0</v>
          </cell>
          <cell r="BW472">
            <v>0</v>
          </cell>
          <cell r="BY472">
            <v>3201</v>
          </cell>
          <cell r="BZ472">
            <v>0</v>
          </cell>
        </row>
        <row r="473">
          <cell r="A473">
            <v>300968</v>
          </cell>
          <cell r="B473">
            <v>300968</v>
          </cell>
          <cell r="C473" t="str">
            <v>WL Charest</v>
          </cell>
          <cell r="D473">
            <v>300968</v>
          </cell>
          <cell r="E473">
            <v>300</v>
          </cell>
          <cell r="F473">
            <v>30</v>
          </cell>
          <cell r="G473" t="str">
            <v>FO  - Generator Unit Operations</v>
          </cell>
          <cell r="I473">
            <v>0</v>
          </cell>
          <cell r="K473">
            <v>0</v>
          </cell>
          <cell r="M473">
            <v>0</v>
          </cell>
          <cell r="O473">
            <v>0</v>
          </cell>
          <cell r="Q473">
            <v>0</v>
          </cell>
          <cell r="S473">
            <v>0</v>
          </cell>
          <cell r="U473">
            <v>0</v>
          </cell>
          <cell r="W473">
            <v>0</v>
          </cell>
          <cell r="Y473">
            <v>0</v>
          </cell>
          <cell r="AA473">
            <v>0</v>
          </cell>
          <cell r="AC473">
            <v>0</v>
          </cell>
          <cell r="AE473">
            <v>0</v>
          </cell>
          <cell r="AG473">
            <v>0</v>
          </cell>
          <cell r="AK473">
            <v>0</v>
          </cell>
          <cell r="AM473">
            <v>0</v>
          </cell>
          <cell r="AO473">
            <v>0</v>
          </cell>
          <cell r="AP473">
            <v>0</v>
          </cell>
          <cell r="AQ473">
            <v>0</v>
          </cell>
          <cell r="AS473">
            <v>0</v>
          </cell>
          <cell r="AU473">
            <v>0</v>
          </cell>
          <cell r="AW473">
            <v>0</v>
          </cell>
          <cell r="AY473">
            <v>0</v>
          </cell>
          <cell r="BA473">
            <v>0</v>
          </cell>
          <cell r="BC473">
            <v>0</v>
          </cell>
          <cell r="BE473">
            <v>0</v>
          </cell>
          <cell r="BG473">
            <v>0</v>
          </cell>
          <cell r="BI473">
            <v>0</v>
          </cell>
          <cell r="BK473">
            <v>0</v>
          </cell>
          <cell r="BM473">
            <v>0</v>
          </cell>
          <cell r="BO473">
            <v>0</v>
          </cell>
          <cell r="BQ473">
            <v>0</v>
          </cell>
          <cell r="BS473">
            <v>0</v>
          </cell>
          <cell r="BU473">
            <v>0</v>
          </cell>
          <cell r="BW473">
            <v>0</v>
          </cell>
          <cell r="BY473">
            <v>3201</v>
          </cell>
          <cell r="BZ473">
            <v>0</v>
          </cell>
        </row>
        <row r="474">
          <cell r="A474">
            <v>0</v>
          </cell>
          <cell r="K474">
            <v>0</v>
          </cell>
          <cell r="M474">
            <v>0</v>
          </cell>
          <cell r="O474">
            <v>0</v>
          </cell>
          <cell r="Q474">
            <v>0</v>
          </cell>
          <cell r="S474">
            <v>0</v>
          </cell>
          <cell r="U474">
            <v>0</v>
          </cell>
          <cell r="W474">
            <v>0</v>
          </cell>
          <cell r="BY474" t="str">
            <v>3201 Total</v>
          </cell>
          <cell r="BZ474">
            <v>0</v>
          </cell>
        </row>
        <row r="475">
          <cell r="A475">
            <v>300060</v>
          </cell>
          <cell r="B475">
            <v>300060</v>
          </cell>
          <cell r="C475" t="str">
            <v>Blaine Desrosiers</v>
          </cell>
          <cell r="D475">
            <v>300060</v>
          </cell>
          <cell r="E475">
            <v>300</v>
          </cell>
          <cell r="F475">
            <v>30</v>
          </cell>
          <cell r="G475" t="str">
            <v>Generator Unit Maintenance</v>
          </cell>
          <cell r="I475">
            <v>0</v>
          </cell>
          <cell r="K475">
            <v>0</v>
          </cell>
          <cell r="M475">
            <v>0</v>
          </cell>
          <cell r="O475">
            <v>0</v>
          </cell>
          <cell r="Q475">
            <v>0</v>
          </cell>
          <cell r="S475">
            <v>0</v>
          </cell>
          <cell r="U475">
            <v>0</v>
          </cell>
          <cell r="V475">
            <v>0</v>
          </cell>
          <cell r="W475">
            <v>0</v>
          </cell>
          <cell r="X475">
            <v>0</v>
          </cell>
          <cell r="Y475">
            <v>0</v>
          </cell>
          <cell r="Z475">
            <v>0</v>
          </cell>
          <cell r="AA475">
            <v>0</v>
          </cell>
          <cell r="AB475">
            <v>0</v>
          </cell>
          <cell r="AC475">
            <v>0</v>
          </cell>
          <cell r="AD475">
            <v>0</v>
          </cell>
          <cell r="AE475">
            <v>0</v>
          </cell>
          <cell r="AF475">
            <v>0</v>
          </cell>
          <cell r="AG475">
            <v>0</v>
          </cell>
          <cell r="AH475">
            <v>0</v>
          </cell>
          <cell r="AI475">
            <v>0</v>
          </cell>
          <cell r="AJ475">
            <v>0</v>
          </cell>
          <cell r="AK475">
            <v>0</v>
          </cell>
          <cell r="AL475">
            <v>0</v>
          </cell>
          <cell r="AM475">
            <v>0</v>
          </cell>
          <cell r="AN475">
            <v>0</v>
          </cell>
          <cell r="AO475">
            <v>0</v>
          </cell>
          <cell r="AP475">
            <v>0</v>
          </cell>
          <cell r="AQ475">
            <v>0</v>
          </cell>
          <cell r="AS475">
            <v>0</v>
          </cell>
          <cell r="AT475">
            <v>0</v>
          </cell>
          <cell r="AU475">
            <v>0</v>
          </cell>
          <cell r="AV475">
            <v>0</v>
          </cell>
          <cell r="AW475">
            <v>0</v>
          </cell>
          <cell r="AY475">
            <v>0</v>
          </cell>
          <cell r="AZ475">
            <v>0</v>
          </cell>
          <cell r="BA475">
            <v>0</v>
          </cell>
          <cell r="BB475">
            <v>0</v>
          </cell>
          <cell r="BC475">
            <v>0</v>
          </cell>
          <cell r="BD475">
            <v>0</v>
          </cell>
          <cell r="BE475">
            <v>0</v>
          </cell>
          <cell r="BF475">
            <v>0</v>
          </cell>
          <cell r="BG475">
            <v>0</v>
          </cell>
          <cell r="BH475">
            <v>0</v>
          </cell>
          <cell r="BI475">
            <v>0</v>
          </cell>
          <cell r="BJ475">
            <v>0</v>
          </cell>
          <cell r="BK475">
            <v>0</v>
          </cell>
          <cell r="BL475">
            <v>0</v>
          </cell>
          <cell r="BM475">
            <v>0</v>
          </cell>
          <cell r="BN475">
            <v>0</v>
          </cell>
          <cell r="BO475">
            <v>0</v>
          </cell>
          <cell r="BP475">
            <v>0</v>
          </cell>
          <cell r="BQ475">
            <v>0</v>
          </cell>
          <cell r="BR475">
            <v>0</v>
          </cell>
          <cell r="BS475">
            <v>0</v>
          </cell>
          <cell r="BT475">
            <v>0</v>
          </cell>
          <cell r="BU475">
            <v>0</v>
          </cell>
          <cell r="BV475">
            <v>78000</v>
          </cell>
          <cell r="BW475">
            <v>0</v>
          </cell>
          <cell r="BY475">
            <v>3202</v>
          </cell>
          <cell r="BZ475">
            <v>78000</v>
          </cell>
        </row>
        <row r="476">
          <cell r="A476">
            <v>300061</v>
          </cell>
          <cell r="B476">
            <v>300061</v>
          </cell>
          <cell r="C476" t="str">
            <v>Blaine Desrosiers</v>
          </cell>
          <cell r="D476">
            <v>300061</v>
          </cell>
          <cell r="E476">
            <v>300</v>
          </cell>
          <cell r="F476">
            <v>30</v>
          </cell>
          <cell r="G476" t="str">
            <v>Building &amp; Property Maintenance Rankine</v>
          </cell>
          <cell r="I476">
            <v>0</v>
          </cell>
          <cell r="K476">
            <v>0</v>
          </cell>
          <cell r="M476">
            <v>0</v>
          </cell>
          <cell r="O476">
            <v>0</v>
          </cell>
          <cell r="Q476">
            <v>0</v>
          </cell>
          <cell r="S476">
            <v>0</v>
          </cell>
          <cell r="U476">
            <v>0</v>
          </cell>
          <cell r="V476">
            <v>0</v>
          </cell>
          <cell r="W476">
            <v>0</v>
          </cell>
          <cell r="X476">
            <v>0</v>
          </cell>
          <cell r="Y476">
            <v>0</v>
          </cell>
          <cell r="Z476">
            <v>0</v>
          </cell>
          <cell r="AA476">
            <v>0</v>
          </cell>
          <cell r="AB476">
            <v>0</v>
          </cell>
          <cell r="AC476">
            <v>0</v>
          </cell>
          <cell r="AD476">
            <v>280</v>
          </cell>
          <cell r="AE476">
            <v>15680</v>
          </cell>
          <cell r="AF476">
            <v>0</v>
          </cell>
          <cell r="AG476">
            <v>0</v>
          </cell>
          <cell r="AH476">
            <v>0</v>
          </cell>
          <cell r="AI476">
            <v>0</v>
          </cell>
          <cell r="AJ476">
            <v>0</v>
          </cell>
          <cell r="AK476">
            <v>0</v>
          </cell>
          <cell r="AL476">
            <v>0</v>
          </cell>
          <cell r="AM476">
            <v>0</v>
          </cell>
          <cell r="AN476">
            <v>0</v>
          </cell>
          <cell r="AO476">
            <v>0</v>
          </cell>
          <cell r="AP476">
            <v>0</v>
          </cell>
          <cell r="AQ476">
            <v>0</v>
          </cell>
          <cell r="AS476">
            <v>0</v>
          </cell>
          <cell r="AT476">
            <v>0</v>
          </cell>
          <cell r="AU476">
            <v>0</v>
          </cell>
          <cell r="AV476">
            <v>0</v>
          </cell>
          <cell r="AW476">
            <v>0</v>
          </cell>
          <cell r="AY476">
            <v>0</v>
          </cell>
          <cell r="AZ476">
            <v>0</v>
          </cell>
          <cell r="BA476">
            <v>0</v>
          </cell>
          <cell r="BB476">
            <v>0</v>
          </cell>
          <cell r="BC476">
            <v>0</v>
          </cell>
          <cell r="BD476">
            <v>0</v>
          </cell>
          <cell r="BE476">
            <v>0</v>
          </cell>
          <cell r="BF476">
            <v>0</v>
          </cell>
          <cell r="BG476">
            <v>0</v>
          </cell>
          <cell r="BH476">
            <v>0</v>
          </cell>
          <cell r="BI476">
            <v>0</v>
          </cell>
          <cell r="BJ476">
            <v>0</v>
          </cell>
          <cell r="BK476">
            <v>0</v>
          </cell>
          <cell r="BL476">
            <v>0</v>
          </cell>
          <cell r="BM476">
            <v>0</v>
          </cell>
          <cell r="BN476">
            <v>0</v>
          </cell>
          <cell r="BO476">
            <v>0</v>
          </cell>
          <cell r="BP476">
            <v>0</v>
          </cell>
          <cell r="BQ476">
            <v>0</v>
          </cell>
          <cell r="BR476">
            <v>0</v>
          </cell>
          <cell r="BS476">
            <v>0</v>
          </cell>
          <cell r="BT476">
            <v>0</v>
          </cell>
          <cell r="BU476">
            <v>0</v>
          </cell>
          <cell r="BV476">
            <v>22900</v>
          </cell>
          <cell r="BW476">
            <v>0</v>
          </cell>
          <cell r="BY476">
            <v>3202</v>
          </cell>
          <cell r="BZ476">
            <v>38580</v>
          </cell>
        </row>
        <row r="477">
          <cell r="A477">
            <v>300993</v>
          </cell>
          <cell r="B477">
            <v>300975</v>
          </cell>
          <cell r="C477" t="str">
            <v>Blaine Desrosiers</v>
          </cell>
          <cell r="D477">
            <v>300993</v>
          </cell>
          <cell r="E477">
            <v>300</v>
          </cell>
          <cell r="F477">
            <v>30</v>
          </cell>
          <cell r="G477" t="str">
            <v>Rankine Lay-up</v>
          </cell>
          <cell r="H477">
            <v>359</v>
          </cell>
          <cell r="I477">
            <v>31039.14</v>
          </cell>
          <cell r="K477">
            <v>0</v>
          </cell>
          <cell r="M477">
            <v>0</v>
          </cell>
          <cell r="N477">
            <v>1978</v>
          </cell>
          <cell r="O477">
            <v>120400.86</v>
          </cell>
          <cell r="Q477">
            <v>0</v>
          </cell>
          <cell r="R477">
            <v>120</v>
          </cell>
          <cell r="S477">
            <v>7123.2</v>
          </cell>
          <cell r="U477">
            <v>0</v>
          </cell>
          <cell r="V477">
            <v>0</v>
          </cell>
          <cell r="W477">
            <v>0</v>
          </cell>
          <cell r="X477">
            <v>0</v>
          </cell>
          <cell r="Y477">
            <v>0</v>
          </cell>
          <cell r="Z477">
            <v>240</v>
          </cell>
          <cell r="AA477">
            <v>10560</v>
          </cell>
          <cell r="AB477">
            <v>0</v>
          </cell>
          <cell r="AC477">
            <v>0</v>
          </cell>
          <cell r="AD477">
            <v>960</v>
          </cell>
          <cell r="AE477">
            <v>53760</v>
          </cell>
          <cell r="AF477">
            <v>0</v>
          </cell>
          <cell r="AG477">
            <v>0</v>
          </cell>
          <cell r="AH477">
            <v>0</v>
          </cell>
          <cell r="AI477">
            <v>0</v>
          </cell>
          <cell r="AJ477">
            <v>0</v>
          </cell>
          <cell r="AK477">
            <v>0</v>
          </cell>
          <cell r="AL477">
            <v>0</v>
          </cell>
          <cell r="AM477">
            <v>0</v>
          </cell>
          <cell r="AN477">
            <v>0</v>
          </cell>
          <cell r="AO477">
            <v>0</v>
          </cell>
          <cell r="AP477">
            <v>0</v>
          </cell>
          <cell r="AQ477">
            <v>0</v>
          </cell>
          <cell r="AS477">
            <v>0</v>
          </cell>
          <cell r="AT477">
            <v>0</v>
          </cell>
          <cell r="AU477">
            <v>0</v>
          </cell>
          <cell r="AV477">
            <v>0</v>
          </cell>
          <cell r="AW477">
            <v>0</v>
          </cell>
          <cell r="AY477">
            <v>0</v>
          </cell>
          <cell r="AZ477">
            <v>0</v>
          </cell>
          <cell r="BA477">
            <v>0</v>
          </cell>
          <cell r="BB477">
            <v>0</v>
          </cell>
          <cell r="BC477">
            <v>0</v>
          </cell>
          <cell r="BD477">
            <v>0</v>
          </cell>
          <cell r="BE477">
            <v>0</v>
          </cell>
          <cell r="BF477">
            <v>0</v>
          </cell>
          <cell r="BG477">
            <v>0</v>
          </cell>
          <cell r="BH477">
            <v>0</v>
          </cell>
          <cell r="BI477">
            <v>0</v>
          </cell>
          <cell r="BJ477">
            <v>0</v>
          </cell>
          <cell r="BK477">
            <v>0</v>
          </cell>
          <cell r="BL477">
            <v>0</v>
          </cell>
          <cell r="BM477">
            <v>0</v>
          </cell>
          <cell r="BN477">
            <v>0</v>
          </cell>
          <cell r="BO477">
            <v>0</v>
          </cell>
          <cell r="BP477">
            <v>170</v>
          </cell>
          <cell r="BQ477">
            <v>6970</v>
          </cell>
          <cell r="BR477">
            <v>0</v>
          </cell>
          <cell r="BS477">
            <v>0</v>
          </cell>
          <cell r="BT477">
            <v>0</v>
          </cell>
          <cell r="BU477">
            <v>0</v>
          </cell>
          <cell r="BV477">
            <v>136000</v>
          </cell>
          <cell r="BW477" t="e">
            <v>#N/A</v>
          </cell>
          <cell r="BY477">
            <v>3202</v>
          </cell>
          <cell r="BZ477">
            <v>365853.2</v>
          </cell>
        </row>
        <row r="478">
          <cell r="A478">
            <v>0</v>
          </cell>
          <cell r="K478">
            <v>0</v>
          </cell>
          <cell r="M478">
            <v>0</v>
          </cell>
          <cell r="O478">
            <v>0</v>
          </cell>
          <cell r="Q478">
            <v>0</v>
          </cell>
          <cell r="S478">
            <v>0</v>
          </cell>
          <cell r="U478">
            <v>0</v>
          </cell>
          <cell r="V478">
            <v>0</v>
          </cell>
          <cell r="W478">
            <v>0</v>
          </cell>
          <cell r="X478">
            <v>0</v>
          </cell>
          <cell r="Y478">
            <v>0</v>
          </cell>
          <cell r="BO478">
            <v>0</v>
          </cell>
          <cell r="BV478">
            <v>0</v>
          </cell>
          <cell r="BY478" t="str">
            <v>3202 Total</v>
          </cell>
          <cell r="BZ478">
            <v>482433.2</v>
          </cell>
        </row>
        <row r="479">
          <cell r="A479">
            <v>300499</v>
          </cell>
          <cell r="B479">
            <v>300499</v>
          </cell>
          <cell r="C479" t="str">
            <v>Glen King</v>
          </cell>
          <cell r="D479">
            <v>300499</v>
          </cell>
          <cell r="E479">
            <v>300</v>
          </cell>
          <cell r="F479">
            <v>30</v>
          </cell>
          <cell r="G479" t="str">
            <v>LABOUR CHARGES TO 3401 IN CO. 0030</v>
          </cell>
          <cell r="I479">
            <v>0</v>
          </cell>
          <cell r="K479">
            <v>0</v>
          </cell>
          <cell r="M479">
            <v>0</v>
          </cell>
          <cell r="O479">
            <v>0</v>
          </cell>
          <cell r="Q479">
            <v>0</v>
          </cell>
          <cell r="S479">
            <v>0</v>
          </cell>
          <cell r="U479">
            <v>0</v>
          </cell>
          <cell r="V479">
            <v>0</v>
          </cell>
          <cell r="W479">
            <v>0</v>
          </cell>
          <cell r="X479">
            <v>0</v>
          </cell>
          <cell r="Y479">
            <v>0</v>
          </cell>
          <cell r="Z479">
            <v>0</v>
          </cell>
          <cell r="AA479">
            <v>0</v>
          </cell>
          <cell r="AB479">
            <v>0</v>
          </cell>
          <cell r="AC479">
            <v>0</v>
          </cell>
          <cell r="AD479">
            <v>0</v>
          </cell>
          <cell r="AE479">
            <v>0</v>
          </cell>
          <cell r="AF479">
            <v>0</v>
          </cell>
          <cell r="AG479">
            <v>0</v>
          </cell>
          <cell r="AH479">
            <v>0</v>
          </cell>
          <cell r="AI479">
            <v>0</v>
          </cell>
          <cell r="AJ479">
            <v>0</v>
          </cell>
          <cell r="AK479">
            <v>0</v>
          </cell>
          <cell r="AL479">
            <v>0</v>
          </cell>
          <cell r="AM479">
            <v>0</v>
          </cell>
          <cell r="AN479">
            <v>0</v>
          </cell>
          <cell r="AO479">
            <v>0</v>
          </cell>
          <cell r="AP479">
            <v>0</v>
          </cell>
          <cell r="AQ479">
            <v>0</v>
          </cell>
          <cell r="AS479">
            <v>0</v>
          </cell>
          <cell r="AT479">
            <v>0</v>
          </cell>
          <cell r="AU479">
            <v>0</v>
          </cell>
          <cell r="AV479">
            <v>0</v>
          </cell>
          <cell r="AW479">
            <v>0</v>
          </cell>
          <cell r="AY479">
            <v>0</v>
          </cell>
          <cell r="AZ479">
            <v>0</v>
          </cell>
          <cell r="BA479">
            <v>0</v>
          </cell>
          <cell r="BB479">
            <v>0</v>
          </cell>
          <cell r="BC479">
            <v>0</v>
          </cell>
          <cell r="BD479">
            <v>0</v>
          </cell>
          <cell r="BE479">
            <v>0</v>
          </cell>
          <cell r="BF479">
            <v>0</v>
          </cell>
          <cell r="BG479">
            <v>0</v>
          </cell>
          <cell r="BH479">
            <v>0</v>
          </cell>
          <cell r="BI479">
            <v>0</v>
          </cell>
          <cell r="BJ479">
            <v>0</v>
          </cell>
          <cell r="BK479">
            <v>0</v>
          </cell>
          <cell r="BL479">
            <v>0</v>
          </cell>
          <cell r="BM479">
            <v>0</v>
          </cell>
          <cell r="BN479">
            <v>0</v>
          </cell>
          <cell r="BO479">
            <v>0</v>
          </cell>
          <cell r="BP479">
            <v>0</v>
          </cell>
          <cell r="BQ479">
            <v>0</v>
          </cell>
          <cell r="BR479">
            <v>0</v>
          </cell>
          <cell r="BS479">
            <v>0</v>
          </cell>
          <cell r="BT479">
            <v>0</v>
          </cell>
          <cell r="BU479">
            <v>0</v>
          </cell>
          <cell r="BV479">
            <v>0</v>
          </cell>
          <cell r="BW479">
            <v>0</v>
          </cell>
          <cell r="BY479">
            <v>3401</v>
          </cell>
          <cell r="BZ479">
            <v>0</v>
          </cell>
        </row>
        <row r="480">
          <cell r="A480">
            <v>0</v>
          </cell>
          <cell r="K480">
            <v>0</v>
          </cell>
          <cell r="M480">
            <v>0</v>
          </cell>
          <cell r="O480">
            <v>0</v>
          </cell>
          <cell r="Q480">
            <v>0</v>
          </cell>
          <cell r="S480">
            <v>0</v>
          </cell>
          <cell r="U480">
            <v>0</v>
          </cell>
          <cell r="V480">
            <v>0</v>
          </cell>
          <cell r="W480">
            <v>0</v>
          </cell>
          <cell r="X480">
            <v>0</v>
          </cell>
          <cell r="Y480">
            <v>0</v>
          </cell>
          <cell r="BO480">
            <v>0</v>
          </cell>
          <cell r="BV480">
            <v>0</v>
          </cell>
          <cell r="BY480" t="str">
            <v>3401 Total</v>
          </cell>
          <cell r="BZ480">
            <v>0</v>
          </cell>
        </row>
        <row r="481">
          <cell r="A481">
            <v>300501</v>
          </cell>
          <cell r="B481">
            <v>300501</v>
          </cell>
          <cell r="C481" t="str">
            <v>Robert Winn</v>
          </cell>
          <cell r="D481">
            <v>300501</v>
          </cell>
          <cell r="E481">
            <v>300</v>
          </cell>
          <cell r="F481">
            <v>30</v>
          </cell>
          <cell r="G481" t="str">
            <v>LABOUR CHARGES TO 3409 IN CO. 0030</v>
          </cell>
          <cell r="I481">
            <v>0</v>
          </cell>
          <cell r="K481">
            <v>0</v>
          </cell>
          <cell r="M481">
            <v>0</v>
          </cell>
          <cell r="O481">
            <v>0</v>
          </cell>
          <cell r="Q481">
            <v>0</v>
          </cell>
          <cell r="S481">
            <v>0</v>
          </cell>
          <cell r="U481">
            <v>0</v>
          </cell>
          <cell r="V481">
            <v>0</v>
          </cell>
          <cell r="W481">
            <v>0</v>
          </cell>
          <cell r="X481">
            <v>0</v>
          </cell>
          <cell r="Y481">
            <v>0</v>
          </cell>
          <cell r="Z481">
            <v>0</v>
          </cell>
          <cell r="AA481">
            <v>0</v>
          </cell>
          <cell r="AB481">
            <v>0</v>
          </cell>
          <cell r="AC481">
            <v>0</v>
          </cell>
          <cell r="AD481">
            <v>0</v>
          </cell>
          <cell r="AE481">
            <v>0</v>
          </cell>
          <cell r="AF481">
            <v>0</v>
          </cell>
          <cell r="AG481">
            <v>0</v>
          </cell>
          <cell r="AH481">
            <v>0</v>
          </cell>
          <cell r="AI481">
            <v>0</v>
          </cell>
          <cell r="AJ481">
            <v>0</v>
          </cell>
          <cell r="AK481">
            <v>0</v>
          </cell>
          <cell r="AL481">
            <v>0</v>
          </cell>
          <cell r="AM481">
            <v>0</v>
          </cell>
          <cell r="AN481">
            <v>0</v>
          </cell>
          <cell r="AO481">
            <v>0</v>
          </cell>
          <cell r="AP481">
            <v>0</v>
          </cell>
          <cell r="AQ481">
            <v>0</v>
          </cell>
          <cell r="AS481">
            <v>0</v>
          </cell>
          <cell r="AT481">
            <v>0</v>
          </cell>
          <cell r="AU481">
            <v>0</v>
          </cell>
          <cell r="AV481">
            <v>0</v>
          </cell>
          <cell r="AW481">
            <v>0</v>
          </cell>
          <cell r="AY481">
            <v>0</v>
          </cell>
          <cell r="AZ481">
            <v>0</v>
          </cell>
          <cell r="BA481">
            <v>0</v>
          </cell>
          <cell r="BB481">
            <v>0</v>
          </cell>
          <cell r="BC481">
            <v>0</v>
          </cell>
          <cell r="BD481">
            <v>0</v>
          </cell>
          <cell r="BE481">
            <v>0</v>
          </cell>
          <cell r="BF481">
            <v>0</v>
          </cell>
          <cell r="BG481">
            <v>0</v>
          </cell>
          <cell r="BH481">
            <v>0</v>
          </cell>
          <cell r="BI481">
            <v>0</v>
          </cell>
          <cell r="BJ481">
            <v>0</v>
          </cell>
          <cell r="BK481">
            <v>0</v>
          </cell>
          <cell r="BL481">
            <v>0</v>
          </cell>
          <cell r="BM481">
            <v>0</v>
          </cell>
          <cell r="BN481">
            <v>0</v>
          </cell>
          <cell r="BO481">
            <v>0</v>
          </cell>
          <cell r="BP481">
            <v>0</v>
          </cell>
          <cell r="BQ481">
            <v>0</v>
          </cell>
          <cell r="BR481">
            <v>0</v>
          </cell>
          <cell r="BS481">
            <v>0</v>
          </cell>
          <cell r="BT481">
            <v>0</v>
          </cell>
          <cell r="BU481">
            <v>0</v>
          </cell>
          <cell r="BV481">
            <v>0</v>
          </cell>
          <cell r="BW481">
            <v>0</v>
          </cell>
          <cell r="BY481">
            <v>3409</v>
          </cell>
          <cell r="BZ481">
            <v>0</v>
          </cell>
        </row>
        <row r="482">
          <cell r="A482">
            <v>300583</v>
          </cell>
          <cell r="B482">
            <v>300583</v>
          </cell>
          <cell r="C482" t="str">
            <v>Robert Winn</v>
          </cell>
          <cell r="D482">
            <v>300583</v>
          </cell>
          <cell r="E482">
            <v>300</v>
          </cell>
          <cell r="F482">
            <v>30</v>
          </cell>
          <cell r="G482" t="str">
            <v>Rankine Tours</v>
          </cell>
          <cell r="I482">
            <v>0</v>
          </cell>
          <cell r="K482">
            <v>0</v>
          </cell>
          <cell r="M482">
            <v>0</v>
          </cell>
          <cell r="O482">
            <v>0</v>
          </cell>
          <cell r="Q482">
            <v>0</v>
          </cell>
          <cell r="S482">
            <v>0</v>
          </cell>
          <cell r="U482">
            <v>0</v>
          </cell>
          <cell r="V482">
            <v>0</v>
          </cell>
          <cell r="W482">
            <v>0</v>
          </cell>
          <cell r="X482">
            <v>0</v>
          </cell>
          <cell r="Y482">
            <v>0</v>
          </cell>
          <cell r="Z482">
            <v>0</v>
          </cell>
          <cell r="AA482">
            <v>0</v>
          </cell>
          <cell r="AB482">
            <v>0</v>
          </cell>
          <cell r="AC482">
            <v>0</v>
          </cell>
          <cell r="AD482">
            <v>0</v>
          </cell>
          <cell r="AE482">
            <v>0</v>
          </cell>
          <cell r="AF482">
            <v>0</v>
          </cell>
          <cell r="AG482">
            <v>0</v>
          </cell>
          <cell r="AH482">
            <v>0</v>
          </cell>
          <cell r="AI482">
            <v>0</v>
          </cell>
          <cell r="AJ482">
            <v>0</v>
          </cell>
          <cell r="AK482">
            <v>0</v>
          </cell>
          <cell r="AL482">
            <v>0</v>
          </cell>
          <cell r="AM482">
            <v>0</v>
          </cell>
          <cell r="AN482">
            <v>0</v>
          </cell>
          <cell r="AO482">
            <v>0</v>
          </cell>
          <cell r="AP482">
            <v>0</v>
          </cell>
          <cell r="AQ482">
            <v>0</v>
          </cell>
          <cell r="AS482">
            <v>0</v>
          </cell>
          <cell r="AT482">
            <v>0</v>
          </cell>
          <cell r="AU482">
            <v>0</v>
          </cell>
          <cell r="AV482">
            <v>0</v>
          </cell>
          <cell r="AW482">
            <v>0</v>
          </cell>
          <cell r="AY482">
            <v>0</v>
          </cell>
          <cell r="AZ482">
            <v>0</v>
          </cell>
          <cell r="BA482">
            <v>0</v>
          </cell>
          <cell r="BB482">
            <v>0</v>
          </cell>
          <cell r="BC482">
            <v>0</v>
          </cell>
          <cell r="BD482">
            <v>0</v>
          </cell>
          <cell r="BE482">
            <v>0</v>
          </cell>
          <cell r="BF482">
            <v>0</v>
          </cell>
          <cell r="BG482">
            <v>0</v>
          </cell>
          <cell r="BH482">
            <v>0</v>
          </cell>
          <cell r="BI482">
            <v>0</v>
          </cell>
          <cell r="BJ482">
            <v>0</v>
          </cell>
          <cell r="BK482">
            <v>0</v>
          </cell>
          <cell r="BL482">
            <v>0</v>
          </cell>
          <cell r="BM482">
            <v>0</v>
          </cell>
          <cell r="BN482">
            <v>0</v>
          </cell>
          <cell r="BO482">
            <v>0</v>
          </cell>
          <cell r="BP482">
            <v>0</v>
          </cell>
          <cell r="BQ482">
            <v>0</v>
          </cell>
          <cell r="BR482">
            <v>0</v>
          </cell>
          <cell r="BS482">
            <v>0</v>
          </cell>
          <cell r="BT482">
            <v>0</v>
          </cell>
          <cell r="BU482">
            <v>0</v>
          </cell>
          <cell r="BV482">
            <v>0</v>
          </cell>
          <cell r="BW482">
            <v>0</v>
          </cell>
          <cell r="BY482">
            <v>3409</v>
          </cell>
          <cell r="BZ482">
            <v>0</v>
          </cell>
        </row>
        <row r="483">
          <cell r="A483">
            <v>300589</v>
          </cell>
          <cell r="B483">
            <v>300589</v>
          </cell>
          <cell r="C483" t="str">
            <v>Robert Winn</v>
          </cell>
          <cell r="D483">
            <v>300589</v>
          </cell>
          <cell r="E483">
            <v>300</v>
          </cell>
          <cell r="F483">
            <v>30</v>
          </cell>
          <cell r="G483" t="str">
            <v>General Corp Dev Expense</v>
          </cell>
          <cell r="I483">
            <v>0</v>
          </cell>
          <cell r="K483">
            <v>0</v>
          </cell>
          <cell r="M483">
            <v>0</v>
          </cell>
          <cell r="O483">
            <v>0</v>
          </cell>
          <cell r="Q483">
            <v>0</v>
          </cell>
          <cell r="S483">
            <v>0</v>
          </cell>
          <cell r="U483">
            <v>0</v>
          </cell>
          <cell r="V483">
            <v>0</v>
          </cell>
          <cell r="W483">
            <v>0</v>
          </cell>
          <cell r="X483">
            <v>0</v>
          </cell>
          <cell r="Y483">
            <v>0</v>
          </cell>
          <cell r="Z483">
            <v>0</v>
          </cell>
          <cell r="AA483">
            <v>0</v>
          </cell>
          <cell r="AB483">
            <v>0</v>
          </cell>
          <cell r="AC483">
            <v>0</v>
          </cell>
          <cell r="AD483">
            <v>0</v>
          </cell>
          <cell r="AE483">
            <v>0</v>
          </cell>
          <cell r="AF483">
            <v>0</v>
          </cell>
          <cell r="AG483">
            <v>0</v>
          </cell>
          <cell r="AH483">
            <v>0</v>
          </cell>
          <cell r="AI483">
            <v>0</v>
          </cell>
          <cell r="AJ483">
            <v>0</v>
          </cell>
          <cell r="AK483">
            <v>0</v>
          </cell>
          <cell r="AL483">
            <v>0</v>
          </cell>
          <cell r="AM483">
            <v>0</v>
          </cell>
          <cell r="AN483">
            <v>0</v>
          </cell>
          <cell r="AO483">
            <v>0</v>
          </cell>
          <cell r="AP483">
            <v>0</v>
          </cell>
          <cell r="AQ483">
            <v>0</v>
          </cell>
          <cell r="AS483">
            <v>0</v>
          </cell>
          <cell r="AT483">
            <v>0</v>
          </cell>
          <cell r="AU483">
            <v>0</v>
          </cell>
          <cell r="AV483">
            <v>0</v>
          </cell>
          <cell r="AW483">
            <v>0</v>
          </cell>
          <cell r="AY483">
            <v>0</v>
          </cell>
          <cell r="AZ483">
            <v>0</v>
          </cell>
          <cell r="BA483">
            <v>0</v>
          </cell>
          <cell r="BB483">
            <v>0</v>
          </cell>
          <cell r="BC483">
            <v>0</v>
          </cell>
          <cell r="BD483">
            <v>0</v>
          </cell>
          <cell r="BE483">
            <v>0</v>
          </cell>
          <cell r="BF483">
            <v>0</v>
          </cell>
          <cell r="BG483">
            <v>0</v>
          </cell>
          <cell r="BH483">
            <v>0</v>
          </cell>
          <cell r="BI483">
            <v>0</v>
          </cell>
          <cell r="BJ483">
            <v>0</v>
          </cell>
          <cell r="BK483">
            <v>0</v>
          </cell>
          <cell r="BL483">
            <v>0</v>
          </cell>
          <cell r="BM483">
            <v>0</v>
          </cell>
          <cell r="BN483">
            <v>0</v>
          </cell>
          <cell r="BO483">
            <v>0</v>
          </cell>
          <cell r="BP483">
            <v>0</v>
          </cell>
          <cell r="BQ483">
            <v>0</v>
          </cell>
          <cell r="BR483">
            <v>0</v>
          </cell>
          <cell r="BS483">
            <v>0</v>
          </cell>
          <cell r="BT483">
            <v>0</v>
          </cell>
          <cell r="BU483">
            <v>0</v>
          </cell>
          <cell r="BV483">
            <v>0</v>
          </cell>
          <cell r="BW483">
            <v>0</v>
          </cell>
          <cell r="BY483">
            <v>3409</v>
          </cell>
          <cell r="BZ483">
            <v>0</v>
          </cell>
        </row>
        <row r="484">
          <cell r="A484">
            <v>0</v>
          </cell>
          <cell r="K484">
            <v>0</v>
          </cell>
          <cell r="M484">
            <v>0</v>
          </cell>
          <cell r="O484">
            <v>0</v>
          </cell>
          <cell r="Q484">
            <v>0</v>
          </cell>
          <cell r="S484">
            <v>0</v>
          </cell>
          <cell r="U484">
            <v>0</v>
          </cell>
          <cell r="V484">
            <v>0</v>
          </cell>
          <cell r="W484">
            <v>0</v>
          </cell>
          <cell r="X484">
            <v>0</v>
          </cell>
          <cell r="Y484">
            <v>0</v>
          </cell>
          <cell r="BO484">
            <v>0</v>
          </cell>
          <cell r="BV484">
            <v>0</v>
          </cell>
          <cell r="BY484" t="str">
            <v>3409 Total</v>
          </cell>
          <cell r="BZ484">
            <v>0</v>
          </cell>
        </row>
        <row r="485">
          <cell r="A485">
            <v>300682</v>
          </cell>
          <cell r="B485">
            <v>300682</v>
          </cell>
          <cell r="C485" t="str">
            <v>Jie Han</v>
          </cell>
          <cell r="D485">
            <v>300682</v>
          </cell>
          <cell r="E485">
            <v>300</v>
          </cell>
          <cell r="F485">
            <v>30</v>
          </cell>
          <cell r="G485" t="str">
            <v>Maintenance of Sentinal Lights</v>
          </cell>
          <cell r="I485">
            <v>0</v>
          </cell>
          <cell r="K485">
            <v>0</v>
          </cell>
          <cell r="M485">
            <v>0</v>
          </cell>
          <cell r="O485">
            <v>0</v>
          </cell>
          <cell r="Q485">
            <v>0</v>
          </cell>
          <cell r="S485">
            <v>0</v>
          </cell>
          <cell r="U485">
            <v>0</v>
          </cell>
          <cell r="V485">
            <v>0</v>
          </cell>
          <cell r="W485">
            <v>0</v>
          </cell>
          <cell r="X485">
            <v>0</v>
          </cell>
          <cell r="Y485">
            <v>0</v>
          </cell>
          <cell r="Z485">
            <v>0</v>
          </cell>
          <cell r="AA485">
            <v>0</v>
          </cell>
          <cell r="AB485">
            <v>0</v>
          </cell>
          <cell r="AC485">
            <v>0</v>
          </cell>
          <cell r="AD485">
            <v>0</v>
          </cell>
          <cell r="AE485">
            <v>0</v>
          </cell>
          <cell r="AF485">
            <v>0</v>
          </cell>
          <cell r="AG485">
            <v>0</v>
          </cell>
          <cell r="AH485">
            <v>0</v>
          </cell>
          <cell r="AI485">
            <v>0</v>
          </cell>
          <cell r="AJ485">
            <v>0</v>
          </cell>
          <cell r="AK485">
            <v>0</v>
          </cell>
          <cell r="AL485">
            <v>0</v>
          </cell>
          <cell r="AM485">
            <v>0</v>
          </cell>
          <cell r="AN485">
            <v>0</v>
          </cell>
          <cell r="AO485">
            <v>0</v>
          </cell>
          <cell r="AP485">
            <v>0</v>
          </cell>
          <cell r="AQ485">
            <v>0</v>
          </cell>
          <cell r="AS485">
            <v>0</v>
          </cell>
          <cell r="AT485">
            <v>0</v>
          </cell>
          <cell r="AU485">
            <v>0</v>
          </cell>
          <cell r="AV485">
            <v>0</v>
          </cell>
          <cell r="AW485">
            <v>0</v>
          </cell>
          <cell r="AY485">
            <v>0</v>
          </cell>
          <cell r="AZ485">
            <v>0</v>
          </cell>
          <cell r="BA485">
            <v>0</v>
          </cell>
          <cell r="BB485">
            <v>0</v>
          </cell>
          <cell r="BC485">
            <v>0</v>
          </cell>
          <cell r="BD485">
            <v>0</v>
          </cell>
          <cell r="BE485">
            <v>0</v>
          </cell>
          <cell r="BF485">
            <v>0</v>
          </cell>
          <cell r="BG485">
            <v>0</v>
          </cell>
          <cell r="BH485">
            <v>0</v>
          </cell>
          <cell r="BI485">
            <v>0</v>
          </cell>
          <cell r="BJ485">
            <v>0</v>
          </cell>
          <cell r="BK485">
            <v>0</v>
          </cell>
          <cell r="BL485">
            <v>0</v>
          </cell>
          <cell r="BM485">
            <v>0</v>
          </cell>
          <cell r="BN485">
            <v>0</v>
          </cell>
          <cell r="BO485">
            <v>0</v>
          </cell>
          <cell r="BP485">
            <v>0</v>
          </cell>
          <cell r="BQ485">
            <v>0</v>
          </cell>
          <cell r="BR485">
            <v>0</v>
          </cell>
          <cell r="BS485">
            <v>0</v>
          </cell>
          <cell r="BT485">
            <v>0</v>
          </cell>
          <cell r="BU485">
            <v>0</v>
          </cell>
          <cell r="BV485">
            <v>5000</v>
          </cell>
          <cell r="BW485">
            <v>0</v>
          </cell>
          <cell r="BY485">
            <v>3411</v>
          </cell>
          <cell r="BZ485">
            <v>5000</v>
          </cell>
        </row>
        <row r="486">
          <cell r="A486">
            <v>300683</v>
          </cell>
          <cell r="B486">
            <v>300683</v>
          </cell>
          <cell r="C486" t="str">
            <v>Jie Han</v>
          </cell>
          <cell r="D486">
            <v>300683</v>
          </cell>
          <cell r="E486">
            <v>300</v>
          </cell>
          <cell r="F486">
            <v>30</v>
          </cell>
          <cell r="G486" t="str">
            <v>Maintenance of Fort Erie Streetlights</v>
          </cell>
          <cell r="I486">
            <v>0</v>
          </cell>
          <cell r="K486">
            <v>0</v>
          </cell>
          <cell r="M486">
            <v>0</v>
          </cell>
          <cell r="O486">
            <v>0</v>
          </cell>
          <cell r="Q486">
            <v>0</v>
          </cell>
          <cell r="S486">
            <v>0</v>
          </cell>
          <cell r="U486">
            <v>0</v>
          </cell>
          <cell r="V486">
            <v>0</v>
          </cell>
          <cell r="W486">
            <v>0</v>
          </cell>
          <cell r="X486">
            <v>0</v>
          </cell>
          <cell r="Y486">
            <v>0</v>
          </cell>
          <cell r="Z486">
            <v>0</v>
          </cell>
          <cell r="AA486">
            <v>0</v>
          </cell>
          <cell r="AB486">
            <v>0</v>
          </cell>
          <cell r="AC486">
            <v>0</v>
          </cell>
          <cell r="AD486">
            <v>0</v>
          </cell>
          <cell r="AE486">
            <v>0</v>
          </cell>
          <cell r="AF486">
            <v>0</v>
          </cell>
          <cell r="AG486">
            <v>0</v>
          </cell>
          <cell r="AH486">
            <v>0</v>
          </cell>
          <cell r="AI486">
            <v>0</v>
          </cell>
          <cell r="AJ486">
            <v>0</v>
          </cell>
          <cell r="AK486">
            <v>0</v>
          </cell>
          <cell r="AL486">
            <v>0</v>
          </cell>
          <cell r="AM486">
            <v>0</v>
          </cell>
          <cell r="AN486">
            <v>0</v>
          </cell>
          <cell r="AO486">
            <v>0</v>
          </cell>
          <cell r="AP486">
            <v>0</v>
          </cell>
          <cell r="AQ486">
            <v>0</v>
          </cell>
          <cell r="AS486">
            <v>0</v>
          </cell>
          <cell r="AT486">
            <v>0</v>
          </cell>
          <cell r="AU486">
            <v>0</v>
          </cell>
          <cell r="AV486">
            <v>0</v>
          </cell>
          <cell r="AW486">
            <v>0</v>
          </cell>
          <cell r="AY486">
            <v>0</v>
          </cell>
          <cell r="AZ486">
            <v>0</v>
          </cell>
          <cell r="BA486">
            <v>0</v>
          </cell>
          <cell r="BB486">
            <v>0</v>
          </cell>
          <cell r="BC486">
            <v>0</v>
          </cell>
          <cell r="BD486">
            <v>0</v>
          </cell>
          <cell r="BE486">
            <v>0</v>
          </cell>
          <cell r="BF486">
            <v>0</v>
          </cell>
          <cell r="BG486">
            <v>0</v>
          </cell>
          <cell r="BH486">
            <v>0</v>
          </cell>
          <cell r="BI486">
            <v>0</v>
          </cell>
          <cell r="BJ486">
            <v>0</v>
          </cell>
          <cell r="BK486">
            <v>0</v>
          </cell>
          <cell r="BL486">
            <v>0</v>
          </cell>
          <cell r="BM486">
            <v>0</v>
          </cell>
          <cell r="BN486">
            <v>0</v>
          </cell>
          <cell r="BO486">
            <v>0</v>
          </cell>
          <cell r="BP486">
            <v>0</v>
          </cell>
          <cell r="BQ486">
            <v>0</v>
          </cell>
          <cell r="BR486">
            <v>0</v>
          </cell>
          <cell r="BS486">
            <v>0</v>
          </cell>
          <cell r="BT486">
            <v>0</v>
          </cell>
          <cell r="BU486">
            <v>0</v>
          </cell>
          <cell r="BV486">
            <v>52490</v>
          </cell>
          <cell r="BW486">
            <v>0</v>
          </cell>
          <cell r="BY486">
            <v>3411</v>
          </cell>
          <cell r="BZ486">
            <v>52490</v>
          </cell>
        </row>
        <row r="487">
          <cell r="A487">
            <v>0</v>
          </cell>
          <cell r="K487">
            <v>0</v>
          </cell>
          <cell r="M487">
            <v>0</v>
          </cell>
          <cell r="O487">
            <v>0</v>
          </cell>
          <cell r="Q487">
            <v>0</v>
          </cell>
          <cell r="S487">
            <v>0</v>
          </cell>
          <cell r="U487">
            <v>0</v>
          </cell>
          <cell r="V487">
            <v>0</v>
          </cell>
          <cell r="W487">
            <v>0</v>
          </cell>
          <cell r="X487">
            <v>0</v>
          </cell>
          <cell r="Y487">
            <v>0</v>
          </cell>
          <cell r="BO487">
            <v>0</v>
          </cell>
          <cell r="BV487">
            <v>0</v>
          </cell>
          <cell r="BY487" t="str">
            <v>3411 Total</v>
          </cell>
          <cell r="BZ487">
            <v>57490</v>
          </cell>
        </row>
        <row r="488">
          <cell r="A488">
            <v>300942</v>
          </cell>
          <cell r="B488">
            <v>300942</v>
          </cell>
          <cell r="C488" t="str">
            <v>Blaine Desrosiers</v>
          </cell>
          <cell r="D488">
            <v>300942</v>
          </cell>
          <cell r="E488">
            <v>300</v>
          </cell>
          <cell r="F488">
            <v>30</v>
          </cell>
          <cell r="G488" t="str">
            <v>CDH-General Operations</v>
          </cell>
          <cell r="H488">
            <v>61</v>
          </cell>
          <cell r="I488">
            <v>5274.0599999999995</v>
          </cell>
          <cell r="K488">
            <v>0</v>
          </cell>
          <cell r="M488">
            <v>0</v>
          </cell>
          <cell r="N488">
            <v>24</v>
          </cell>
          <cell r="O488">
            <v>1460.8799999999999</v>
          </cell>
          <cell r="Q488">
            <v>0</v>
          </cell>
          <cell r="S488">
            <v>0</v>
          </cell>
          <cell r="U488">
            <v>0</v>
          </cell>
          <cell r="V488">
            <v>0</v>
          </cell>
          <cell r="W488">
            <v>0</v>
          </cell>
          <cell r="X488">
            <v>0</v>
          </cell>
          <cell r="Y488">
            <v>0</v>
          </cell>
          <cell r="Z488">
            <v>0</v>
          </cell>
          <cell r="AA488">
            <v>0</v>
          </cell>
          <cell r="AB488">
            <v>0</v>
          </cell>
          <cell r="AC488">
            <v>0</v>
          </cell>
          <cell r="AD488">
            <v>0</v>
          </cell>
          <cell r="AE488">
            <v>0</v>
          </cell>
          <cell r="AF488">
            <v>0</v>
          </cell>
          <cell r="AG488">
            <v>0</v>
          </cell>
          <cell r="AH488">
            <v>239</v>
          </cell>
          <cell r="AI488">
            <v>11950</v>
          </cell>
          <cell r="AJ488">
            <v>0</v>
          </cell>
          <cell r="AK488">
            <v>0</v>
          </cell>
          <cell r="AL488">
            <v>0</v>
          </cell>
          <cell r="AM488">
            <v>0</v>
          </cell>
          <cell r="AN488">
            <v>0</v>
          </cell>
          <cell r="AO488">
            <v>0</v>
          </cell>
          <cell r="AP488">
            <v>0</v>
          </cell>
          <cell r="AQ488">
            <v>0</v>
          </cell>
          <cell r="AS488">
            <v>0</v>
          </cell>
          <cell r="AT488">
            <v>0</v>
          </cell>
          <cell r="AU488">
            <v>0</v>
          </cell>
          <cell r="AV488">
            <v>0</v>
          </cell>
          <cell r="AW488">
            <v>0</v>
          </cell>
          <cell r="AY488">
            <v>0</v>
          </cell>
          <cell r="AZ488">
            <v>0</v>
          </cell>
          <cell r="BA488">
            <v>0</v>
          </cell>
          <cell r="BB488">
            <v>0</v>
          </cell>
          <cell r="BC488">
            <v>0</v>
          </cell>
          <cell r="BD488">
            <v>0</v>
          </cell>
          <cell r="BE488">
            <v>0</v>
          </cell>
          <cell r="BF488">
            <v>0</v>
          </cell>
          <cell r="BG488">
            <v>0</v>
          </cell>
          <cell r="BH488">
            <v>0</v>
          </cell>
          <cell r="BI488">
            <v>0</v>
          </cell>
          <cell r="BJ488">
            <v>0</v>
          </cell>
          <cell r="BK488">
            <v>0</v>
          </cell>
          <cell r="BL488">
            <v>0</v>
          </cell>
          <cell r="BM488">
            <v>0</v>
          </cell>
          <cell r="BN488">
            <v>0</v>
          </cell>
          <cell r="BO488">
            <v>0</v>
          </cell>
          <cell r="BP488">
            <v>632</v>
          </cell>
          <cell r="BQ488">
            <v>25912</v>
          </cell>
          <cell r="BR488">
            <v>0</v>
          </cell>
          <cell r="BS488">
            <v>0</v>
          </cell>
          <cell r="BT488">
            <v>0</v>
          </cell>
          <cell r="BU488">
            <v>0</v>
          </cell>
          <cell r="BV488">
            <v>1100</v>
          </cell>
          <cell r="BW488">
            <v>0</v>
          </cell>
          <cell r="BY488">
            <v>3701</v>
          </cell>
          <cell r="BZ488">
            <v>45696.939999999995</v>
          </cell>
        </row>
        <row r="489">
          <cell r="A489">
            <v>300963</v>
          </cell>
          <cell r="B489">
            <v>300963</v>
          </cell>
          <cell r="C489" t="str">
            <v>Blaine Desrosiers</v>
          </cell>
          <cell r="D489">
            <v>300963</v>
          </cell>
          <cell r="E489">
            <v>300</v>
          </cell>
          <cell r="F489">
            <v>30</v>
          </cell>
          <cell r="G489" t="str">
            <v>CDH-Building &amp; Property Maintenance</v>
          </cell>
          <cell r="I489">
            <v>0</v>
          </cell>
          <cell r="K489">
            <v>0</v>
          </cell>
          <cell r="M489">
            <v>0</v>
          </cell>
          <cell r="O489">
            <v>0</v>
          </cell>
          <cell r="Q489">
            <v>0</v>
          </cell>
          <cell r="S489">
            <v>0</v>
          </cell>
          <cell r="U489">
            <v>0</v>
          </cell>
          <cell r="V489">
            <v>0</v>
          </cell>
          <cell r="W489">
            <v>0</v>
          </cell>
          <cell r="X489">
            <v>0</v>
          </cell>
          <cell r="Y489">
            <v>0</v>
          </cell>
          <cell r="Z489">
            <v>0</v>
          </cell>
          <cell r="AA489">
            <v>0</v>
          </cell>
          <cell r="AB489">
            <v>0</v>
          </cell>
          <cell r="AC489">
            <v>0</v>
          </cell>
          <cell r="AD489">
            <v>140</v>
          </cell>
          <cell r="AE489">
            <v>7840</v>
          </cell>
          <cell r="AF489">
            <v>0</v>
          </cell>
          <cell r="AG489">
            <v>0</v>
          </cell>
          <cell r="AH489">
            <v>0</v>
          </cell>
          <cell r="AI489">
            <v>0</v>
          </cell>
          <cell r="AJ489">
            <v>0</v>
          </cell>
          <cell r="AK489">
            <v>0</v>
          </cell>
          <cell r="AL489">
            <v>0</v>
          </cell>
          <cell r="AM489">
            <v>0</v>
          </cell>
          <cell r="AN489">
            <v>0</v>
          </cell>
          <cell r="AO489">
            <v>0</v>
          </cell>
          <cell r="AP489">
            <v>0</v>
          </cell>
          <cell r="AQ489">
            <v>0</v>
          </cell>
          <cell r="AS489">
            <v>0</v>
          </cell>
          <cell r="AT489">
            <v>0</v>
          </cell>
          <cell r="AU489">
            <v>0</v>
          </cell>
          <cell r="AV489">
            <v>0</v>
          </cell>
          <cell r="AW489">
            <v>0</v>
          </cell>
          <cell r="AY489">
            <v>0</v>
          </cell>
          <cell r="AZ489">
            <v>0</v>
          </cell>
          <cell r="BA489">
            <v>0</v>
          </cell>
          <cell r="BB489">
            <v>0</v>
          </cell>
          <cell r="BC489">
            <v>0</v>
          </cell>
          <cell r="BD489">
            <v>0</v>
          </cell>
          <cell r="BE489">
            <v>0</v>
          </cell>
          <cell r="BF489">
            <v>0</v>
          </cell>
          <cell r="BG489">
            <v>0</v>
          </cell>
          <cell r="BH489">
            <v>0</v>
          </cell>
          <cell r="BI489">
            <v>0</v>
          </cell>
          <cell r="BJ489">
            <v>0</v>
          </cell>
          <cell r="BK489">
            <v>0</v>
          </cell>
          <cell r="BL489">
            <v>0</v>
          </cell>
          <cell r="BM489">
            <v>0</v>
          </cell>
          <cell r="BN489">
            <v>0</v>
          </cell>
          <cell r="BO489">
            <v>0</v>
          </cell>
          <cell r="BP489">
            <v>823</v>
          </cell>
          <cell r="BQ489">
            <v>33743</v>
          </cell>
          <cell r="BR489">
            <v>0</v>
          </cell>
          <cell r="BS489">
            <v>0</v>
          </cell>
          <cell r="BT489">
            <v>0</v>
          </cell>
          <cell r="BU489">
            <v>0</v>
          </cell>
          <cell r="BV489">
            <v>108000</v>
          </cell>
          <cell r="BW489">
            <v>0</v>
          </cell>
          <cell r="BY489">
            <v>3701</v>
          </cell>
          <cell r="BZ489">
            <v>149583</v>
          </cell>
        </row>
        <row r="490">
          <cell r="A490">
            <v>300964</v>
          </cell>
          <cell r="B490">
            <v>300964</v>
          </cell>
          <cell r="C490" t="str">
            <v>Blaine Desrosiers</v>
          </cell>
          <cell r="D490">
            <v>300964</v>
          </cell>
          <cell r="E490">
            <v>300</v>
          </cell>
          <cell r="F490">
            <v>30</v>
          </cell>
          <cell r="G490" t="str">
            <v>CDH-Generator Maintnenance</v>
          </cell>
          <cell r="I490">
            <v>0</v>
          </cell>
          <cell r="K490">
            <v>0</v>
          </cell>
          <cell r="M490">
            <v>0</v>
          </cell>
          <cell r="O490">
            <v>0</v>
          </cell>
          <cell r="Q490">
            <v>0</v>
          </cell>
          <cell r="S490">
            <v>0</v>
          </cell>
          <cell r="U490">
            <v>0</v>
          </cell>
          <cell r="V490">
            <v>0</v>
          </cell>
          <cell r="W490">
            <v>0</v>
          </cell>
          <cell r="X490">
            <v>0</v>
          </cell>
          <cell r="Y490">
            <v>0</v>
          </cell>
          <cell r="Z490">
            <v>0</v>
          </cell>
          <cell r="AA490">
            <v>0</v>
          </cell>
          <cell r="AB490">
            <v>0</v>
          </cell>
          <cell r="AC490">
            <v>0</v>
          </cell>
          <cell r="AD490">
            <v>160</v>
          </cell>
          <cell r="AE490">
            <v>8960</v>
          </cell>
          <cell r="AF490">
            <v>0</v>
          </cell>
          <cell r="AG490">
            <v>0</v>
          </cell>
          <cell r="AH490">
            <v>0</v>
          </cell>
          <cell r="AI490">
            <v>0</v>
          </cell>
          <cell r="AJ490">
            <v>0</v>
          </cell>
          <cell r="AK490">
            <v>0</v>
          </cell>
          <cell r="AL490">
            <v>0</v>
          </cell>
          <cell r="AM490">
            <v>0</v>
          </cell>
          <cell r="AN490">
            <v>0</v>
          </cell>
          <cell r="AO490">
            <v>0</v>
          </cell>
          <cell r="AP490">
            <v>0</v>
          </cell>
          <cell r="AQ490">
            <v>0</v>
          </cell>
          <cell r="AS490">
            <v>0</v>
          </cell>
          <cell r="AT490">
            <v>0</v>
          </cell>
          <cell r="AU490">
            <v>0</v>
          </cell>
          <cell r="AV490">
            <v>0</v>
          </cell>
          <cell r="AW490">
            <v>0</v>
          </cell>
          <cell r="AY490">
            <v>0</v>
          </cell>
          <cell r="AZ490">
            <v>0</v>
          </cell>
          <cell r="BA490">
            <v>0</v>
          </cell>
          <cell r="BB490">
            <v>0</v>
          </cell>
          <cell r="BC490">
            <v>0</v>
          </cell>
          <cell r="BD490">
            <v>0</v>
          </cell>
          <cell r="BE490">
            <v>0</v>
          </cell>
          <cell r="BF490">
            <v>0</v>
          </cell>
          <cell r="BG490">
            <v>0</v>
          </cell>
          <cell r="BH490">
            <v>0</v>
          </cell>
          <cell r="BI490">
            <v>0</v>
          </cell>
          <cell r="BJ490">
            <v>0</v>
          </cell>
          <cell r="BK490">
            <v>0</v>
          </cell>
          <cell r="BL490">
            <v>0</v>
          </cell>
          <cell r="BM490">
            <v>0</v>
          </cell>
          <cell r="BN490">
            <v>0</v>
          </cell>
          <cell r="BO490">
            <v>0</v>
          </cell>
          <cell r="BP490">
            <v>800</v>
          </cell>
          <cell r="BQ490">
            <v>32800</v>
          </cell>
          <cell r="BR490">
            <v>0</v>
          </cell>
          <cell r="BS490">
            <v>0</v>
          </cell>
          <cell r="BT490">
            <v>0</v>
          </cell>
          <cell r="BU490">
            <v>0</v>
          </cell>
          <cell r="BV490">
            <v>7000</v>
          </cell>
          <cell r="BW490">
            <v>0</v>
          </cell>
          <cell r="BY490">
            <v>3701</v>
          </cell>
          <cell r="BZ490">
            <v>48760</v>
          </cell>
        </row>
        <row r="491">
          <cell r="A491">
            <v>300965</v>
          </cell>
          <cell r="B491">
            <v>300965</v>
          </cell>
          <cell r="C491" t="str">
            <v>Blaine Desrosiers</v>
          </cell>
          <cell r="D491">
            <v>300965</v>
          </cell>
          <cell r="E491">
            <v>300</v>
          </cell>
          <cell r="F491">
            <v>30</v>
          </cell>
          <cell r="G491" t="str">
            <v>CDH-Boiler &amp; Equipment Maintenance</v>
          </cell>
          <cell r="I491">
            <v>0</v>
          </cell>
          <cell r="K491">
            <v>0</v>
          </cell>
          <cell r="M491">
            <v>0</v>
          </cell>
          <cell r="O491">
            <v>0</v>
          </cell>
          <cell r="Q491">
            <v>0</v>
          </cell>
          <cell r="S491">
            <v>0</v>
          </cell>
          <cell r="U491">
            <v>0</v>
          </cell>
          <cell r="V491">
            <v>0</v>
          </cell>
          <cell r="W491">
            <v>0</v>
          </cell>
          <cell r="X491">
            <v>0</v>
          </cell>
          <cell r="Y491">
            <v>0</v>
          </cell>
          <cell r="Z491">
            <v>0</v>
          </cell>
          <cell r="AA491">
            <v>0</v>
          </cell>
          <cell r="AB491">
            <v>0</v>
          </cell>
          <cell r="AC491">
            <v>0</v>
          </cell>
          <cell r="AD491">
            <v>0</v>
          </cell>
          <cell r="AE491">
            <v>0</v>
          </cell>
          <cell r="AF491">
            <v>0</v>
          </cell>
          <cell r="AG491">
            <v>0</v>
          </cell>
          <cell r="AH491">
            <v>0</v>
          </cell>
          <cell r="AI491">
            <v>0</v>
          </cell>
          <cell r="AJ491">
            <v>0</v>
          </cell>
          <cell r="AK491">
            <v>0</v>
          </cell>
          <cell r="AL491">
            <v>0</v>
          </cell>
          <cell r="AM491">
            <v>0</v>
          </cell>
          <cell r="AN491">
            <v>0</v>
          </cell>
          <cell r="AO491">
            <v>0</v>
          </cell>
          <cell r="AP491">
            <v>0</v>
          </cell>
          <cell r="AQ491">
            <v>0</v>
          </cell>
          <cell r="AS491">
            <v>0</v>
          </cell>
          <cell r="AT491">
            <v>0</v>
          </cell>
          <cell r="AU491">
            <v>0</v>
          </cell>
          <cell r="AV491">
            <v>0</v>
          </cell>
          <cell r="AW491">
            <v>0</v>
          </cell>
          <cell r="AY491">
            <v>0</v>
          </cell>
          <cell r="AZ491">
            <v>0</v>
          </cell>
          <cell r="BA491">
            <v>0</v>
          </cell>
          <cell r="BB491">
            <v>0</v>
          </cell>
          <cell r="BC491">
            <v>0</v>
          </cell>
          <cell r="BD491">
            <v>0</v>
          </cell>
          <cell r="BE491">
            <v>0</v>
          </cell>
          <cell r="BF491">
            <v>0</v>
          </cell>
          <cell r="BG491">
            <v>0</v>
          </cell>
          <cell r="BH491">
            <v>0</v>
          </cell>
          <cell r="BI491">
            <v>0</v>
          </cell>
          <cell r="BJ491">
            <v>0</v>
          </cell>
          <cell r="BK491">
            <v>0</v>
          </cell>
          <cell r="BL491">
            <v>0</v>
          </cell>
          <cell r="BM491">
            <v>0</v>
          </cell>
          <cell r="BN491">
            <v>0</v>
          </cell>
          <cell r="BO491">
            <v>0</v>
          </cell>
          <cell r="BP491">
            <v>360</v>
          </cell>
          <cell r="BQ491">
            <v>14760</v>
          </cell>
          <cell r="BR491">
            <v>0</v>
          </cell>
          <cell r="BS491">
            <v>0</v>
          </cell>
          <cell r="BT491">
            <v>0</v>
          </cell>
          <cell r="BU491">
            <v>0</v>
          </cell>
          <cell r="BV491">
            <v>2000</v>
          </cell>
          <cell r="BW491">
            <v>0</v>
          </cell>
          <cell r="BY491">
            <v>3701</v>
          </cell>
          <cell r="BZ491">
            <v>16760</v>
          </cell>
        </row>
        <row r="492">
          <cell r="A492">
            <v>300966</v>
          </cell>
          <cell r="B492">
            <v>300966</v>
          </cell>
          <cell r="C492" t="str">
            <v>Blaine Desrosiers</v>
          </cell>
          <cell r="D492">
            <v>300966</v>
          </cell>
          <cell r="E492">
            <v>300</v>
          </cell>
          <cell r="F492">
            <v>30</v>
          </cell>
          <cell r="G492" t="str">
            <v>CDH-Distribution Piping Maintenance</v>
          </cell>
          <cell r="I492">
            <v>0</v>
          </cell>
          <cell r="K492">
            <v>0</v>
          </cell>
          <cell r="M492">
            <v>0</v>
          </cell>
          <cell r="O492">
            <v>0</v>
          </cell>
          <cell r="Q492">
            <v>0</v>
          </cell>
          <cell r="S492">
            <v>0</v>
          </cell>
          <cell r="U492">
            <v>0</v>
          </cell>
          <cell r="V492">
            <v>0</v>
          </cell>
          <cell r="W492">
            <v>0</v>
          </cell>
          <cell r="X492">
            <v>0</v>
          </cell>
          <cell r="Y492">
            <v>0</v>
          </cell>
          <cell r="Z492">
            <v>0</v>
          </cell>
          <cell r="AA492">
            <v>0</v>
          </cell>
          <cell r="AB492">
            <v>0</v>
          </cell>
          <cell r="AC492">
            <v>0</v>
          </cell>
          <cell r="AD492">
            <v>0</v>
          </cell>
          <cell r="AE492">
            <v>0</v>
          </cell>
          <cell r="AF492">
            <v>0</v>
          </cell>
          <cell r="AG492">
            <v>0</v>
          </cell>
          <cell r="AH492">
            <v>0</v>
          </cell>
          <cell r="AI492">
            <v>0</v>
          </cell>
          <cell r="AJ492">
            <v>0</v>
          </cell>
          <cell r="AK492">
            <v>0</v>
          </cell>
          <cell r="AL492">
            <v>0</v>
          </cell>
          <cell r="AM492">
            <v>0</v>
          </cell>
          <cell r="AN492">
            <v>0</v>
          </cell>
          <cell r="AO492">
            <v>0</v>
          </cell>
          <cell r="AP492">
            <v>0</v>
          </cell>
          <cell r="AQ492">
            <v>0</v>
          </cell>
          <cell r="AS492">
            <v>0</v>
          </cell>
          <cell r="AT492">
            <v>0</v>
          </cell>
          <cell r="AU492">
            <v>0</v>
          </cell>
          <cell r="AV492">
            <v>0</v>
          </cell>
          <cell r="AW492">
            <v>0</v>
          </cell>
          <cell r="AY492">
            <v>0</v>
          </cell>
          <cell r="AZ492">
            <v>0</v>
          </cell>
          <cell r="BA492">
            <v>0</v>
          </cell>
          <cell r="BB492">
            <v>0</v>
          </cell>
          <cell r="BC492">
            <v>0</v>
          </cell>
          <cell r="BD492">
            <v>0</v>
          </cell>
          <cell r="BE492">
            <v>0</v>
          </cell>
          <cell r="BF492">
            <v>0</v>
          </cell>
          <cell r="BG492">
            <v>0</v>
          </cell>
          <cell r="BH492">
            <v>0</v>
          </cell>
          <cell r="BI492">
            <v>0</v>
          </cell>
          <cell r="BJ492">
            <v>0</v>
          </cell>
          <cell r="BK492">
            <v>0</v>
          </cell>
          <cell r="BL492">
            <v>0</v>
          </cell>
          <cell r="BM492">
            <v>0</v>
          </cell>
          <cell r="BN492">
            <v>0</v>
          </cell>
          <cell r="BO492">
            <v>0</v>
          </cell>
          <cell r="BP492">
            <v>44</v>
          </cell>
          <cell r="BQ492">
            <v>1804</v>
          </cell>
          <cell r="BR492">
            <v>0</v>
          </cell>
          <cell r="BS492">
            <v>0</v>
          </cell>
          <cell r="BT492">
            <v>0</v>
          </cell>
          <cell r="BU492">
            <v>0</v>
          </cell>
          <cell r="BV492">
            <v>1000</v>
          </cell>
          <cell r="BW492">
            <v>0</v>
          </cell>
          <cell r="BY492">
            <v>3701</v>
          </cell>
          <cell r="BZ492">
            <v>2804</v>
          </cell>
        </row>
        <row r="493">
          <cell r="A493">
            <v>0</v>
          </cell>
          <cell r="K493">
            <v>0</v>
          </cell>
          <cell r="O493">
            <v>0</v>
          </cell>
          <cell r="Q493">
            <v>0</v>
          </cell>
          <cell r="S493">
            <v>0</v>
          </cell>
          <cell r="U493">
            <v>0</v>
          </cell>
          <cell r="V493">
            <v>0</v>
          </cell>
          <cell r="W493">
            <v>0</v>
          </cell>
          <cell r="X493">
            <v>0</v>
          </cell>
          <cell r="Y493">
            <v>0</v>
          </cell>
          <cell r="BH493">
            <v>0</v>
          </cell>
          <cell r="BO493">
            <v>0</v>
          </cell>
          <cell r="BV493">
            <v>0</v>
          </cell>
          <cell r="BY493" t="str">
            <v>3701 Total</v>
          </cell>
          <cell r="BZ493">
            <v>263603.94</v>
          </cell>
        </row>
        <row r="495">
          <cell r="A495">
            <v>300995</v>
          </cell>
          <cell r="B495">
            <v>300966</v>
          </cell>
          <cell r="D495">
            <v>300995</v>
          </cell>
          <cell r="E495">
            <v>300</v>
          </cell>
          <cell r="F495">
            <v>30</v>
          </cell>
          <cell r="G495" t="str">
            <v>Thermal Plant Building Maint\</v>
          </cell>
          <cell r="I495">
            <v>0</v>
          </cell>
          <cell r="K495">
            <v>0</v>
          </cell>
          <cell r="M495">
            <v>0</v>
          </cell>
          <cell r="O495">
            <v>0</v>
          </cell>
          <cell r="Q495">
            <v>0</v>
          </cell>
          <cell r="S495">
            <v>0</v>
          </cell>
          <cell r="U495">
            <v>0</v>
          </cell>
          <cell r="V495">
            <v>0</v>
          </cell>
          <cell r="W495">
            <v>0</v>
          </cell>
          <cell r="X495">
            <v>0</v>
          </cell>
          <cell r="Y495">
            <v>0</v>
          </cell>
          <cell r="Z495">
            <v>0</v>
          </cell>
          <cell r="AA495">
            <v>0</v>
          </cell>
          <cell r="AB495">
            <v>0</v>
          </cell>
          <cell r="AC495">
            <v>0</v>
          </cell>
          <cell r="AD495">
            <v>216</v>
          </cell>
          <cell r="AE495">
            <v>12096</v>
          </cell>
          <cell r="AF495">
            <v>0</v>
          </cell>
          <cell r="AG495">
            <v>0</v>
          </cell>
          <cell r="AH495">
            <v>0</v>
          </cell>
          <cell r="AI495">
            <v>0</v>
          </cell>
          <cell r="AJ495">
            <v>0</v>
          </cell>
          <cell r="AK495">
            <v>0</v>
          </cell>
          <cell r="AL495">
            <v>0</v>
          </cell>
          <cell r="AM495">
            <v>0</v>
          </cell>
          <cell r="AN495">
            <v>0</v>
          </cell>
          <cell r="AO495">
            <v>0</v>
          </cell>
          <cell r="AP495">
            <v>0</v>
          </cell>
          <cell r="AQ495">
            <v>0</v>
          </cell>
          <cell r="AS495">
            <v>0</v>
          </cell>
          <cell r="AT495">
            <v>0</v>
          </cell>
          <cell r="AU495">
            <v>0</v>
          </cell>
          <cell r="AV495">
            <v>0</v>
          </cell>
          <cell r="AW495">
            <v>0</v>
          </cell>
          <cell r="AY495">
            <v>0</v>
          </cell>
          <cell r="AZ495">
            <v>0</v>
          </cell>
          <cell r="BA495">
            <v>0</v>
          </cell>
          <cell r="BB495">
            <v>0</v>
          </cell>
          <cell r="BC495">
            <v>0</v>
          </cell>
          <cell r="BD495">
            <v>0</v>
          </cell>
          <cell r="BE495">
            <v>0</v>
          </cell>
          <cell r="BF495">
            <v>0</v>
          </cell>
          <cell r="BG495">
            <v>0</v>
          </cell>
          <cell r="BH495">
            <v>0</v>
          </cell>
          <cell r="BI495">
            <v>0</v>
          </cell>
          <cell r="BJ495">
            <v>0</v>
          </cell>
          <cell r="BK495">
            <v>0</v>
          </cell>
          <cell r="BL495">
            <v>0</v>
          </cell>
          <cell r="BM495">
            <v>0</v>
          </cell>
          <cell r="BN495">
            <v>0</v>
          </cell>
          <cell r="BO495">
            <v>0</v>
          </cell>
          <cell r="BP495">
            <v>0</v>
          </cell>
          <cell r="BQ495">
            <v>0</v>
          </cell>
          <cell r="BR495">
            <v>0</v>
          </cell>
          <cell r="BS495">
            <v>0</v>
          </cell>
          <cell r="BT495">
            <v>0</v>
          </cell>
          <cell r="BU495">
            <v>0</v>
          </cell>
          <cell r="BV495">
            <v>3000</v>
          </cell>
          <cell r="BW495">
            <v>0</v>
          </cell>
          <cell r="BY495">
            <v>3800</v>
          </cell>
          <cell r="BZ495">
            <v>15096</v>
          </cell>
        </row>
        <row r="496">
          <cell r="A496">
            <v>300996</v>
          </cell>
          <cell r="B496">
            <v>300967</v>
          </cell>
          <cell r="D496">
            <v>300996</v>
          </cell>
          <cell r="E496">
            <v>300</v>
          </cell>
          <cell r="F496">
            <v>30</v>
          </cell>
          <cell r="G496" t="str">
            <v>Thermal plant Gen Maint</v>
          </cell>
          <cell r="I496">
            <v>0</v>
          </cell>
          <cell r="K496">
            <v>0</v>
          </cell>
          <cell r="M496">
            <v>0</v>
          </cell>
          <cell r="O496">
            <v>0</v>
          </cell>
          <cell r="Q496">
            <v>0</v>
          </cell>
          <cell r="S496">
            <v>0</v>
          </cell>
          <cell r="U496">
            <v>0</v>
          </cell>
          <cell r="V496">
            <v>0</v>
          </cell>
          <cell r="W496">
            <v>0</v>
          </cell>
          <cell r="X496">
            <v>0</v>
          </cell>
          <cell r="Y496">
            <v>0</v>
          </cell>
          <cell r="Z496">
            <v>0</v>
          </cell>
          <cell r="AA496">
            <v>0</v>
          </cell>
          <cell r="AB496">
            <v>0</v>
          </cell>
          <cell r="AC496">
            <v>0</v>
          </cell>
          <cell r="AD496">
            <v>24</v>
          </cell>
          <cell r="AE496">
            <v>1344</v>
          </cell>
          <cell r="AF496">
            <v>0</v>
          </cell>
          <cell r="AG496">
            <v>0</v>
          </cell>
          <cell r="AH496">
            <v>0</v>
          </cell>
          <cell r="AI496">
            <v>0</v>
          </cell>
          <cell r="AJ496">
            <v>0</v>
          </cell>
          <cell r="AK496">
            <v>0</v>
          </cell>
          <cell r="AL496">
            <v>0</v>
          </cell>
          <cell r="AM496">
            <v>0</v>
          </cell>
          <cell r="AN496">
            <v>0</v>
          </cell>
          <cell r="AO496">
            <v>0</v>
          </cell>
          <cell r="AP496">
            <v>0</v>
          </cell>
          <cell r="AQ496">
            <v>0</v>
          </cell>
          <cell r="AS496">
            <v>0</v>
          </cell>
          <cell r="AT496">
            <v>0</v>
          </cell>
          <cell r="AU496">
            <v>0</v>
          </cell>
          <cell r="AV496">
            <v>0</v>
          </cell>
          <cell r="AW496">
            <v>0</v>
          </cell>
          <cell r="AY496">
            <v>0</v>
          </cell>
          <cell r="AZ496">
            <v>0</v>
          </cell>
          <cell r="BA496">
            <v>0</v>
          </cell>
          <cell r="BB496">
            <v>0</v>
          </cell>
          <cell r="BC496">
            <v>0</v>
          </cell>
          <cell r="BD496">
            <v>0</v>
          </cell>
          <cell r="BE496">
            <v>0</v>
          </cell>
          <cell r="BF496">
            <v>0</v>
          </cell>
          <cell r="BG496">
            <v>0</v>
          </cell>
          <cell r="BH496">
            <v>0</v>
          </cell>
          <cell r="BI496">
            <v>0</v>
          </cell>
          <cell r="BJ496">
            <v>0</v>
          </cell>
          <cell r="BK496">
            <v>0</v>
          </cell>
          <cell r="BL496">
            <v>0</v>
          </cell>
          <cell r="BM496">
            <v>0</v>
          </cell>
          <cell r="BN496">
            <v>0</v>
          </cell>
          <cell r="BO496">
            <v>0</v>
          </cell>
          <cell r="BP496">
            <v>0</v>
          </cell>
          <cell r="BQ496">
            <v>0</v>
          </cell>
          <cell r="BR496">
            <v>0</v>
          </cell>
          <cell r="BS496">
            <v>0</v>
          </cell>
          <cell r="BT496">
            <v>0</v>
          </cell>
          <cell r="BU496">
            <v>0</v>
          </cell>
          <cell r="BV496">
            <v>500</v>
          </cell>
          <cell r="BW496">
            <v>0</v>
          </cell>
          <cell r="BY496">
            <v>3800</v>
          </cell>
          <cell r="BZ496">
            <v>1844</v>
          </cell>
        </row>
        <row r="497">
          <cell r="A497">
            <v>300997</v>
          </cell>
          <cell r="B497">
            <v>300968</v>
          </cell>
          <cell r="D497">
            <v>300997</v>
          </cell>
          <cell r="E497">
            <v>300</v>
          </cell>
          <cell r="F497">
            <v>30</v>
          </cell>
          <cell r="G497" t="str">
            <v>Thermal Plant Elec Maint</v>
          </cell>
          <cell r="I497">
            <v>0</v>
          </cell>
          <cell r="K497">
            <v>0</v>
          </cell>
          <cell r="M497">
            <v>0</v>
          </cell>
          <cell r="O497">
            <v>0</v>
          </cell>
          <cell r="Q497">
            <v>0</v>
          </cell>
          <cell r="S497">
            <v>0</v>
          </cell>
          <cell r="U497">
            <v>0</v>
          </cell>
          <cell r="V497">
            <v>0</v>
          </cell>
          <cell r="W497">
            <v>0</v>
          </cell>
          <cell r="X497">
            <v>0</v>
          </cell>
          <cell r="Y497">
            <v>0</v>
          </cell>
          <cell r="Z497">
            <v>0</v>
          </cell>
          <cell r="AA497">
            <v>0</v>
          </cell>
          <cell r="AB497">
            <v>0</v>
          </cell>
          <cell r="AC497">
            <v>0</v>
          </cell>
          <cell r="AD497">
            <v>24</v>
          </cell>
          <cell r="AE497">
            <v>1344</v>
          </cell>
          <cell r="AF497">
            <v>0</v>
          </cell>
          <cell r="AG497">
            <v>0</v>
          </cell>
          <cell r="AH497">
            <v>0</v>
          </cell>
          <cell r="AI497">
            <v>0</v>
          </cell>
          <cell r="AJ497">
            <v>0</v>
          </cell>
          <cell r="AK497">
            <v>0</v>
          </cell>
          <cell r="AL497">
            <v>0</v>
          </cell>
          <cell r="AM497">
            <v>0</v>
          </cell>
          <cell r="AN497">
            <v>0</v>
          </cell>
          <cell r="AO497">
            <v>0</v>
          </cell>
          <cell r="AP497">
            <v>0</v>
          </cell>
          <cell r="AQ497">
            <v>0</v>
          </cell>
          <cell r="AS497">
            <v>0</v>
          </cell>
          <cell r="AT497">
            <v>0</v>
          </cell>
          <cell r="AU497">
            <v>0</v>
          </cell>
          <cell r="AV497">
            <v>0</v>
          </cell>
          <cell r="AW497">
            <v>0</v>
          </cell>
          <cell r="AY497">
            <v>0</v>
          </cell>
          <cell r="AZ497">
            <v>0</v>
          </cell>
          <cell r="BA497">
            <v>0</v>
          </cell>
          <cell r="BB497">
            <v>0</v>
          </cell>
          <cell r="BC497">
            <v>0</v>
          </cell>
          <cell r="BD497">
            <v>0</v>
          </cell>
          <cell r="BE497">
            <v>0</v>
          </cell>
          <cell r="BF497">
            <v>0</v>
          </cell>
          <cell r="BG497">
            <v>0</v>
          </cell>
          <cell r="BH497">
            <v>0</v>
          </cell>
          <cell r="BI497">
            <v>0</v>
          </cell>
          <cell r="BJ497">
            <v>0</v>
          </cell>
          <cell r="BK497">
            <v>0</v>
          </cell>
          <cell r="BL497">
            <v>0</v>
          </cell>
          <cell r="BM497">
            <v>0</v>
          </cell>
          <cell r="BN497">
            <v>0</v>
          </cell>
          <cell r="BO497">
            <v>0</v>
          </cell>
          <cell r="BP497">
            <v>0</v>
          </cell>
          <cell r="BQ497">
            <v>0</v>
          </cell>
          <cell r="BR497">
            <v>0</v>
          </cell>
          <cell r="BS497">
            <v>0</v>
          </cell>
          <cell r="BU497">
            <v>0</v>
          </cell>
          <cell r="BV497">
            <v>500</v>
          </cell>
          <cell r="BW497">
            <v>0</v>
          </cell>
          <cell r="BY497">
            <v>3800</v>
          </cell>
          <cell r="BZ497">
            <v>1844</v>
          </cell>
        </row>
        <row r="498">
          <cell r="A498">
            <v>300999</v>
          </cell>
          <cell r="B498">
            <v>300969</v>
          </cell>
          <cell r="D498">
            <v>300999</v>
          </cell>
          <cell r="E498">
            <v>300</v>
          </cell>
          <cell r="F498">
            <v>30</v>
          </cell>
          <cell r="G498" t="str">
            <v>Thermal Plant Property Maint</v>
          </cell>
          <cell r="I498">
            <v>0</v>
          </cell>
          <cell r="K498">
            <v>0</v>
          </cell>
          <cell r="M498">
            <v>0</v>
          </cell>
          <cell r="O498">
            <v>0</v>
          </cell>
          <cell r="Q498">
            <v>0</v>
          </cell>
          <cell r="S498">
            <v>0</v>
          </cell>
          <cell r="U498">
            <v>0</v>
          </cell>
          <cell r="V498">
            <v>0</v>
          </cell>
          <cell r="W498">
            <v>0</v>
          </cell>
          <cell r="X498">
            <v>0</v>
          </cell>
          <cell r="Y498">
            <v>0</v>
          </cell>
          <cell r="Z498">
            <v>0</v>
          </cell>
          <cell r="AA498">
            <v>0</v>
          </cell>
          <cell r="AB498">
            <v>0</v>
          </cell>
          <cell r="AC498">
            <v>0</v>
          </cell>
          <cell r="AD498">
            <v>105</v>
          </cell>
          <cell r="AE498">
            <v>5880</v>
          </cell>
          <cell r="AF498">
            <v>0</v>
          </cell>
          <cell r="AG498">
            <v>0</v>
          </cell>
          <cell r="AH498">
            <v>0</v>
          </cell>
          <cell r="AI498">
            <v>0</v>
          </cell>
          <cell r="AJ498">
            <v>0</v>
          </cell>
          <cell r="AK498">
            <v>0</v>
          </cell>
          <cell r="AL498">
            <v>0</v>
          </cell>
          <cell r="AM498">
            <v>0</v>
          </cell>
          <cell r="AN498">
            <v>0</v>
          </cell>
          <cell r="AO498">
            <v>0</v>
          </cell>
          <cell r="AP498">
            <v>0</v>
          </cell>
          <cell r="AQ498">
            <v>0</v>
          </cell>
          <cell r="AS498">
            <v>0</v>
          </cell>
          <cell r="AT498">
            <v>0</v>
          </cell>
          <cell r="AU498">
            <v>0</v>
          </cell>
          <cell r="AV498">
            <v>0</v>
          </cell>
          <cell r="AW498">
            <v>0</v>
          </cell>
          <cell r="AY498">
            <v>0</v>
          </cell>
          <cell r="AZ498">
            <v>0</v>
          </cell>
          <cell r="BA498">
            <v>0</v>
          </cell>
          <cell r="BB498">
            <v>0</v>
          </cell>
          <cell r="BC498">
            <v>0</v>
          </cell>
          <cell r="BD498">
            <v>0</v>
          </cell>
          <cell r="BE498">
            <v>0</v>
          </cell>
          <cell r="BF498">
            <v>0</v>
          </cell>
          <cell r="BG498">
            <v>0</v>
          </cell>
          <cell r="BH498">
            <v>0</v>
          </cell>
          <cell r="BI498">
            <v>0</v>
          </cell>
          <cell r="BJ498">
            <v>0</v>
          </cell>
          <cell r="BK498">
            <v>0</v>
          </cell>
          <cell r="BL498">
            <v>0</v>
          </cell>
          <cell r="BM498">
            <v>0</v>
          </cell>
          <cell r="BN498">
            <v>0</v>
          </cell>
          <cell r="BO498">
            <v>0</v>
          </cell>
          <cell r="BP498">
            <v>0</v>
          </cell>
          <cell r="BQ498">
            <v>0</v>
          </cell>
          <cell r="BR498">
            <v>0</v>
          </cell>
          <cell r="BS498">
            <v>0</v>
          </cell>
          <cell r="BT498">
            <v>0</v>
          </cell>
          <cell r="BU498">
            <v>0</v>
          </cell>
          <cell r="BV498">
            <v>800</v>
          </cell>
          <cell r="BW498">
            <v>0</v>
          </cell>
          <cell r="BY498">
            <v>3800</v>
          </cell>
          <cell r="BZ498">
            <v>6680</v>
          </cell>
        </row>
        <row r="499">
          <cell r="K499">
            <v>0</v>
          </cell>
          <cell r="O499">
            <v>0</v>
          </cell>
          <cell r="Q499">
            <v>0</v>
          </cell>
          <cell r="S499">
            <v>0</v>
          </cell>
          <cell r="AL499">
            <v>0</v>
          </cell>
          <cell r="BY499" t="str">
            <v>3800 Total</v>
          </cell>
          <cell r="BZ499">
            <v>25464</v>
          </cell>
        </row>
        <row r="500">
          <cell r="A500">
            <v>740034</v>
          </cell>
          <cell r="B500">
            <v>740034</v>
          </cell>
          <cell r="C500" t="str">
            <v>Blaine Desrosiers</v>
          </cell>
          <cell r="D500">
            <v>740034</v>
          </cell>
          <cell r="E500">
            <v>740</v>
          </cell>
          <cell r="F500">
            <v>40</v>
          </cell>
          <cell r="G500" t="str">
            <v>GG-Rideau Falls Partnership</v>
          </cell>
          <cell r="I500">
            <v>0</v>
          </cell>
          <cell r="K500">
            <v>0</v>
          </cell>
          <cell r="M500">
            <v>0</v>
          </cell>
          <cell r="O500">
            <v>0</v>
          </cell>
          <cell r="Q500">
            <v>0</v>
          </cell>
          <cell r="S500">
            <v>0</v>
          </cell>
          <cell r="U500">
            <v>0</v>
          </cell>
          <cell r="V500">
            <v>0</v>
          </cell>
          <cell r="W500">
            <v>0</v>
          </cell>
          <cell r="X500">
            <v>0</v>
          </cell>
          <cell r="Y500">
            <v>0</v>
          </cell>
          <cell r="Z500">
            <v>0</v>
          </cell>
          <cell r="AA500">
            <v>0</v>
          </cell>
          <cell r="AB500">
            <v>0</v>
          </cell>
          <cell r="AC500">
            <v>0</v>
          </cell>
          <cell r="AD500">
            <v>0</v>
          </cell>
          <cell r="AE500">
            <v>0</v>
          </cell>
          <cell r="AF500">
            <v>0</v>
          </cell>
          <cell r="AG500">
            <v>0</v>
          </cell>
          <cell r="AH500">
            <v>0</v>
          </cell>
          <cell r="AI500">
            <v>0</v>
          </cell>
          <cell r="AJ500">
            <v>0</v>
          </cell>
          <cell r="AK500">
            <v>0</v>
          </cell>
          <cell r="AL500">
            <v>0</v>
          </cell>
          <cell r="AM500">
            <v>0</v>
          </cell>
          <cell r="AN500">
            <v>0</v>
          </cell>
          <cell r="AO500">
            <v>0</v>
          </cell>
          <cell r="AP500">
            <v>0</v>
          </cell>
          <cell r="AQ500">
            <v>0</v>
          </cell>
          <cell r="AS500">
            <v>0</v>
          </cell>
          <cell r="AT500">
            <v>0</v>
          </cell>
          <cell r="AU500">
            <v>0</v>
          </cell>
          <cell r="AV500">
            <v>0</v>
          </cell>
          <cell r="AW500">
            <v>0</v>
          </cell>
          <cell r="AY500">
            <v>0</v>
          </cell>
          <cell r="AZ500">
            <v>0</v>
          </cell>
          <cell r="BA500">
            <v>0</v>
          </cell>
          <cell r="BB500">
            <v>0</v>
          </cell>
          <cell r="BC500">
            <v>0</v>
          </cell>
          <cell r="BD500">
            <v>0</v>
          </cell>
          <cell r="BE500">
            <v>0</v>
          </cell>
          <cell r="BF500">
            <v>0</v>
          </cell>
          <cell r="BG500">
            <v>0</v>
          </cell>
          <cell r="BH500">
            <v>0</v>
          </cell>
          <cell r="BI500">
            <v>0</v>
          </cell>
          <cell r="BJ500">
            <v>0</v>
          </cell>
          <cell r="BK500">
            <v>0</v>
          </cell>
          <cell r="BL500">
            <v>0</v>
          </cell>
          <cell r="BM500">
            <v>0</v>
          </cell>
          <cell r="BN500">
            <v>0</v>
          </cell>
          <cell r="BO500">
            <v>0</v>
          </cell>
          <cell r="BP500">
            <v>0</v>
          </cell>
          <cell r="BQ500">
            <v>0</v>
          </cell>
          <cell r="BR500">
            <v>0</v>
          </cell>
          <cell r="BS500">
            <v>0</v>
          </cell>
          <cell r="BT500">
            <v>0</v>
          </cell>
          <cell r="BU500">
            <v>0</v>
          </cell>
          <cell r="BV500">
            <v>0</v>
          </cell>
          <cell r="BW500">
            <v>0</v>
          </cell>
          <cell r="BY500">
            <v>4001</v>
          </cell>
          <cell r="BZ500">
            <v>0</v>
          </cell>
        </row>
        <row r="501">
          <cell r="A501">
            <v>740035</v>
          </cell>
          <cell r="B501">
            <v>740035</v>
          </cell>
          <cell r="C501" t="str">
            <v>Blaine Desrosiers</v>
          </cell>
          <cell r="D501">
            <v>740035</v>
          </cell>
          <cell r="E501">
            <v>740</v>
          </cell>
          <cell r="F501">
            <v>40</v>
          </cell>
          <cell r="G501" t="str">
            <v>GG August 2003 Heat Wave</v>
          </cell>
          <cell r="I501">
            <v>0</v>
          </cell>
          <cell r="K501">
            <v>0</v>
          </cell>
          <cell r="M501">
            <v>0</v>
          </cell>
          <cell r="O501">
            <v>0</v>
          </cell>
          <cell r="Q501">
            <v>0</v>
          </cell>
          <cell r="S501">
            <v>0</v>
          </cell>
          <cell r="U501">
            <v>0</v>
          </cell>
          <cell r="V501">
            <v>0</v>
          </cell>
          <cell r="W501">
            <v>0</v>
          </cell>
          <cell r="X501">
            <v>0</v>
          </cell>
          <cell r="Y501">
            <v>0</v>
          </cell>
          <cell r="Z501">
            <v>0</v>
          </cell>
          <cell r="AA501">
            <v>0</v>
          </cell>
          <cell r="AB501">
            <v>0</v>
          </cell>
          <cell r="AC501">
            <v>0</v>
          </cell>
          <cell r="AD501">
            <v>0</v>
          </cell>
          <cell r="AE501">
            <v>0</v>
          </cell>
          <cell r="AF501">
            <v>0</v>
          </cell>
          <cell r="AG501">
            <v>0</v>
          </cell>
          <cell r="AH501">
            <v>0</v>
          </cell>
          <cell r="AI501">
            <v>0</v>
          </cell>
          <cell r="AJ501">
            <v>0</v>
          </cell>
          <cell r="AK501">
            <v>0</v>
          </cell>
          <cell r="AL501">
            <v>0</v>
          </cell>
          <cell r="AM501">
            <v>0</v>
          </cell>
          <cell r="AN501">
            <v>0</v>
          </cell>
          <cell r="AO501">
            <v>0</v>
          </cell>
          <cell r="AP501">
            <v>0</v>
          </cell>
          <cell r="AQ501">
            <v>0</v>
          </cell>
          <cell r="AS501">
            <v>0</v>
          </cell>
          <cell r="AT501">
            <v>0</v>
          </cell>
          <cell r="AU501">
            <v>0</v>
          </cell>
          <cell r="AV501">
            <v>0</v>
          </cell>
          <cell r="AW501">
            <v>0</v>
          </cell>
          <cell r="AY501">
            <v>0</v>
          </cell>
          <cell r="AZ501">
            <v>0</v>
          </cell>
          <cell r="BA501">
            <v>0</v>
          </cell>
          <cell r="BB501">
            <v>0</v>
          </cell>
          <cell r="BC501">
            <v>0</v>
          </cell>
          <cell r="BD501">
            <v>0</v>
          </cell>
          <cell r="BE501">
            <v>0</v>
          </cell>
          <cell r="BF501">
            <v>0</v>
          </cell>
          <cell r="BG501">
            <v>0</v>
          </cell>
          <cell r="BH501">
            <v>0</v>
          </cell>
          <cell r="BI501">
            <v>0</v>
          </cell>
          <cell r="BJ501">
            <v>0</v>
          </cell>
          <cell r="BK501">
            <v>0</v>
          </cell>
          <cell r="BL501">
            <v>0</v>
          </cell>
          <cell r="BM501">
            <v>0</v>
          </cell>
          <cell r="BN501">
            <v>0</v>
          </cell>
          <cell r="BO501">
            <v>0</v>
          </cell>
          <cell r="BP501">
            <v>0</v>
          </cell>
          <cell r="BQ501">
            <v>0</v>
          </cell>
          <cell r="BR501">
            <v>0</v>
          </cell>
          <cell r="BS501">
            <v>0</v>
          </cell>
          <cell r="BT501">
            <v>0</v>
          </cell>
          <cell r="BU501">
            <v>0</v>
          </cell>
          <cell r="BV501">
            <v>0</v>
          </cell>
          <cell r="BW501">
            <v>0</v>
          </cell>
          <cell r="BY501">
            <v>4001</v>
          </cell>
          <cell r="BZ501">
            <v>0</v>
          </cell>
        </row>
        <row r="502">
          <cell r="A502">
            <v>740043</v>
          </cell>
          <cell r="B502">
            <v>740043</v>
          </cell>
          <cell r="C502" t="str">
            <v>Blaine Desrosiers</v>
          </cell>
          <cell r="D502">
            <v>740043</v>
          </cell>
          <cell r="E502">
            <v>740</v>
          </cell>
          <cell r="F502">
            <v>40</v>
          </cell>
          <cell r="G502" t="str">
            <v>GG Generation Mgmt Function</v>
          </cell>
          <cell r="I502">
            <v>0</v>
          </cell>
          <cell r="K502">
            <v>0</v>
          </cell>
          <cell r="M502">
            <v>0</v>
          </cell>
          <cell r="O502">
            <v>0</v>
          </cell>
          <cell r="Q502">
            <v>0</v>
          </cell>
          <cell r="S502">
            <v>0</v>
          </cell>
          <cell r="U502">
            <v>0</v>
          </cell>
          <cell r="V502">
            <v>0</v>
          </cell>
          <cell r="W502">
            <v>0</v>
          </cell>
          <cell r="X502">
            <v>0</v>
          </cell>
          <cell r="Y502">
            <v>0</v>
          </cell>
          <cell r="Z502">
            <v>0</v>
          </cell>
          <cell r="AA502">
            <v>0</v>
          </cell>
          <cell r="AB502">
            <v>0</v>
          </cell>
          <cell r="AC502">
            <v>0</v>
          </cell>
          <cell r="AD502">
            <v>924</v>
          </cell>
          <cell r="AE502">
            <v>51744</v>
          </cell>
          <cell r="AF502">
            <v>0</v>
          </cell>
          <cell r="AG502">
            <v>0</v>
          </cell>
          <cell r="AH502">
            <v>0</v>
          </cell>
          <cell r="AI502">
            <v>0</v>
          </cell>
          <cell r="AJ502">
            <v>0</v>
          </cell>
          <cell r="AK502">
            <v>0</v>
          </cell>
          <cell r="AL502">
            <v>0</v>
          </cell>
          <cell r="AM502">
            <v>0</v>
          </cell>
          <cell r="AN502">
            <v>0</v>
          </cell>
          <cell r="AO502">
            <v>0</v>
          </cell>
          <cell r="AP502">
            <v>0</v>
          </cell>
          <cell r="AQ502">
            <v>0</v>
          </cell>
          <cell r="AS502">
            <v>0</v>
          </cell>
          <cell r="AT502">
            <v>0</v>
          </cell>
          <cell r="AU502">
            <v>0</v>
          </cell>
          <cell r="AV502">
            <v>0</v>
          </cell>
          <cell r="AW502">
            <v>0</v>
          </cell>
          <cell r="AY502">
            <v>0</v>
          </cell>
          <cell r="AZ502">
            <v>0</v>
          </cell>
          <cell r="BA502">
            <v>0</v>
          </cell>
          <cell r="BB502">
            <v>0</v>
          </cell>
          <cell r="BC502">
            <v>0</v>
          </cell>
          <cell r="BD502">
            <v>0</v>
          </cell>
          <cell r="BE502">
            <v>0</v>
          </cell>
          <cell r="BF502">
            <v>0</v>
          </cell>
          <cell r="BG502">
            <v>0</v>
          </cell>
          <cell r="BH502">
            <v>0</v>
          </cell>
          <cell r="BI502">
            <v>0</v>
          </cell>
          <cell r="BJ502">
            <v>0</v>
          </cell>
          <cell r="BK502">
            <v>0</v>
          </cell>
          <cell r="BL502">
            <v>0</v>
          </cell>
          <cell r="BM502">
            <v>0</v>
          </cell>
          <cell r="BN502">
            <v>0</v>
          </cell>
          <cell r="BO502">
            <v>0</v>
          </cell>
          <cell r="BP502">
            <v>0</v>
          </cell>
          <cell r="BQ502">
            <v>0</v>
          </cell>
          <cell r="BR502">
            <v>0</v>
          </cell>
          <cell r="BS502">
            <v>0</v>
          </cell>
          <cell r="BT502">
            <v>0</v>
          </cell>
          <cell r="BU502">
            <v>0</v>
          </cell>
          <cell r="BV502">
            <v>0</v>
          </cell>
          <cell r="BW502">
            <v>0</v>
          </cell>
          <cell r="BY502">
            <v>4001</v>
          </cell>
          <cell r="BZ502">
            <v>51744</v>
          </cell>
        </row>
        <row r="503">
          <cell r="A503">
            <v>740044</v>
          </cell>
          <cell r="B503">
            <v>740044</v>
          </cell>
          <cell r="C503" t="str">
            <v>Blaine Desrosiers</v>
          </cell>
          <cell r="D503">
            <v>740044</v>
          </cell>
          <cell r="E503">
            <v>740</v>
          </cell>
          <cell r="F503">
            <v>40</v>
          </cell>
          <cell r="G503" t="str">
            <v>GG Gener General Fleet Maintenance</v>
          </cell>
          <cell r="I503">
            <v>0</v>
          </cell>
          <cell r="K503">
            <v>0</v>
          </cell>
          <cell r="M503">
            <v>0</v>
          </cell>
          <cell r="O503">
            <v>0</v>
          </cell>
          <cell r="Q503">
            <v>0</v>
          </cell>
          <cell r="S503">
            <v>0</v>
          </cell>
          <cell r="U503">
            <v>0</v>
          </cell>
          <cell r="V503">
            <v>0</v>
          </cell>
          <cell r="W503">
            <v>0</v>
          </cell>
          <cell r="X503">
            <v>0</v>
          </cell>
          <cell r="Y503">
            <v>0</v>
          </cell>
          <cell r="Z503">
            <v>0</v>
          </cell>
          <cell r="AA503">
            <v>0</v>
          </cell>
          <cell r="AB503">
            <v>0</v>
          </cell>
          <cell r="AC503">
            <v>0</v>
          </cell>
          <cell r="AD503">
            <v>0</v>
          </cell>
          <cell r="AE503">
            <v>0</v>
          </cell>
          <cell r="AF503">
            <v>0</v>
          </cell>
          <cell r="AG503">
            <v>0</v>
          </cell>
          <cell r="AH503">
            <v>0</v>
          </cell>
          <cell r="AI503">
            <v>0</v>
          </cell>
          <cell r="AJ503">
            <v>0</v>
          </cell>
          <cell r="AK503">
            <v>0</v>
          </cell>
          <cell r="AL503">
            <v>0</v>
          </cell>
          <cell r="AM503">
            <v>0</v>
          </cell>
          <cell r="AN503">
            <v>0</v>
          </cell>
          <cell r="AO503">
            <v>0</v>
          </cell>
          <cell r="AP503">
            <v>0</v>
          </cell>
          <cell r="AQ503">
            <v>0</v>
          </cell>
          <cell r="AS503">
            <v>0</v>
          </cell>
          <cell r="AT503">
            <v>0</v>
          </cell>
          <cell r="AU503">
            <v>0</v>
          </cell>
          <cell r="AV503">
            <v>0</v>
          </cell>
          <cell r="AW503">
            <v>0</v>
          </cell>
          <cell r="AY503">
            <v>0</v>
          </cell>
          <cell r="AZ503">
            <v>0</v>
          </cell>
          <cell r="BA503">
            <v>0</v>
          </cell>
          <cell r="BB503">
            <v>0</v>
          </cell>
          <cell r="BC503">
            <v>0</v>
          </cell>
          <cell r="BD503">
            <v>0</v>
          </cell>
          <cell r="BE503">
            <v>0</v>
          </cell>
          <cell r="BF503">
            <v>0</v>
          </cell>
          <cell r="BG503">
            <v>0</v>
          </cell>
          <cell r="BH503">
            <v>0</v>
          </cell>
          <cell r="BI503">
            <v>0</v>
          </cell>
          <cell r="BJ503">
            <v>0</v>
          </cell>
          <cell r="BK503">
            <v>0</v>
          </cell>
          <cell r="BL503">
            <v>0</v>
          </cell>
          <cell r="BM503">
            <v>0</v>
          </cell>
          <cell r="BN503">
            <v>0</v>
          </cell>
          <cell r="BO503">
            <v>0</v>
          </cell>
          <cell r="BP503">
            <v>0</v>
          </cell>
          <cell r="BQ503">
            <v>0</v>
          </cell>
          <cell r="BR503">
            <v>0</v>
          </cell>
          <cell r="BS503">
            <v>0</v>
          </cell>
          <cell r="BT503">
            <v>0</v>
          </cell>
          <cell r="BU503">
            <v>0</v>
          </cell>
          <cell r="BV503">
            <v>0</v>
          </cell>
          <cell r="BW503">
            <v>0</v>
          </cell>
          <cell r="BY503">
            <v>4001</v>
          </cell>
          <cell r="BZ503">
            <v>0</v>
          </cell>
        </row>
        <row r="504">
          <cell r="A504">
            <v>740050</v>
          </cell>
          <cell r="B504">
            <v>740050</v>
          </cell>
          <cell r="C504" t="str">
            <v>Blaine Desrosiers</v>
          </cell>
          <cell r="D504">
            <v>740050</v>
          </cell>
          <cell r="E504">
            <v>740</v>
          </cell>
          <cell r="F504">
            <v>40</v>
          </cell>
          <cell r="G504" t="str">
            <v>GG-Engineering Services</v>
          </cell>
          <cell r="I504">
            <v>0</v>
          </cell>
          <cell r="K504">
            <v>0</v>
          </cell>
          <cell r="M504">
            <v>0</v>
          </cell>
          <cell r="O504">
            <v>0</v>
          </cell>
          <cell r="Q504">
            <v>0</v>
          </cell>
          <cell r="S504">
            <v>0</v>
          </cell>
          <cell r="U504">
            <v>0</v>
          </cell>
          <cell r="V504">
            <v>0</v>
          </cell>
          <cell r="W504">
            <v>0</v>
          </cell>
          <cell r="X504">
            <v>0</v>
          </cell>
          <cell r="Y504">
            <v>0</v>
          </cell>
          <cell r="Z504">
            <v>0</v>
          </cell>
          <cell r="AA504">
            <v>0</v>
          </cell>
          <cell r="AB504">
            <v>0</v>
          </cell>
          <cell r="AC504">
            <v>0</v>
          </cell>
          <cell r="AD504">
            <v>0</v>
          </cell>
          <cell r="AE504">
            <v>0</v>
          </cell>
          <cell r="AF504">
            <v>0</v>
          </cell>
          <cell r="AG504">
            <v>0</v>
          </cell>
          <cell r="AH504">
            <v>0</v>
          </cell>
          <cell r="AI504">
            <v>0</v>
          </cell>
          <cell r="AJ504">
            <v>0</v>
          </cell>
          <cell r="AK504">
            <v>0</v>
          </cell>
          <cell r="AL504">
            <v>0</v>
          </cell>
          <cell r="AM504">
            <v>0</v>
          </cell>
          <cell r="AN504">
            <v>0</v>
          </cell>
          <cell r="AO504">
            <v>0</v>
          </cell>
          <cell r="AP504">
            <v>0</v>
          </cell>
          <cell r="AQ504">
            <v>0</v>
          </cell>
          <cell r="AS504">
            <v>0</v>
          </cell>
          <cell r="AT504">
            <v>0</v>
          </cell>
          <cell r="AU504">
            <v>0</v>
          </cell>
          <cell r="AV504">
            <v>0</v>
          </cell>
          <cell r="AW504">
            <v>0</v>
          </cell>
          <cell r="AY504">
            <v>0</v>
          </cell>
          <cell r="AZ504">
            <v>0</v>
          </cell>
          <cell r="BA504">
            <v>0</v>
          </cell>
          <cell r="BB504">
            <v>0</v>
          </cell>
          <cell r="BC504">
            <v>0</v>
          </cell>
          <cell r="BD504">
            <v>0</v>
          </cell>
          <cell r="BE504">
            <v>0</v>
          </cell>
          <cell r="BF504">
            <v>0</v>
          </cell>
          <cell r="BG504">
            <v>0</v>
          </cell>
          <cell r="BH504">
            <v>0</v>
          </cell>
          <cell r="BI504">
            <v>0</v>
          </cell>
          <cell r="BJ504">
            <v>0</v>
          </cell>
          <cell r="BK504">
            <v>0</v>
          </cell>
          <cell r="BL504">
            <v>0</v>
          </cell>
          <cell r="BM504">
            <v>0</v>
          </cell>
          <cell r="BN504">
            <v>0</v>
          </cell>
          <cell r="BO504">
            <v>0</v>
          </cell>
          <cell r="BP504">
            <v>0</v>
          </cell>
          <cell r="BQ504">
            <v>0</v>
          </cell>
          <cell r="BR504">
            <v>0</v>
          </cell>
          <cell r="BS504">
            <v>0</v>
          </cell>
          <cell r="BT504">
            <v>0</v>
          </cell>
          <cell r="BU504">
            <v>0</v>
          </cell>
          <cell r="BV504">
            <v>0</v>
          </cell>
          <cell r="BW504">
            <v>0</v>
          </cell>
          <cell r="BY504">
            <v>4001</v>
          </cell>
          <cell r="BZ504">
            <v>0</v>
          </cell>
        </row>
        <row r="505">
          <cell r="A505">
            <v>0</v>
          </cell>
          <cell r="K505">
            <v>0</v>
          </cell>
          <cell r="M505">
            <v>0</v>
          </cell>
          <cell r="O505">
            <v>0</v>
          </cell>
          <cell r="Q505">
            <v>0</v>
          </cell>
          <cell r="S505">
            <v>0</v>
          </cell>
          <cell r="U505">
            <v>0</v>
          </cell>
          <cell r="V505">
            <v>0</v>
          </cell>
          <cell r="W505">
            <v>0</v>
          </cell>
          <cell r="X505">
            <v>0</v>
          </cell>
          <cell r="Y505">
            <v>0</v>
          </cell>
          <cell r="BO505">
            <v>0</v>
          </cell>
          <cell r="BV505">
            <v>0</v>
          </cell>
          <cell r="BY505" t="str">
            <v>4001 Total</v>
          </cell>
          <cell r="BZ505">
            <v>51744</v>
          </cell>
        </row>
        <row r="506">
          <cell r="A506">
            <v>740011</v>
          </cell>
          <cell r="B506">
            <v>740011</v>
          </cell>
          <cell r="C506" t="str">
            <v>Blaine Desrosiers</v>
          </cell>
          <cell r="D506">
            <v>740011</v>
          </cell>
          <cell r="E506">
            <v>740</v>
          </cell>
          <cell r="F506">
            <v>40</v>
          </cell>
          <cell r="G506" t="str">
            <v>GG Brewer Mills Maint of Building</v>
          </cell>
          <cell r="I506">
            <v>0</v>
          </cell>
          <cell r="K506">
            <v>0</v>
          </cell>
          <cell r="M506">
            <v>0</v>
          </cell>
          <cell r="O506">
            <v>0</v>
          </cell>
          <cell r="Q506">
            <v>0</v>
          </cell>
          <cell r="S506">
            <v>0</v>
          </cell>
          <cell r="U506">
            <v>0</v>
          </cell>
          <cell r="V506">
            <v>0</v>
          </cell>
          <cell r="W506">
            <v>0</v>
          </cell>
          <cell r="X506">
            <v>0</v>
          </cell>
          <cell r="Y506">
            <v>0</v>
          </cell>
          <cell r="Z506">
            <v>0</v>
          </cell>
          <cell r="AA506">
            <v>0</v>
          </cell>
          <cell r="AB506">
            <v>0</v>
          </cell>
          <cell r="AC506">
            <v>0</v>
          </cell>
          <cell r="AD506">
            <v>32</v>
          </cell>
          <cell r="AE506">
            <v>1792</v>
          </cell>
          <cell r="AF506">
            <v>0</v>
          </cell>
          <cell r="AG506">
            <v>0</v>
          </cell>
          <cell r="AH506">
            <v>0</v>
          </cell>
          <cell r="AI506">
            <v>0</v>
          </cell>
          <cell r="AJ506">
            <v>0</v>
          </cell>
          <cell r="AK506">
            <v>0</v>
          </cell>
          <cell r="AL506">
            <v>0</v>
          </cell>
          <cell r="AM506">
            <v>0</v>
          </cell>
          <cell r="AN506">
            <v>0</v>
          </cell>
          <cell r="AO506">
            <v>0</v>
          </cell>
          <cell r="AP506">
            <v>0</v>
          </cell>
          <cell r="AQ506">
            <v>0</v>
          </cell>
          <cell r="AS506">
            <v>0</v>
          </cell>
          <cell r="AT506">
            <v>0</v>
          </cell>
          <cell r="AU506">
            <v>0</v>
          </cell>
          <cell r="AV506">
            <v>0</v>
          </cell>
          <cell r="AW506">
            <v>0</v>
          </cell>
          <cell r="AY506">
            <v>0</v>
          </cell>
          <cell r="AZ506">
            <v>0</v>
          </cell>
          <cell r="BA506">
            <v>0</v>
          </cell>
          <cell r="BB506">
            <v>0</v>
          </cell>
          <cell r="BC506">
            <v>0</v>
          </cell>
          <cell r="BD506">
            <v>0</v>
          </cell>
          <cell r="BE506">
            <v>0</v>
          </cell>
          <cell r="BF506">
            <v>0</v>
          </cell>
          <cell r="BG506">
            <v>0</v>
          </cell>
          <cell r="BH506">
            <v>0</v>
          </cell>
          <cell r="BI506">
            <v>0</v>
          </cell>
          <cell r="BJ506">
            <v>0</v>
          </cell>
          <cell r="BK506">
            <v>0</v>
          </cell>
          <cell r="BL506">
            <v>0</v>
          </cell>
          <cell r="BM506">
            <v>0</v>
          </cell>
          <cell r="BN506">
            <v>0</v>
          </cell>
          <cell r="BO506">
            <v>0</v>
          </cell>
          <cell r="BP506">
            <v>0</v>
          </cell>
          <cell r="BQ506">
            <v>0</v>
          </cell>
          <cell r="BR506">
            <v>0</v>
          </cell>
          <cell r="BS506">
            <v>0</v>
          </cell>
          <cell r="BT506">
            <v>0</v>
          </cell>
          <cell r="BU506">
            <v>0</v>
          </cell>
          <cell r="BV506">
            <v>0</v>
          </cell>
          <cell r="BW506">
            <v>0</v>
          </cell>
          <cell r="BY506">
            <v>4010</v>
          </cell>
          <cell r="BZ506">
            <v>1792</v>
          </cell>
        </row>
        <row r="507">
          <cell r="A507">
            <v>740012</v>
          </cell>
          <cell r="B507">
            <v>740012</v>
          </cell>
          <cell r="C507" t="str">
            <v>Blaine Desrosiers</v>
          </cell>
          <cell r="D507">
            <v>740012</v>
          </cell>
          <cell r="E507">
            <v>740</v>
          </cell>
          <cell r="F507">
            <v>40</v>
          </cell>
          <cell r="G507" t="str">
            <v>GG Brewer Mills Maint of House</v>
          </cell>
          <cell r="I507">
            <v>0</v>
          </cell>
          <cell r="K507">
            <v>0</v>
          </cell>
          <cell r="M507">
            <v>0</v>
          </cell>
          <cell r="O507">
            <v>0</v>
          </cell>
          <cell r="Q507">
            <v>0</v>
          </cell>
          <cell r="S507">
            <v>0</v>
          </cell>
          <cell r="U507">
            <v>0</v>
          </cell>
          <cell r="V507">
            <v>0</v>
          </cell>
          <cell r="W507">
            <v>0</v>
          </cell>
          <cell r="X507">
            <v>0</v>
          </cell>
          <cell r="Y507">
            <v>0</v>
          </cell>
          <cell r="Z507">
            <v>0</v>
          </cell>
          <cell r="AA507">
            <v>0</v>
          </cell>
          <cell r="AB507">
            <v>0</v>
          </cell>
          <cell r="AC507">
            <v>0</v>
          </cell>
          <cell r="AD507">
            <v>0</v>
          </cell>
          <cell r="AE507">
            <v>0</v>
          </cell>
          <cell r="AF507">
            <v>0</v>
          </cell>
          <cell r="AG507">
            <v>0</v>
          </cell>
          <cell r="AH507">
            <v>0</v>
          </cell>
          <cell r="AI507">
            <v>0</v>
          </cell>
          <cell r="AJ507">
            <v>0</v>
          </cell>
          <cell r="AK507">
            <v>0</v>
          </cell>
          <cell r="AL507">
            <v>0</v>
          </cell>
          <cell r="AM507">
            <v>0</v>
          </cell>
          <cell r="AN507">
            <v>0</v>
          </cell>
          <cell r="AO507">
            <v>0</v>
          </cell>
          <cell r="AP507">
            <v>0</v>
          </cell>
          <cell r="AQ507">
            <v>0</v>
          </cell>
          <cell r="AS507">
            <v>0</v>
          </cell>
          <cell r="AT507">
            <v>0</v>
          </cell>
          <cell r="AU507">
            <v>0</v>
          </cell>
          <cell r="AV507">
            <v>0</v>
          </cell>
          <cell r="AW507">
            <v>0</v>
          </cell>
          <cell r="AY507">
            <v>0</v>
          </cell>
          <cell r="AZ507">
            <v>0</v>
          </cell>
          <cell r="BA507">
            <v>0</v>
          </cell>
          <cell r="BB507">
            <v>0</v>
          </cell>
          <cell r="BC507">
            <v>0</v>
          </cell>
          <cell r="BD507">
            <v>0</v>
          </cell>
          <cell r="BE507">
            <v>0</v>
          </cell>
          <cell r="BF507">
            <v>0</v>
          </cell>
          <cell r="BG507">
            <v>0</v>
          </cell>
          <cell r="BH507">
            <v>0</v>
          </cell>
          <cell r="BI507">
            <v>0</v>
          </cell>
          <cell r="BJ507">
            <v>0</v>
          </cell>
          <cell r="BK507">
            <v>0</v>
          </cell>
          <cell r="BL507">
            <v>0</v>
          </cell>
          <cell r="BM507">
            <v>0</v>
          </cell>
          <cell r="BN507">
            <v>0</v>
          </cell>
          <cell r="BO507">
            <v>0</v>
          </cell>
          <cell r="BP507">
            <v>0</v>
          </cell>
          <cell r="BQ507">
            <v>0</v>
          </cell>
          <cell r="BR507">
            <v>0</v>
          </cell>
          <cell r="BS507">
            <v>0</v>
          </cell>
          <cell r="BT507">
            <v>0</v>
          </cell>
          <cell r="BU507">
            <v>0</v>
          </cell>
          <cell r="BV507">
            <v>0</v>
          </cell>
          <cell r="BW507">
            <v>0</v>
          </cell>
          <cell r="BY507">
            <v>4010</v>
          </cell>
          <cell r="BZ507">
            <v>0</v>
          </cell>
        </row>
        <row r="508">
          <cell r="A508">
            <v>740013</v>
          </cell>
          <cell r="B508">
            <v>740013</v>
          </cell>
          <cell r="C508" t="str">
            <v>Blaine Desrosiers</v>
          </cell>
          <cell r="D508">
            <v>740013</v>
          </cell>
          <cell r="E508">
            <v>740</v>
          </cell>
          <cell r="F508">
            <v>40</v>
          </cell>
          <cell r="G508" t="str">
            <v>GG Brewers Maint of Canals, Pens, Tanks</v>
          </cell>
          <cell r="I508">
            <v>0</v>
          </cell>
          <cell r="K508">
            <v>0</v>
          </cell>
          <cell r="M508">
            <v>0</v>
          </cell>
          <cell r="O508">
            <v>0</v>
          </cell>
          <cell r="Q508">
            <v>0</v>
          </cell>
          <cell r="S508">
            <v>0</v>
          </cell>
          <cell r="U508">
            <v>0</v>
          </cell>
          <cell r="V508">
            <v>0</v>
          </cell>
          <cell r="W508">
            <v>0</v>
          </cell>
          <cell r="X508">
            <v>0</v>
          </cell>
          <cell r="Y508">
            <v>0</v>
          </cell>
          <cell r="Z508">
            <v>0</v>
          </cell>
          <cell r="AA508">
            <v>0</v>
          </cell>
          <cell r="AB508">
            <v>0</v>
          </cell>
          <cell r="AC508">
            <v>0</v>
          </cell>
          <cell r="AD508">
            <v>0</v>
          </cell>
          <cell r="AE508">
            <v>0</v>
          </cell>
          <cell r="AF508">
            <v>0</v>
          </cell>
          <cell r="AG508">
            <v>0</v>
          </cell>
          <cell r="AH508">
            <v>0</v>
          </cell>
          <cell r="AI508">
            <v>0</v>
          </cell>
          <cell r="AJ508">
            <v>0</v>
          </cell>
          <cell r="AK508">
            <v>0</v>
          </cell>
          <cell r="AL508">
            <v>0</v>
          </cell>
          <cell r="AM508">
            <v>0</v>
          </cell>
          <cell r="AN508">
            <v>0</v>
          </cell>
          <cell r="AO508">
            <v>0</v>
          </cell>
          <cell r="AP508">
            <v>0</v>
          </cell>
          <cell r="AQ508">
            <v>0</v>
          </cell>
          <cell r="AS508">
            <v>0</v>
          </cell>
          <cell r="AT508">
            <v>0</v>
          </cell>
          <cell r="AU508">
            <v>0</v>
          </cell>
          <cell r="AV508">
            <v>0</v>
          </cell>
          <cell r="AW508">
            <v>0</v>
          </cell>
          <cell r="AY508">
            <v>0</v>
          </cell>
          <cell r="AZ508">
            <v>0</v>
          </cell>
          <cell r="BA508">
            <v>0</v>
          </cell>
          <cell r="BB508">
            <v>0</v>
          </cell>
          <cell r="BC508">
            <v>0</v>
          </cell>
          <cell r="BD508">
            <v>0</v>
          </cell>
          <cell r="BE508">
            <v>0</v>
          </cell>
          <cell r="BF508">
            <v>0</v>
          </cell>
          <cell r="BG508">
            <v>0</v>
          </cell>
          <cell r="BH508">
            <v>0</v>
          </cell>
          <cell r="BI508">
            <v>0</v>
          </cell>
          <cell r="BJ508">
            <v>0</v>
          </cell>
          <cell r="BK508">
            <v>0</v>
          </cell>
          <cell r="BL508">
            <v>0</v>
          </cell>
          <cell r="BM508">
            <v>0</v>
          </cell>
          <cell r="BN508">
            <v>0</v>
          </cell>
          <cell r="BO508">
            <v>0</v>
          </cell>
          <cell r="BP508">
            <v>0</v>
          </cell>
          <cell r="BQ508">
            <v>0</v>
          </cell>
          <cell r="BR508">
            <v>0</v>
          </cell>
          <cell r="BS508">
            <v>0</v>
          </cell>
          <cell r="BT508">
            <v>0</v>
          </cell>
          <cell r="BU508">
            <v>0</v>
          </cell>
          <cell r="BV508">
            <v>0</v>
          </cell>
          <cell r="BW508">
            <v>0</v>
          </cell>
          <cell r="BY508">
            <v>4010</v>
          </cell>
          <cell r="BZ508">
            <v>0</v>
          </cell>
        </row>
        <row r="509">
          <cell r="A509">
            <v>740014</v>
          </cell>
          <cell r="B509">
            <v>740014</v>
          </cell>
          <cell r="C509" t="str">
            <v>Blaine Desrosiers</v>
          </cell>
          <cell r="D509">
            <v>740014</v>
          </cell>
          <cell r="E509">
            <v>740</v>
          </cell>
          <cell r="F509">
            <v>40</v>
          </cell>
          <cell r="G509" t="str">
            <v>GG Brewer Mills Maint of Generators</v>
          </cell>
          <cell r="I509">
            <v>0</v>
          </cell>
          <cell r="K509">
            <v>0</v>
          </cell>
          <cell r="M509">
            <v>0</v>
          </cell>
          <cell r="O509">
            <v>0</v>
          </cell>
          <cell r="Q509">
            <v>0</v>
          </cell>
          <cell r="S509">
            <v>0</v>
          </cell>
          <cell r="U509">
            <v>0</v>
          </cell>
          <cell r="V509">
            <v>0</v>
          </cell>
          <cell r="W509">
            <v>0</v>
          </cell>
          <cell r="X509">
            <v>0</v>
          </cell>
          <cell r="Y509">
            <v>0</v>
          </cell>
          <cell r="Z509">
            <v>0</v>
          </cell>
          <cell r="AA509">
            <v>0</v>
          </cell>
          <cell r="AB509">
            <v>0</v>
          </cell>
          <cell r="AC509">
            <v>0</v>
          </cell>
          <cell r="AD509">
            <v>32</v>
          </cell>
          <cell r="AE509">
            <v>1792</v>
          </cell>
          <cell r="AF509">
            <v>0</v>
          </cell>
          <cell r="AG509">
            <v>0</v>
          </cell>
          <cell r="AH509">
            <v>0</v>
          </cell>
          <cell r="AI509">
            <v>0</v>
          </cell>
          <cell r="AJ509">
            <v>0</v>
          </cell>
          <cell r="AK509">
            <v>0</v>
          </cell>
          <cell r="AL509">
            <v>0</v>
          </cell>
          <cell r="AM509">
            <v>0</v>
          </cell>
          <cell r="AN509">
            <v>0</v>
          </cell>
          <cell r="AO509">
            <v>0</v>
          </cell>
          <cell r="AP509">
            <v>0</v>
          </cell>
          <cell r="AQ509">
            <v>0</v>
          </cell>
          <cell r="AS509">
            <v>0</v>
          </cell>
          <cell r="AT509">
            <v>0</v>
          </cell>
          <cell r="AU509">
            <v>0</v>
          </cell>
          <cell r="AV509">
            <v>0</v>
          </cell>
          <cell r="AW509">
            <v>0</v>
          </cell>
          <cell r="AY509">
            <v>0</v>
          </cell>
          <cell r="AZ509">
            <v>0</v>
          </cell>
          <cell r="BA509">
            <v>0</v>
          </cell>
          <cell r="BB509">
            <v>0</v>
          </cell>
          <cell r="BC509">
            <v>0</v>
          </cell>
          <cell r="BD509">
            <v>0</v>
          </cell>
          <cell r="BE509">
            <v>0</v>
          </cell>
          <cell r="BF509">
            <v>0</v>
          </cell>
          <cell r="BG509">
            <v>0</v>
          </cell>
          <cell r="BH509">
            <v>0</v>
          </cell>
          <cell r="BI509">
            <v>0</v>
          </cell>
          <cell r="BJ509">
            <v>0</v>
          </cell>
          <cell r="BK509">
            <v>0</v>
          </cell>
          <cell r="BL509">
            <v>0</v>
          </cell>
          <cell r="BM509">
            <v>0</v>
          </cell>
          <cell r="BN509">
            <v>0</v>
          </cell>
          <cell r="BO509">
            <v>0</v>
          </cell>
          <cell r="BP509">
            <v>0</v>
          </cell>
          <cell r="BQ509">
            <v>0</v>
          </cell>
          <cell r="BR509">
            <v>0</v>
          </cell>
          <cell r="BS509">
            <v>0</v>
          </cell>
          <cell r="BT509">
            <v>0</v>
          </cell>
          <cell r="BU509">
            <v>0</v>
          </cell>
          <cell r="BV509">
            <v>0</v>
          </cell>
          <cell r="BW509">
            <v>0</v>
          </cell>
          <cell r="BY509">
            <v>4010</v>
          </cell>
          <cell r="BZ509">
            <v>1792</v>
          </cell>
        </row>
        <row r="510">
          <cell r="A510">
            <v>740015</v>
          </cell>
          <cell r="B510">
            <v>740015</v>
          </cell>
          <cell r="C510" t="str">
            <v>Blaine Desrosiers</v>
          </cell>
          <cell r="D510">
            <v>740015</v>
          </cell>
          <cell r="E510">
            <v>740</v>
          </cell>
          <cell r="F510">
            <v>40</v>
          </cell>
          <cell r="G510" t="str">
            <v>GG Brewer Mills Maint of Elec Plant</v>
          </cell>
          <cell r="I510">
            <v>0</v>
          </cell>
          <cell r="K510">
            <v>0</v>
          </cell>
          <cell r="M510">
            <v>0</v>
          </cell>
          <cell r="O510">
            <v>0</v>
          </cell>
          <cell r="Q510">
            <v>0</v>
          </cell>
          <cell r="S510">
            <v>0</v>
          </cell>
          <cell r="U510">
            <v>0</v>
          </cell>
          <cell r="V510">
            <v>0</v>
          </cell>
          <cell r="W510">
            <v>0</v>
          </cell>
          <cell r="X510">
            <v>0</v>
          </cell>
          <cell r="Y510">
            <v>0</v>
          </cell>
          <cell r="Z510">
            <v>0</v>
          </cell>
          <cell r="AA510">
            <v>0</v>
          </cell>
          <cell r="AB510">
            <v>0</v>
          </cell>
          <cell r="AC510">
            <v>0</v>
          </cell>
          <cell r="AD510">
            <v>32</v>
          </cell>
          <cell r="AE510">
            <v>1792</v>
          </cell>
          <cell r="AF510">
            <v>0</v>
          </cell>
          <cell r="AG510">
            <v>0</v>
          </cell>
          <cell r="AH510">
            <v>0</v>
          </cell>
          <cell r="AI510">
            <v>0</v>
          </cell>
          <cell r="AJ510">
            <v>0</v>
          </cell>
          <cell r="AK510">
            <v>0</v>
          </cell>
          <cell r="AL510">
            <v>0</v>
          </cell>
          <cell r="AM510">
            <v>0</v>
          </cell>
          <cell r="AN510">
            <v>0</v>
          </cell>
          <cell r="AO510">
            <v>0</v>
          </cell>
          <cell r="AP510">
            <v>0</v>
          </cell>
          <cell r="AQ510">
            <v>0</v>
          </cell>
          <cell r="AS510">
            <v>0</v>
          </cell>
          <cell r="AT510">
            <v>0</v>
          </cell>
          <cell r="AU510">
            <v>0</v>
          </cell>
          <cell r="AV510">
            <v>0</v>
          </cell>
          <cell r="AW510">
            <v>0</v>
          </cell>
          <cell r="AY510">
            <v>0</v>
          </cell>
          <cell r="AZ510">
            <v>0</v>
          </cell>
          <cell r="BA510">
            <v>0</v>
          </cell>
          <cell r="BB510">
            <v>0</v>
          </cell>
          <cell r="BC510">
            <v>0</v>
          </cell>
          <cell r="BD510">
            <v>0</v>
          </cell>
          <cell r="BE510">
            <v>0</v>
          </cell>
          <cell r="BF510">
            <v>0</v>
          </cell>
          <cell r="BG510">
            <v>0</v>
          </cell>
          <cell r="BH510">
            <v>0</v>
          </cell>
          <cell r="BI510">
            <v>0</v>
          </cell>
          <cell r="BJ510">
            <v>0</v>
          </cell>
          <cell r="BK510">
            <v>0</v>
          </cell>
          <cell r="BL510">
            <v>0</v>
          </cell>
          <cell r="BM510">
            <v>0</v>
          </cell>
          <cell r="BN510">
            <v>0</v>
          </cell>
          <cell r="BO510">
            <v>0</v>
          </cell>
          <cell r="BP510">
            <v>0</v>
          </cell>
          <cell r="BQ510">
            <v>0</v>
          </cell>
          <cell r="BR510">
            <v>0</v>
          </cell>
          <cell r="BS510">
            <v>0</v>
          </cell>
          <cell r="BT510">
            <v>0</v>
          </cell>
          <cell r="BU510">
            <v>0</v>
          </cell>
          <cell r="BV510">
            <v>0</v>
          </cell>
          <cell r="BW510">
            <v>0</v>
          </cell>
          <cell r="BY510">
            <v>4010</v>
          </cell>
          <cell r="BZ510">
            <v>1792</v>
          </cell>
        </row>
        <row r="511">
          <cell r="A511">
            <v>740016</v>
          </cell>
          <cell r="B511">
            <v>740016</v>
          </cell>
          <cell r="C511" t="str">
            <v>Blaine Desrosiers</v>
          </cell>
          <cell r="D511">
            <v>740016</v>
          </cell>
          <cell r="E511">
            <v>740</v>
          </cell>
          <cell r="F511">
            <v>40</v>
          </cell>
          <cell r="G511" t="str">
            <v>GG Brewer Mills Land</v>
          </cell>
          <cell r="I511">
            <v>0</v>
          </cell>
          <cell r="K511">
            <v>0</v>
          </cell>
          <cell r="M511">
            <v>0</v>
          </cell>
          <cell r="O511">
            <v>0</v>
          </cell>
          <cell r="Q511">
            <v>0</v>
          </cell>
          <cell r="S511">
            <v>0</v>
          </cell>
          <cell r="U511">
            <v>0</v>
          </cell>
          <cell r="V511">
            <v>0</v>
          </cell>
          <cell r="W511">
            <v>0</v>
          </cell>
          <cell r="X511">
            <v>0</v>
          </cell>
          <cell r="Y511">
            <v>0</v>
          </cell>
          <cell r="Z511">
            <v>0</v>
          </cell>
          <cell r="AA511">
            <v>0</v>
          </cell>
          <cell r="AB511">
            <v>0</v>
          </cell>
          <cell r="AC511">
            <v>0</v>
          </cell>
          <cell r="AD511">
            <v>0</v>
          </cell>
          <cell r="AE511">
            <v>0</v>
          </cell>
          <cell r="AF511">
            <v>0</v>
          </cell>
          <cell r="AG511">
            <v>0</v>
          </cell>
          <cell r="AH511">
            <v>0</v>
          </cell>
          <cell r="AI511">
            <v>0</v>
          </cell>
          <cell r="AJ511">
            <v>0</v>
          </cell>
          <cell r="AK511">
            <v>0</v>
          </cell>
          <cell r="AL511">
            <v>0</v>
          </cell>
          <cell r="AM511">
            <v>0</v>
          </cell>
          <cell r="AN511">
            <v>0</v>
          </cell>
          <cell r="AO511">
            <v>0</v>
          </cell>
          <cell r="AP511">
            <v>0</v>
          </cell>
          <cell r="AQ511">
            <v>0</v>
          </cell>
          <cell r="AS511">
            <v>0</v>
          </cell>
          <cell r="AT511">
            <v>0</v>
          </cell>
          <cell r="AU511">
            <v>0</v>
          </cell>
          <cell r="AV511">
            <v>0</v>
          </cell>
          <cell r="AW511">
            <v>0</v>
          </cell>
          <cell r="AY511">
            <v>0</v>
          </cell>
          <cell r="AZ511">
            <v>0</v>
          </cell>
          <cell r="BA511">
            <v>0</v>
          </cell>
          <cell r="BB511">
            <v>0</v>
          </cell>
          <cell r="BC511">
            <v>0</v>
          </cell>
          <cell r="BD511">
            <v>0</v>
          </cell>
          <cell r="BE511">
            <v>0</v>
          </cell>
          <cell r="BF511">
            <v>0</v>
          </cell>
          <cell r="BG511">
            <v>0</v>
          </cell>
          <cell r="BH511">
            <v>0</v>
          </cell>
          <cell r="BI511">
            <v>0</v>
          </cell>
          <cell r="BJ511">
            <v>0</v>
          </cell>
          <cell r="BK511">
            <v>0</v>
          </cell>
          <cell r="BL511">
            <v>0</v>
          </cell>
          <cell r="BM511">
            <v>0</v>
          </cell>
          <cell r="BN511">
            <v>0</v>
          </cell>
          <cell r="BO511">
            <v>0</v>
          </cell>
          <cell r="BP511">
            <v>0</v>
          </cell>
          <cell r="BQ511">
            <v>0</v>
          </cell>
          <cell r="BR511">
            <v>0</v>
          </cell>
          <cell r="BS511">
            <v>0</v>
          </cell>
          <cell r="BT511">
            <v>0</v>
          </cell>
          <cell r="BU511">
            <v>0</v>
          </cell>
          <cell r="BV511">
            <v>0</v>
          </cell>
          <cell r="BW511">
            <v>0</v>
          </cell>
          <cell r="BY511">
            <v>4010</v>
          </cell>
          <cell r="BZ511">
            <v>0</v>
          </cell>
        </row>
        <row r="512">
          <cell r="A512">
            <v>740054</v>
          </cell>
          <cell r="B512">
            <v>740054</v>
          </cell>
          <cell r="C512" t="str">
            <v>Blaine Desrosiers</v>
          </cell>
          <cell r="D512">
            <v>740054</v>
          </cell>
          <cell r="E512">
            <v>740</v>
          </cell>
          <cell r="F512">
            <v>40</v>
          </cell>
          <cell r="G512" t="str">
            <v>GG Brewer Mills Capital Work</v>
          </cell>
          <cell r="I512">
            <v>0</v>
          </cell>
          <cell r="K512">
            <v>0</v>
          </cell>
          <cell r="M512">
            <v>0</v>
          </cell>
          <cell r="O512">
            <v>0</v>
          </cell>
          <cell r="Q512">
            <v>0</v>
          </cell>
          <cell r="S512">
            <v>0</v>
          </cell>
          <cell r="U512">
            <v>0</v>
          </cell>
          <cell r="V512">
            <v>0</v>
          </cell>
          <cell r="W512">
            <v>0</v>
          </cell>
          <cell r="X512">
            <v>0</v>
          </cell>
          <cell r="Y512">
            <v>0</v>
          </cell>
          <cell r="Z512">
            <v>0</v>
          </cell>
          <cell r="AA512">
            <v>0</v>
          </cell>
          <cell r="AB512">
            <v>0</v>
          </cell>
          <cell r="AC512">
            <v>0</v>
          </cell>
          <cell r="AD512">
            <v>4</v>
          </cell>
          <cell r="AE512">
            <v>224</v>
          </cell>
          <cell r="AF512">
            <v>0</v>
          </cell>
          <cell r="AG512">
            <v>0</v>
          </cell>
          <cell r="AH512">
            <v>0</v>
          </cell>
          <cell r="AI512">
            <v>0</v>
          </cell>
          <cell r="AJ512">
            <v>0</v>
          </cell>
          <cell r="AK512">
            <v>0</v>
          </cell>
          <cell r="AL512">
            <v>0</v>
          </cell>
          <cell r="AM512">
            <v>0</v>
          </cell>
          <cell r="AN512">
            <v>0</v>
          </cell>
          <cell r="AO512">
            <v>0</v>
          </cell>
          <cell r="AP512">
            <v>0</v>
          </cell>
          <cell r="AQ512">
            <v>0</v>
          </cell>
          <cell r="AS512">
            <v>0</v>
          </cell>
          <cell r="AT512">
            <v>0</v>
          </cell>
          <cell r="AU512">
            <v>0</v>
          </cell>
          <cell r="AV512">
            <v>0</v>
          </cell>
          <cell r="AW512">
            <v>0</v>
          </cell>
          <cell r="AY512">
            <v>0</v>
          </cell>
          <cell r="AZ512">
            <v>0</v>
          </cell>
          <cell r="BA512">
            <v>0</v>
          </cell>
          <cell r="BB512">
            <v>0</v>
          </cell>
          <cell r="BC512">
            <v>0</v>
          </cell>
          <cell r="BD512">
            <v>0</v>
          </cell>
          <cell r="BE512">
            <v>0</v>
          </cell>
          <cell r="BF512">
            <v>0</v>
          </cell>
          <cell r="BG512">
            <v>0</v>
          </cell>
          <cell r="BH512">
            <v>0</v>
          </cell>
          <cell r="BI512">
            <v>0</v>
          </cell>
          <cell r="BJ512">
            <v>0</v>
          </cell>
          <cell r="BK512">
            <v>0</v>
          </cell>
          <cell r="BL512">
            <v>0</v>
          </cell>
          <cell r="BM512">
            <v>0</v>
          </cell>
          <cell r="BN512">
            <v>0</v>
          </cell>
          <cell r="BO512">
            <v>0</v>
          </cell>
          <cell r="BP512">
            <v>0</v>
          </cell>
          <cell r="BQ512">
            <v>0</v>
          </cell>
          <cell r="BR512">
            <v>0</v>
          </cell>
          <cell r="BS512">
            <v>0</v>
          </cell>
          <cell r="BT512">
            <v>0</v>
          </cell>
          <cell r="BU512">
            <v>0</v>
          </cell>
          <cell r="BV512">
            <v>0</v>
          </cell>
          <cell r="BW512">
            <v>0</v>
          </cell>
          <cell r="BY512">
            <v>4010</v>
          </cell>
          <cell r="BZ512">
            <v>224</v>
          </cell>
        </row>
        <row r="513">
          <cell r="A513">
            <v>740042</v>
          </cell>
          <cell r="B513">
            <v>740042</v>
          </cell>
          <cell r="C513" t="str">
            <v>Blaine Desrosiers</v>
          </cell>
          <cell r="D513">
            <v>740042</v>
          </cell>
          <cell r="E513">
            <v>740</v>
          </cell>
          <cell r="F513">
            <v>40</v>
          </cell>
          <cell r="G513" t="str">
            <v>GG Brewer Mills Operations</v>
          </cell>
          <cell r="I513">
            <v>0</v>
          </cell>
          <cell r="K513">
            <v>0</v>
          </cell>
          <cell r="M513">
            <v>0</v>
          </cell>
          <cell r="O513">
            <v>0</v>
          </cell>
          <cell r="Q513">
            <v>0</v>
          </cell>
          <cell r="S513">
            <v>0</v>
          </cell>
          <cell r="U513">
            <v>0</v>
          </cell>
          <cell r="V513">
            <v>0</v>
          </cell>
          <cell r="W513">
            <v>0</v>
          </cell>
          <cell r="X513">
            <v>0</v>
          </cell>
          <cell r="Y513">
            <v>0</v>
          </cell>
          <cell r="Z513">
            <v>0</v>
          </cell>
          <cell r="AA513">
            <v>0</v>
          </cell>
          <cell r="AB513">
            <v>0</v>
          </cell>
          <cell r="AC513">
            <v>0</v>
          </cell>
          <cell r="AD513">
            <v>32</v>
          </cell>
          <cell r="AE513">
            <v>1792</v>
          </cell>
          <cell r="AF513">
            <v>0</v>
          </cell>
          <cell r="AG513">
            <v>0</v>
          </cell>
          <cell r="AH513">
            <v>0</v>
          </cell>
          <cell r="AI513">
            <v>0</v>
          </cell>
          <cell r="AJ513">
            <v>0</v>
          </cell>
          <cell r="AK513">
            <v>0</v>
          </cell>
          <cell r="AL513">
            <v>0</v>
          </cell>
          <cell r="AM513">
            <v>0</v>
          </cell>
          <cell r="AN513">
            <v>0</v>
          </cell>
          <cell r="AO513">
            <v>0</v>
          </cell>
          <cell r="AP513">
            <v>0</v>
          </cell>
          <cell r="AQ513">
            <v>0</v>
          </cell>
          <cell r="AS513">
            <v>0</v>
          </cell>
          <cell r="AT513">
            <v>0</v>
          </cell>
          <cell r="AU513">
            <v>0</v>
          </cell>
          <cell r="AV513">
            <v>0</v>
          </cell>
          <cell r="AW513">
            <v>0</v>
          </cell>
          <cell r="AY513">
            <v>0</v>
          </cell>
          <cell r="AZ513">
            <v>0</v>
          </cell>
          <cell r="BA513">
            <v>0</v>
          </cell>
          <cell r="BB513">
            <v>0</v>
          </cell>
          <cell r="BC513">
            <v>0</v>
          </cell>
          <cell r="BD513">
            <v>0</v>
          </cell>
          <cell r="BE513">
            <v>0</v>
          </cell>
          <cell r="BF513">
            <v>0</v>
          </cell>
          <cell r="BG513">
            <v>0</v>
          </cell>
          <cell r="BH513">
            <v>0</v>
          </cell>
          <cell r="BI513">
            <v>0</v>
          </cell>
          <cell r="BJ513">
            <v>0</v>
          </cell>
          <cell r="BK513">
            <v>0</v>
          </cell>
          <cell r="BL513">
            <v>0</v>
          </cell>
          <cell r="BM513">
            <v>0</v>
          </cell>
          <cell r="BN513">
            <v>0</v>
          </cell>
          <cell r="BO513">
            <v>0</v>
          </cell>
          <cell r="BP513">
            <v>0</v>
          </cell>
          <cell r="BQ513">
            <v>0</v>
          </cell>
          <cell r="BR513">
            <v>0</v>
          </cell>
          <cell r="BS513">
            <v>0</v>
          </cell>
          <cell r="BT513">
            <v>25</v>
          </cell>
          <cell r="BU513">
            <v>1177.75</v>
          </cell>
          <cell r="BV513">
            <v>0</v>
          </cell>
          <cell r="BW513">
            <v>0</v>
          </cell>
          <cell r="BY513">
            <v>4010</v>
          </cell>
          <cell r="BZ513">
            <v>2969.75</v>
          </cell>
        </row>
        <row r="514">
          <cell r="A514">
            <v>0</v>
          </cell>
          <cell r="K514">
            <v>0</v>
          </cell>
          <cell r="M514">
            <v>0</v>
          </cell>
          <cell r="O514">
            <v>0</v>
          </cell>
          <cell r="Q514">
            <v>0</v>
          </cell>
          <cell r="S514">
            <v>0</v>
          </cell>
          <cell r="U514">
            <v>0</v>
          </cell>
          <cell r="V514">
            <v>0</v>
          </cell>
          <cell r="W514">
            <v>0</v>
          </cell>
          <cell r="X514">
            <v>0</v>
          </cell>
          <cell r="Y514">
            <v>0</v>
          </cell>
          <cell r="BO514">
            <v>0</v>
          </cell>
          <cell r="BV514">
            <v>0</v>
          </cell>
          <cell r="BY514" t="str">
            <v>4010 Total</v>
          </cell>
          <cell r="BZ514">
            <v>8569.75</v>
          </cell>
        </row>
        <row r="515">
          <cell r="A515">
            <v>740000</v>
          </cell>
          <cell r="B515">
            <v>740000</v>
          </cell>
          <cell r="C515" t="str">
            <v>Blaine Desrosiers</v>
          </cell>
          <cell r="D515">
            <v>740000</v>
          </cell>
          <cell r="E515">
            <v>740</v>
          </cell>
          <cell r="F515">
            <v>40</v>
          </cell>
          <cell r="G515" t="str">
            <v>GG  Kingston Mills Maint of Prop</v>
          </cell>
          <cell r="I515">
            <v>0</v>
          </cell>
          <cell r="K515">
            <v>0</v>
          </cell>
          <cell r="M515">
            <v>0</v>
          </cell>
          <cell r="O515">
            <v>0</v>
          </cell>
          <cell r="Q515">
            <v>0</v>
          </cell>
          <cell r="S515">
            <v>0</v>
          </cell>
          <cell r="U515">
            <v>0</v>
          </cell>
          <cell r="V515">
            <v>0</v>
          </cell>
          <cell r="W515">
            <v>0</v>
          </cell>
          <cell r="X515">
            <v>0</v>
          </cell>
          <cell r="Y515">
            <v>0</v>
          </cell>
          <cell r="Z515">
            <v>0</v>
          </cell>
          <cell r="AA515">
            <v>0</v>
          </cell>
          <cell r="AB515">
            <v>0</v>
          </cell>
          <cell r="AC515">
            <v>0</v>
          </cell>
          <cell r="AD515">
            <v>32</v>
          </cell>
          <cell r="AE515">
            <v>1792</v>
          </cell>
          <cell r="AF515">
            <v>0</v>
          </cell>
          <cell r="AG515">
            <v>0</v>
          </cell>
          <cell r="AH515">
            <v>0</v>
          </cell>
          <cell r="AI515">
            <v>0</v>
          </cell>
          <cell r="AJ515">
            <v>0</v>
          </cell>
          <cell r="AK515">
            <v>0</v>
          </cell>
          <cell r="AL515">
            <v>0</v>
          </cell>
          <cell r="AM515">
            <v>0</v>
          </cell>
          <cell r="AN515">
            <v>0</v>
          </cell>
          <cell r="AO515">
            <v>0</v>
          </cell>
          <cell r="AP515">
            <v>0</v>
          </cell>
          <cell r="AQ515">
            <v>0</v>
          </cell>
          <cell r="AS515">
            <v>0</v>
          </cell>
          <cell r="AT515">
            <v>0</v>
          </cell>
          <cell r="AU515">
            <v>0</v>
          </cell>
          <cell r="AV515">
            <v>0</v>
          </cell>
          <cell r="AW515">
            <v>0</v>
          </cell>
          <cell r="AY515">
            <v>0</v>
          </cell>
          <cell r="AZ515">
            <v>0</v>
          </cell>
          <cell r="BA515">
            <v>0</v>
          </cell>
          <cell r="BB515">
            <v>0</v>
          </cell>
          <cell r="BC515">
            <v>0</v>
          </cell>
          <cell r="BD515">
            <v>0</v>
          </cell>
          <cell r="BE515">
            <v>0</v>
          </cell>
          <cell r="BF515">
            <v>0</v>
          </cell>
          <cell r="BG515">
            <v>0</v>
          </cell>
          <cell r="BH515">
            <v>0</v>
          </cell>
          <cell r="BI515">
            <v>0</v>
          </cell>
          <cell r="BJ515">
            <v>0</v>
          </cell>
          <cell r="BK515">
            <v>0</v>
          </cell>
          <cell r="BL515">
            <v>0</v>
          </cell>
          <cell r="BM515">
            <v>0</v>
          </cell>
          <cell r="BN515">
            <v>0</v>
          </cell>
          <cell r="BO515">
            <v>0</v>
          </cell>
          <cell r="BP515">
            <v>0</v>
          </cell>
          <cell r="BQ515">
            <v>0</v>
          </cell>
          <cell r="BR515">
            <v>0</v>
          </cell>
          <cell r="BS515">
            <v>0</v>
          </cell>
          <cell r="BT515">
            <v>0</v>
          </cell>
          <cell r="BU515">
            <v>0</v>
          </cell>
          <cell r="BV515">
            <v>0</v>
          </cell>
          <cell r="BW515">
            <v>0</v>
          </cell>
          <cell r="BY515">
            <v>4011</v>
          </cell>
          <cell r="BZ515">
            <v>1792</v>
          </cell>
        </row>
        <row r="516">
          <cell r="A516">
            <v>740001</v>
          </cell>
          <cell r="B516">
            <v>740001</v>
          </cell>
          <cell r="C516" t="str">
            <v>Blaine Desrosiers</v>
          </cell>
          <cell r="D516">
            <v>740001</v>
          </cell>
          <cell r="E516">
            <v>740</v>
          </cell>
          <cell r="F516">
            <v>40</v>
          </cell>
          <cell r="G516" t="str">
            <v>GG  Kingston Mills Maint of Building</v>
          </cell>
          <cell r="I516">
            <v>0</v>
          </cell>
          <cell r="K516">
            <v>0</v>
          </cell>
          <cell r="M516">
            <v>0</v>
          </cell>
          <cell r="O516">
            <v>0</v>
          </cell>
          <cell r="Q516">
            <v>0</v>
          </cell>
          <cell r="S516">
            <v>0</v>
          </cell>
          <cell r="U516">
            <v>0</v>
          </cell>
          <cell r="V516">
            <v>0</v>
          </cell>
          <cell r="W516">
            <v>0</v>
          </cell>
          <cell r="X516">
            <v>0</v>
          </cell>
          <cell r="Y516">
            <v>0</v>
          </cell>
          <cell r="Z516">
            <v>0</v>
          </cell>
          <cell r="AA516">
            <v>0</v>
          </cell>
          <cell r="AB516">
            <v>0</v>
          </cell>
          <cell r="AC516">
            <v>0</v>
          </cell>
          <cell r="AD516">
            <v>32</v>
          </cell>
          <cell r="AE516">
            <v>1792</v>
          </cell>
          <cell r="AF516">
            <v>0</v>
          </cell>
          <cell r="AG516">
            <v>0</v>
          </cell>
          <cell r="AH516">
            <v>0</v>
          </cell>
          <cell r="AI516">
            <v>0</v>
          </cell>
          <cell r="AJ516">
            <v>0</v>
          </cell>
          <cell r="AK516">
            <v>0</v>
          </cell>
          <cell r="AL516">
            <v>0</v>
          </cell>
          <cell r="AM516">
            <v>0</v>
          </cell>
          <cell r="AN516">
            <v>0</v>
          </cell>
          <cell r="AO516">
            <v>0</v>
          </cell>
          <cell r="AP516">
            <v>0</v>
          </cell>
          <cell r="AQ516">
            <v>0</v>
          </cell>
          <cell r="AS516">
            <v>0</v>
          </cell>
          <cell r="AT516">
            <v>0</v>
          </cell>
          <cell r="AU516">
            <v>0</v>
          </cell>
          <cell r="AV516">
            <v>0</v>
          </cell>
          <cell r="AW516">
            <v>0</v>
          </cell>
          <cell r="AY516">
            <v>0</v>
          </cell>
          <cell r="AZ516">
            <v>0</v>
          </cell>
          <cell r="BA516">
            <v>0</v>
          </cell>
          <cell r="BB516">
            <v>0</v>
          </cell>
          <cell r="BC516">
            <v>0</v>
          </cell>
          <cell r="BD516">
            <v>0</v>
          </cell>
          <cell r="BE516">
            <v>0</v>
          </cell>
          <cell r="BF516">
            <v>0</v>
          </cell>
          <cell r="BG516">
            <v>0</v>
          </cell>
          <cell r="BH516">
            <v>0</v>
          </cell>
          <cell r="BI516">
            <v>0</v>
          </cell>
          <cell r="BJ516">
            <v>0</v>
          </cell>
          <cell r="BK516">
            <v>0</v>
          </cell>
          <cell r="BL516">
            <v>0</v>
          </cell>
          <cell r="BM516">
            <v>0</v>
          </cell>
          <cell r="BN516">
            <v>0</v>
          </cell>
          <cell r="BO516">
            <v>0</v>
          </cell>
          <cell r="BP516">
            <v>0</v>
          </cell>
          <cell r="BQ516">
            <v>0</v>
          </cell>
          <cell r="BR516">
            <v>0</v>
          </cell>
          <cell r="BS516">
            <v>0</v>
          </cell>
          <cell r="BT516">
            <v>0</v>
          </cell>
          <cell r="BU516">
            <v>0</v>
          </cell>
          <cell r="BV516">
            <v>0</v>
          </cell>
          <cell r="BW516">
            <v>0</v>
          </cell>
          <cell r="BY516">
            <v>4011</v>
          </cell>
          <cell r="BZ516">
            <v>1792</v>
          </cell>
        </row>
        <row r="517">
          <cell r="A517">
            <v>740002</v>
          </cell>
          <cell r="B517">
            <v>740002</v>
          </cell>
          <cell r="C517" t="str">
            <v>Blaine Desrosiers</v>
          </cell>
          <cell r="D517">
            <v>740002</v>
          </cell>
          <cell r="E517">
            <v>740</v>
          </cell>
          <cell r="F517">
            <v>40</v>
          </cell>
          <cell r="G517" t="str">
            <v>GG  Kingston Mills Maint of Houses</v>
          </cell>
          <cell r="I517">
            <v>0</v>
          </cell>
          <cell r="K517">
            <v>0</v>
          </cell>
          <cell r="M517">
            <v>0</v>
          </cell>
          <cell r="O517">
            <v>0</v>
          </cell>
          <cell r="Q517">
            <v>0</v>
          </cell>
          <cell r="S517">
            <v>0</v>
          </cell>
          <cell r="U517">
            <v>0</v>
          </cell>
          <cell r="V517">
            <v>0</v>
          </cell>
          <cell r="W517">
            <v>0</v>
          </cell>
          <cell r="X517">
            <v>0</v>
          </cell>
          <cell r="Y517">
            <v>0</v>
          </cell>
          <cell r="Z517">
            <v>0</v>
          </cell>
          <cell r="AA517">
            <v>0</v>
          </cell>
          <cell r="AB517">
            <v>0</v>
          </cell>
          <cell r="AC517">
            <v>0</v>
          </cell>
          <cell r="AD517">
            <v>0</v>
          </cell>
          <cell r="AE517">
            <v>0</v>
          </cell>
          <cell r="AF517">
            <v>0</v>
          </cell>
          <cell r="AG517">
            <v>0</v>
          </cell>
          <cell r="AH517">
            <v>0</v>
          </cell>
          <cell r="AI517">
            <v>0</v>
          </cell>
          <cell r="AJ517">
            <v>0</v>
          </cell>
          <cell r="AK517">
            <v>0</v>
          </cell>
          <cell r="AL517">
            <v>0</v>
          </cell>
          <cell r="AM517">
            <v>0</v>
          </cell>
          <cell r="AN517">
            <v>0</v>
          </cell>
          <cell r="AO517">
            <v>0</v>
          </cell>
          <cell r="AP517">
            <v>0</v>
          </cell>
          <cell r="AQ517">
            <v>0</v>
          </cell>
          <cell r="AS517">
            <v>0</v>
          </cell>
          <cell r="AT517">
            <v>0</v>
          </cell>
          <cell r="AU517">
            <v>0</v>
          </cell>
          <cell r="AV517">
            <v>0</v>
          </cell>
          <cell r="AW517">
            <v>0</v>
          </cell>
          <cell r="AY517">
            <v>0</v>
          </cell>
          <cell r="AZ517">
            <v>0</v>
          </cell>
          <cell r="BA517">
            <v>0</v>
          </cell>
          <cell r="BB517">
            <v>0</v>
          </cell>
          <cell r="BC517">
            <v>0</v>
          </cell>
          <cell r="BD517">
            <v>0</v>
          </cell>
          <cell r="BE517">
            <v>0</v>
          </cell>
          <cell r="BF517">
            <v>0</v>
          </cell>
          <cell r="BG517">
            <v>0</v>
          </cell>
          <cell r="BH517">
            <v>0</v>
          </cell>
          <cell r="BI517">
            <v>0</v>
          </cell>
          <cell r="BJ517">
            <v>0</v>
          </cell>
          <cell r="BK517">
            <v>0</v>
          </cell>
          <cell r="BL517">
            <v>0</v>
          </cell>
          <cell r="BM517">
            <v>0</v>
          </cell>
          <cell r="BN517">
            <v>0</v>
          </cell>
          <cell r="BO517">
            <v>0</v>
          </cell>
          <cell r="BP517">
            <v>0</v>
          </cell>
          <cell r="BQ517">
            <v>0</v>
          </cell>
          <cell r="BR517">
            <v>0</v>
          </cell>
          <cell r="BS517">
            <v>0</v>
          </cell>
          <cell r="BT517">
            <v>0</v>
          </cell>
          <cell r="BU517">
            <v>0</v>
          </cell>
          <cell r="BV517">
            <v>0</v>
          </cell>
          <cell r="BW517">
            <v>0</v>
          </cell>
          <cell r="BY517">
            <v>4011</v>
          </cell>
          <cell r="BZ517">
            <v>0</v>
          </cell>
        </row>
        <row r="518">
          <cell r="A518">
            <v>740003</v>
          </cell>
          <cell r="B518">
            <v>740003</v>
          </cell>
          <cell r="C518" t="str">
            <v>Blaine Desrosiers</v>
          </cell>
          <cell r="D518">
            <v>740003</v>
          </cell>
          <cell r="E518">
            <v>740</v>
          </cell>
          <cell r="F518">
            <v>40</v>
          </cell>
          <cell r="G518" t="str">
            <v>GG  Kingston Mills Maint of Dams</v>
          </cell>
          <cell r="I518">
            <v>0</v>
          </cell>
          <cell r="K518">
            <v>0</v>
          </cell>
          <cell r="M518">
            <v>0</v>
          </cell>
          <cell r="O518">
            <v>0</v>
          </cell>
          <cell r="Q518">
            <v>0</v>
          </cell>
          <cell r="S518">
            <v>0</v>
          </cell>
          <cell r="U518">
            <v>0</v>
          </cell>
          <cell r="V518">
            <v>0</v>
          </cell>
          <cell r="W518">
            <v>0</v>
          </cell>
          <cell r="X518">
            <v>0</v>
          </cell>
          <cell r="Y518">
            <v>0</v>
          </cell>
          <cell r="Z518">
            <v>0</v>
          </cell>
          <cell r="AA518">
            <v>0</v>
          </cell>
          <cell r="AB518">
            <v>0</v>
          </cell>
          <cell r="AC518">
            <v>0</v>
          </cell>
          <cell r="AD518">
            <v>0</v>
          </cell>
          <cell r="AE518">
            <v>0</v>
          </cell>
          <cell r="AF518">
            <v>0</v>
          </cell>
          <cell r="AG518">
            <v>0</v>
          </cell>
          <cell r="AH518">
            <v>0</v>
          </cell>
          <cell r="AI518">
            <v>0</v>
          </cell>
          <cell r="AJ518">
            <v>0</v>
          </cell>
          <cell r="AK518">
            <v>0</v>
          </cell>
          <cell r="AL518">
            <v>0</v>
          </cell>
          <cell r="AM518">
            <v>0</v>
          </cell>
          <cell r="AN518">
            <v>0</v>
          </cell>
          <cell r="AO518">
            <v>0</v>
          </cell>
          <cell r="AP518">
            <v>0</v>
          </cell>
          <cell r="AQ518">
            <v>0</v>
          </cell>
          <cell r="AS518">
            <v>0</v>
          </cell>
          <cell r="AT518">
            <v>0</v>
          </cell>
          <cell r="AU518">
            <v>0</v>
          </cell>
          <cell r="AV518">
            <v>0</v>
          </cell>
          <cell r="AW518">
            <v>0</v>
          </cell>
          <cell r="AY518">
            <v>0</v>
          </cell>
          <cell r="AZ518">
            <v>0</v>
          </cell>
          <cell r="BA518">
            <v>0</v>
          </cell>
          <cell r="BB518">
            <v>0</v>
          </cell>
          <cell r="BC518">
            <v>0</v>
          </cell>
          <cell r="BD518">
            <v>0</v>
          </cell>
          <cell r="BE518">
            <v>0</v>
          </cell>
          <cell r="BF518">
            <v>0</v>
          </cell>
          <cell r="BG518">
            <v>0</v>
          </cell>
          <cell r="BH518">
            <v>0</v>
          </cell>
          <cell r="BI518">
            <v>0</v>
          </cell>
          <cell r="BJ518">
            <v>0</v>
          </cell>
          <cell r="BK518">
            <v>0</v>
          </cell>
          <cell r="BL518">
            <v>0</v>
          </cell>
          <cell r="BM518">
            <v>0</v>
          </cell>
          <cell r="BN518">
            <v>0</v>
          </cell>
          <cell r="BO518">
            <v>0</v>
          </cell>
          <cell r="BP518">
            <v>0</v>
          </cell>
          <cell r="BQ518">
            <v>0</v>
          </cell>
          <cell r="BR518">
            <v>0</v>
          </cell>
          <cell r="BS518">
            <v>0</v>
          </cell>
          <cell r="BT518">
            <v>0</v>
          </cell>
          <cell r="BU518">
            <v>0</v>
          </cell>
          <cell r="BV518">
            <v>0</v>
          </cell>
          <cell r="BW518">
            <v>0</v>
          </cell>
          <cell r="BY518">
            <v>4011</v>
          </cell>
          <cell r="BZ518">
            <v>0</v>
          </cell>
        </row>
        <row r="519">
          <cell r="A519">
            <v>740004</v>
          </cell>
          <cell r="B519">
            <v>740004</v>
          </cell>
          <cell r="C519" t="str">
            <v>Blaine Desrosiers</v>
          </cell>
          <cell r="D519">
            <v>740004</v>
          </cell>
          <cell r="E519">
            <v>740</v>
          </cell>
          <cell r="F519">
            <v>40</v>
          </cell>
          <cell r="G519" t="str">
            <v>GG  Kingston M Maint of Canals,Pens Etc</v>
          </cell>
          <cell r="I519">
            <v>0</v>
          </cell>
          <cell r="K519">
            <v>0</v>
          </cell>
          <cell r="M519">
            <v>0</v>
          </cell>
          <cell r="O519">
            <v>0</v>
          </cell>
          <cell r="Q519">
            <v>0</v>
          </cell>
          <cell r="S519">
            <v>0</v>
          </cell>
          <cell r="U519">
            <v>0</v>
          </cell>
          <cell r="V519">
            <v>0</v>
          </cell>
          <cell r="W519">
            <v>0</v>
          </cell>
          <cell r="X519">
            <v>0</v>
          </cell>
          <cell r="Y519">
            <v>0</v>
          </cell>
          <cell r="Z519">
            <v>0</v>
          </cell>
          <cell r="AA519">
            <v>0</v>
          </cell>
          <cell r="AB519">
            <v>0</v>
          </cell>
          <cell r="AC519">
            <v>0</v>
          </cell>
          <cell r="AD519">
            <v>0</v>
          </cell>
          <cell r="AE519">
            <v>0</v>
          </cell>
          <cell r="AF519">
            <v>0</v>
          </cell>
          <cell r="AG519">
            <v>0</v>
          </cell>
          <cell r="AH519">
            <v>0</v>
          </cell>
          <cell r="AI519">
            <v>0</v>
          </cell>
          <cell r="AJ519">
            <v>0</v>
          </cell>
          <cell r="AK519">
            <v>0</v>
          </cell>
          <cell r="AL519">
            <v>0</v>
          </cell>
          <cell r="AM519">
            <v>0</v>
          </cell>
          <cell r="AN519">
            <v>0</v>
          </cell>
          <cell r="AO519">
            <v>0</v>
          </cell>
          <cell r="AP519">
            <v>0</v>
          </cell>
          <cell r="AQ519">
            <v>0</v>
          </cell>
          <cell r="AS519">
            <v>0</v>
          </cell>
          <cell r="AT519">
            <v>0</v>
          </cell>
          <cell r="AU519">
            <v>0</v>
          </cell>
          <cell r="AV519">
            <v>0</v>
          </cell>
          <cell r="AW519">
            <v>0</v>
          </cell>
          <cell r="AY519">
            <v>0</v>
          </cell>
          <cell r="AZ519">
            <v>0</v>
          </cell>
          <cell r="BA519">
            <v>0</v>
          </cell>
          <cell r="BB519">
            <v>0</v>
          </cell>
          <cell r="BC519">
            <v>0</v>
          </cell>
          <cell r="BD519">
            <v>0</v>
          </cell>
          <cell r="BE519">
            <v>0</v>
          </cell>
          <cell r="BF519">
            <v>0</v>
          </cell>
          <cell r="BG519">
            <v>0</v>
          </cell>
          <cell r="BH519">
            <v>0</v>
          </cell>
          <cell r="BI519">
            <v>0</v>
          </cell>
          <cell r="BJ519">
            <v>0</v>
          </cell>
          <cell r="BK519">
            <v>0</v>
          </cell>
          <cell r="BL519">
            <v>0</v>
          </cell>
          <cell r="BM519">
            <v>0</v>
          </cell>
          <cell r="BN519">
            <v>0</v>
          </cell>
          <cell r="BO519">
            <v>0</v>
          </cell>
          <cell r="BP519">
            <v>0</v>
          </cell>
          <cell r="BQ519">
            <v>0</v>
          </cell>
          <cell r="BR519">
            <v>0</v>
          </cell>
          <cell r="BS519">
            <v>0</v>
          </cell>
          <cell r="BT519">
            <v>0</v>
          </cell>
          <cell r="BU519">
            <v>0</v>
          </cell>
          <cell r="BV519">
            <v>0</v>
          </cell>
          <cell r="BW519">
            <v>0</v>
          </cell>
          <cell r="BY519">
            <v>4011</v>
          </cell>
          <cell r="BZ519">
            <v>0</v>
          </cell>
        </row>
        <row r="520">
          <cell r="A520">
            <v>740005</v>
          </cell>
          <cell r="B520">
            <v>740005</v>
          </cell>
          <cell r="C520" t="str">
            <v>Blaine Desrosiers</v>
          </cell>
          <cell r="D520">
            <v>740005</v>
          </cell>
          <cell r="E520">
            <v>740</v>
          </cell>
          <cell r="F520">
            <v>40</v>
          </cell>
          <cell r="G520" t="str">
            <v>GG  Kingston Mills Maint of Generators</v>
          </cell>
          <cell r="I520">
            <v>0</v>
          </cell>
          <cell r="K520">
            <v>0</v>
          </cell>
          <cell r="M520">
            <v>0</v>
          </cell>
          <cell r="O520">
            <v>0</v>
          </cell>
          <cell r="Q520">
            <v>0</v>
          </cell>
          <cell r="S520">
            <v>0</v>
          </cell>
          <cell r="U520">
            <v>0</v>
          </cell>
          <cell r="V520">
            <v>0</v>
          </cell>
          <cell r="W520">
            <v>0</v>
          </cell>
          <cell r="X520">
            <v>0</v>
          </cell>
          <cell r="Y520">
            <v>0</v>
          </cell>
          <cell r="Z520">
            <v>0</v>
          </cell>
          <cell r="AA520">
            <v>0</v>
          </cell>
          <cell r="AB520">
            <v>0</v>
          </cell>
          <cell r="AC520">
            <v>0</v>
          </cell>
          <cell r="AD520">
            <v>48</v>
          </cell>
          <cell r="AE520">
            <v>2688</v>
          </cell>
          <cell r="AF520">
            <v>0</v>
          </cell>
          <cell r="AG520">
            <v>0</v>
          </cell>
          <cell r="AH520">
            <v>0</v>
          </cell>
          <cell r="AI520">
            <v>0</v>
          </cell>
          <cell r="AJ520">
            <v>0</v>
          </cell>
          <cell r="AK520">
            <v>0</v>
          </cell>
          <cell r="AL520">
            <v>0</v>
          </cell>
          <cell r="AM520">
            <v>0</v>
          </cell>
          <cell r="AN520">
            <v>0</v>
          </cell>
          <cell r="AO520">
            <v>0</v>
          </cell>
          <cell r="AP520">
            <v>0</v>
          </cell>
          <cell r="AQ520">
            <v>0</v>
          </cell>
          <cell r="AS520">
            <v>0</v>
          </cell>
          <cell r="AT520">
            <v>0</v>
          </cell>
          <cell r="AU520">
            <v>0</v>
          </cell>
          <cell r="AV520">
            <v>0</v>
          </cell>
          <cell r="AW520">
            <v>0</v>
          </cell>
          <cell r="AY520">
            <v>0</v>
          </cell>
          <cell r="AZ520">
            <v>0</v>
          </cell>
          <cell r="BA520">
            <v>0</v>
          </cell>
          <cell r="BB520">
            <v>0</v>
          </cell>
          <cell r="BC520">
            <v>0</v>
          </cell>
          <cell r="BD520">
            <v>0</v>
          </cell>
          <cell r="BE520">
            <v>0</v>
          </cell>
          <cell r="BF520">
            <v>0</v>
          </cell>
          <cell r="BG520">
            <v>0</v>
          </cell>
          <cell r="BH520">
            <v>0</v>
          </cell>
          <cell r="BI520">
            <v>0</v>
          </cell>
          <cell r="BJ520">
            <v>0</v>
          </cell>
          <cell r="BK520">
            <v>0</v>
          </cell>
          <cell r="BL520">
            <v>0</v>
          </cell>
          <cell r="BM520">
            <v>0</v>
          </cell>
          <cell r="BN520">
            <v>0</v>
          </cell>
          <cell r="BO520">
            <v>0</v>
          </cell>
          <cell r="BP520">
            <v>0</v>
          </cell>
          <cell r="BQ520">
            <v>0</v>
          </cell>
          <cell r="BR520">
            <v>0</v>
          </cell>
          <cell r="BS520">
            <v>0</v>
          </cell>
          <cell r="BT520">
            <v>0</v>
          </cell>
          <cell r="BU520">
            <v>0</v>
          </cell>
          <cell r="BV520">
            <v>0</v>
          </cell>
          <cell r="BW520">
            <v>0</v>
          </cell>
          <cell r="BY520">
            <v>4011</v>
          </cell>
          <cell r="BZ520">
            <v>2688</v>
          </cell>
        </row>
        <row r="521">
          <cell r="A521">
            <v>740006</v>
          </cell>
          <cell r="B521">
            <v>740006</v>
          </cell>
          <cell r="C521" t="str">
            <v>Blaine Desrosiers</v>
          </cell>
          <cell r="D521">
            <v>740006</v>
          </cell>
          <cell r="E521">
            <v>740</v>
          </cell>
          <cell r="F521">
            <v>40</v>
          </cell>
          <cell r="G521" t="str">
            <v>GG  Kingston Mills Maint of Elect Plant</v>
          </cell>
          <cell r="I521">
            <v>0</v>
          </cell>
          <cell r="K521">
            <v>0</v>
          </cell>
          <cell r="M521">
            <v>0</v>
          </cell>
          <cell r="O521">
            <v>0</v>
          </cell>
          <cell r="Q521">
            <v>0</v>
          </cell>
          <cell r="S521">
            <v>0</v>
          </cell>
          <cell r="U521">
            <v>0</v>
          </cell>
          <cell r="V521">
            <v>0</v>
          </cell>
          <cell r="W521">
            <v>0</v>
          </cell>
          <cell r="X521">
            <v>0</v>
          </cell>
          <cell r="Y521">
            <v>0</v>
          </cell>
          <cell r="Z521">
            <v>0</v>
          </cell>
          <cell r="AA521">
            <v>0</v>
          </cell>
          <cell r="AB521">
            <v>0</v>
          </cell>
          <cell r="AC521">
            <v>0</v>
          </cell>
          <cell r="AD521">
            <v>32</v>
          </cell>
          <cell r="AE521">
            <v>1792</v>
          </cell>
          <cell r="AF521">
            <v>0</v>
          </cell>
          <cell r="AG521">
            <v>0</v>
          </cell>
          <cell r="AH521">
            <v>0</v>
          </cell>
          <cell r="AI521">
            <v>0</v>
          </cell>
          <cell r="AJ521">
            <v>0</v>
          </cell>
          <cell r="AK521">
            <v>0</v>
          </cell>
          <cell r="AL521">
            <v>0</v>
          </cell>
          <cell r="AM521">
            <v>0</v>
          </cell>
          <cell r="AN521">
            <v>0</v>
          </cell>
          <cell r="AO521">
            <v>0</v>
          </cell>
          <cell r="AP521">
            <v>0</v>
          </cell>
          <cell r="AQ521">
            <v>0</v>
          </cell>
          <cell r="AS521">
            <v>0</v>
          </cell>
          <cell r="AT521">
            <v>0</v>
          </cell>
          <cell r="AU521">
            <v>0</v>
          </cell>
          <cell r="AV521">
            <v>0</v>
          </cell>
          <cell r="AW521">
            <v>0</v>
          </cell>
          <cell r="AY521">
            <v>0</v>
          </cell>
          <cell r="AZ521">
            <v>0</v>
          </cell>
          <cell r="BA521">
            <v>0</v>
          </cell>
          <cell r="BB521">
            <v>0</v>
          </cell>
          <cell r="BC521">
            <v>0</v>
          </cell>
          <cell r="BD521">
            <v>0</v>
          </cell>
          <cell r="BE521">
            <v>0</v>
          </cell>
          <cell r="BF521">
            <v>0</v>
          </cell>
          <cell r="BG521">
            <v>0</v>
          </cell>
          <cell r="BH521">
            <v>0</v>
          </cell>
          <cell r="BI521">
            <v>0</v>
          </cell>
          <cell r="BJ521">
            <v>0</v>
          </cell>
          <cell r="BK521">
            <v>0</v>
          </cell>
          <cell r="BL521">
            <v>0</v>
          </cell>
          <cell r="BM521">
            <v>0</v>
          </cell>
          <cell r="BN521">
            <v>0</v>
          </cell>
          <cell r="BO521">
            <v>0</v>
          </cell>
          <cell r="BP521">
            <v>0</v>
          </cell>
          <cell r="BQ521">
            <v>0</v>
          </cell>
          <cell r="BR521">
            <v>0</v>
          </cell>
          <cell r="BS521">
            <v>0</v>
          </cell>
          <cell r="BT521">
            <v>0</v>
          </cell>
          <cell r="BU521">
            <v>0</v>
          </cell>
          <cell r="BV521">
            <v>0</v>
          </cell>
          <cell r="BW521">
            <v>0</v>
          </cell>
          <cell r="BY521">
            <v>4011</v>
          </cell>
          <cell r="BZ521">
            <v>1792</v>
          </cell>
        </row>
        <row r="522">
          <cell r="A522">
            <v>740052</v>
          </cell>
          <cell r="B522">
            <v>740052</v>
          </cell>
          <cell r="D522">
            <v>740052</v>
          </cell>
          <cell r="E522">
            <v>740</v>
          </cell>
          <cell r="F522">
            <v>40</v>
          </cell>
          <cell r="G522" t="str">
            <v>GG  Kingston Mills Capital Work</v>
          </cell>
          <cell r="AD522">
            <v>52</v>
          </cell>
          <cell r="AE522">
            <v>2912</v>
          </cell>
          <cell r="BW522">
            <v>0</v>
          </cell>
          <cell r="BY522">
            <v>4011</v>
          </cell>
          <cell r="BZ522">
            <v>2912</v>
          </cell>
        </row>
        <row r="523">
          <cell r="A523">
            <v>740041</v>
          </cell>
          <cell r="B523">
            <v>740041</v>
          </cell>
          <cell r="C523" t="str">
            <v>Blaine Desrosiers</v>
          </cell>
          <cell r="D523">
            <v>740041</v>
          </cell>
          <cell r="E523">
            <v>740</v>
          </cell>
          <cell r="F523">
            <v>40</v>
          </cell>
          <cell r="G523" t="str">
            <v>GG  Kingston Mills Operations</v>
          </cell>
          <cell r="I523">
            <v>0</v>
          </cell>
          <cell r="K523">
            <v>0</v>
          </cell>
          <cell r="M523">
            <v>0</v>
          </cell>
          <cell r="O523">
            <v>0</v>
          </cell>
          <cell r="Q523">
            <v>0</v>
          </cell>
          <cell r="S523">
            <v>0</v>
          </cell>
          <cell r="U523">
            <v>0</v>
          </cell>
          <cell r="V523">
            <v>0</v>
          </cell>
          <cell r="W523">
            <v>0</v>
          </cell>
          <cell r="X523">
            <v>0</v>
          </cell>
          <cell r="Y523">
            <v>0</v>
          </cell>
          <cell r="Z523">
            <v>0</v>
          </cell>
          <cell r="AA523">
            <v>0</v>
          </cell>
          <cell r="AB523">
            <v>0</v>
          </cell>
          <cell r="AC523">
            <v>0</v>
          </cell>
          <cell r="AD523">
            <v>32</v>
          </cell>
          <cell r="AE523">
            <v>1792</v>
          </cell>
          <cell r="AF523">
            <v>0</v>
          </cell>
          <cell r="AG523">
            <v>0</v>
          </cell>
          <cell r="AH523">
            <v>0</v>
          </cell>
          <cell r="AI523">
            <v>0</v>
          </cell>
          <cell r="AJ523">
            <v>0</v>
          </cell>
          <cell r="AK523">
            <v>0</v>
          </cell>
          <cell r="AL523">
            <v>0</v>
          </cell>
          <cell r="AM523">
            <v>0</v>
          </cell>
          <cell r="AN523">
            <v>0</v>
          </cell>
          <cell r="AO523">
            <v>0</v>
          </cell>
          <cell r="AP523">
            <v>0</v>
          </cell>
          <cell r="AQ523">
            <v>0</v>
          </cell>
          <cell r="AS523">
            <v>0</v>
          </cell>
          <cell r="AT523">
            <v>0</v>
          </cell>
          <cell r="AU523">
            <v>0</v>
          </cell>
          <cell r="AV523">
            <v>0</v>
          </cell>
          <cell r="AW523">
            <v>0</v>
          </cell>
          <cell r="AY523">
            <v>0</v>
          </cell>
          <cell r="AZ523">
            <v>0</v>
          </cell>
          <cell r="BA523">
            <v>0</v>
          </cell>
          <cell r="BB523">
            <v>0</v>
          </cell>
          <cell r="BC523">
            <v>0</v>
          </cell>
          <cell r="BD523">
            <v>0</v>
          </cell>
          <cell r="BE523">
            <v>0</v>
          </cell>
          <cell r="BF523">
            <v>0</v>
          </cell>
          <cell r="BG523">
            <v>0</v>
          </cell>
          <cell r="BH523">
            <v>0</v>
          </cell>
          <cell r="BI523">
            <v>0</v>
          </cell>
          <cell r="BJ523">
            <v>0</v>
          </cell>
          <cell r="BK523">
            <v>0</v>
          </cell>
          <cell r="BL523">
            <v>0</v>
          </cell>
          <cell r="BM523">
            <v>0</v>
          </cell>
          <cell r="BN523">
            <v>0</v>
          </cell>
          <cell r="BO523">
            <v>0</v>
          </cell>
          <cell r="BP523">
            <v>0</v>
          </cell>
          <cell r="BQ523">
            <v>0</v>
          </cell>
          <cell r="BR523">
            <v>0</v>
          </cell>
          <cell r="BS523">
            <v>0</v>
          </cell>
          <cell r="BT523">
            <v>25</v>
          </cell>
          <cell r="BU523">
            <v>1177.75</v>
          </cell>
          <cell r="BV523">
            <v>0</v>
          </cell>
          <cell r="BW523">
            <v>0</v>
          </cell>
          <cell r="BY523">
            <v>4011</v>
          </cell>
          <cell r="BZ523">
            <v>2969.75</v>
          </cell>
        </row>
        <row r="524">
          <cell r="A524">
            <v>0</v>
          </cell>
          <cell r="K524">
            <v>0</v>
          </cell>
          <cell r="M524">
            <v>0</v>
          </cell>
          <cell r="O524">
            <v>0</v>
          </cell>
          <cell r="Q524">
            <v>0</v>
          </cell>
          <cell r="S524">
            <v>0</v>
          </cell>
          <cell r="U524">
            <v>0</v>
          </cell>
          <cell r="V524">
            <v>0</v>
          </cell>
          <cell r="W524">
            <v>0</v>
          </cell>
          <cell r="X524">
            <v>0</v>
          </cell>
          <cell r="Y524">
            <v>0</v>
          </cell>
          <cell r="BO524">
            <v>0</v>
          </cell>
          <cell r="BV524">
            <v>0</v>
          </cell>
          <cell r="BY524" t="str">
            <v>4011 Total</v>
          </cell>
          <cell r="BZ524">
            <v>13945.75</v>
          </cell>
        </row>
        <row r="525">
          <cell r="A525">
            <v>740023</v>
          </cell>
          <cell r="B525">
            <v>740023</v>
          </cell>
          <cell r="C525" t="str">
            <v>Blaine Desrosiers</v>
          </cell>
          <cell r="D525">
            <v>740023</v>
          </cell>
          <cell r="E525">
            <v>740</v>
          </cell>
          <cell r="F525">
            <v>40</v>
          </cell>
          <cell r="G525" t="str">
            <v>GG Gananoque Maint of Property</v>
          </cell>
          <cell r="I525">
            <v>0</v>
          </cell>
          <cell r="K525">
            <v>0</v>
          </cell>
          <cell r="M525">
            <v>0</v>
          </cell>
          <cell r="O525">
            <v>0</v>
          </cell>
          <cell r="Q525">
            <v>0</v>
          </cell>
          <cell r="S525">
            <v>0</v>
          </cell>
          <cell r="U525">
            <v>0</v>
          </cell>
          <cell r="V525">
            <v>0</v>
          </cell>
          <cell r="W525">
            <v>0</v>
          </cell>
          <cell r="X525">
            <v>0</v>
          </cell>
          <cell r="Y525">
            <v>0</v>
          </cell>
          <cell r="Z525">
            <v>0</v>
          </cell>
          <cell r="AA525">
            <v>0</v>
          </cell>
          <cell r="AB525">
            <v>0</v>
          </cell>
          <cell r="AC525">
            <v>0</v>
          </cell>
          <cell r="AD525">
            <v>0</v>
          </cell>
          <cell r="AE525">
            <v>0</v>
          </cell>
          <cell r="AF525">
            <v>0</v>
          </cell>
          <cell r="AG525">
            <v>0</v>
          </cell>
          <cell r="AH525">
            <v>0</v>
          </cell>
          <cell r="AI525">
            <v>0</v>
          </cell>
          <cell r="AJ525">
            <v>0</v>
          </cell>
          <cell r="AK525">
            <v>0</v>
          </cell>
          <cell r="AL525">
            <v>0</v>
          </cell>
          <cell r="AM525">
            <v>0</v>
          </cell>
          <cell r="AN525">
            <v>0</v>
          </cell>
          <cell r="AO525">
            <v>0</v>
          </cell>
          <cell r="AP525">
            <v>0</v>
          </cell>
          <cell r="AQ525">
            <v>0</v>
          </cell>
          <cell r="AS525">
            <v>0</v>
          </cell>
          <cell r="AT525">
            <v>0</v>
          </cell>
          <cell r="AU525">
            <v>0</v>
          </cell>
          <cell r="AV525">
            <v>0</v>
          </cell>
          <cell r="AW525">
            <v>0</v>
          </cell>
          <cell r="AY525">
            <v>0</v>
          </cell>
          <cell r="AZ525">
            <v>0</v>
          </cell>
          <cell r="BA525">
            <v>0</v>
          </cell>
          <cell r="BB525">
            <v>0</v>
          </cell>
          <cell r="BC525">
            <v>0</v>
          </cell>
          <cell r="BD525">
            <v>0</v>
          </cell>
          <cell r="BE525">
            <v>0</v>
          </cell>
          <cell r="BF525">
            <v>0</v>
          </cell>
          <cell r="BG525">
            <v>0</v>
          </cell>
          <cell r="BH525">
            <v>0</v>
          </cell>
          <cell r="BI525">
            <v>0</v>
          </cell>
          <cell r="BJ525">
            <v>0</v>
          </cell>
          <cell r="BK525">
            <v>0</v>
          </cell>
          <cell r="BL525">
            <v>0</v>
          </cell>
          <cell r="BM525">
            <v>0</v>
          </cell>
          <cell r="BN525">
            <v>0</v>
          </cell>
          <cell r="BO525">
            <v>0</v>
          </cell>
          <cell r="BP525">
            <v>0</v>
          </cell>
          <cell r="BQ525">
            <v>0</v>
          </cell>
          <cell r="BR525">
            <v>0</v>
          </cell>
          <cell r="BS525">
            <v>0</v>
          </cell>
          <cell r="BT525">
            <v>0</v>
          </cell>
          <cell r="BU525">
            <v>0</v>
          </cell>
          <cell r="BV525">
            <v>0</v>
          </cell>
          <cell r="BW525">
            <v>0</v>
          </cell>
          <cell r="BY525">
            <v>4012</v>
          </cell>
          <cell r="BZ525">
            <v>0</v>
          </cell>
        </row>
        <row r="526">
          <cell r="A526">
            <v>740024</v>
          </cell>
          <cell r="B526">
            <v>740024</v>
          </cell>
          <cell r="C526" t="str">
            <v>Blaine Desrosiers</v>
          </cell>
          <cell r="D526">
            <v>740024</v>
          </cell>
          <cell r="E526">
            <v>740</v>
          </cell>
          <cell r="F526">
            <v>40</v>
          </cell>
          <cell r="G526" t="str">
            <v>GG Gananoque Maint of Building</v>
          </cell>
          <cell r="I526">
            <v>0</v>
          </cell>
          <cell r="K526">
            <v>0</v>
          </cell>
          <cell r="M526">
            <v>0</v>
          </cell>
          <cell r="O526">
            <v>0</v>
          </cell>
          <cell r="Q526">
            <v>0</v>
          </cell>
          <cell r="S526">
            <v>0</v>
          </cell>
          <cell r="U526">
            <v>0</v>
          </cell>
          <cell r="V526">
            <v>0</v>
          </cell>
          <cell r="W526">
            <v>0</v>
          </cell>
          <cell r="X526">
            <v>0</v>
          </cell>
          <cell r="Y526">
            <v>0</v>
          </cell>
          <cell r="Z526">
            <v>0</v>
          </cell>
          <cell r="AA526">
            <v>0</v>
          </cell>
          <cell r="AB526">
            <v>0</v>
          </cell>
          <cell r="AC526">
            <v>0</v>
          </cell>
          <cell r="AD526">
            <v>32</v>
          </cell>
          <cell r="AE526">
            <v>1792</v>
          </cell>
          <cell r="AF526">
            <v>0</v>
          </cell>
          <cell r="AG526">
            <v>0</v>
          </cell>
          <cell r="AH526">
            <v>0</v>
          </cell>
          <cell r="AI526">
            <v>0</v>
          </cell>
          <cell r="AJ526">
            <v>0</v>
          </cell>
          <cell r="AK526">
            <v>0</v>
          </cell>
          <cell r="AL526">
            <v>0</v>
          </cell>
          <cell r="AM526">
            <v>0</v>
          </cell>
          <cell r="AN526">
            <v>0</v>
          </cell>
          <cell r="AO526">
            <v>0</v>
          </cell>
          <cell r="AP526">
            <v>0</v>
          </cell>
          <cell r="AQ526">
            <v>0</v>
          </cell>
          <cell r="AS526">
            <v>0</v>
          </cell>
          <cell r="AT526">
            <v>0</v>
          </cell>
          <cell r="AU526">
            <v>0</v>
          </cell>
          <cell r="AV526">
            <v>0</v>
          </cell>
          <cell r="AW526">
            <v>0</v>
          </cell>
          <cell r="AY526">
            <v>0</v>
          </cell>
          <cell r="AZ526">
            <v>0</v>
          </cell>
          <cell r="BA526">
            <v>0</v>
          </cell>
          <cell r="BB526">
            <v>0</v>
          </cell>
          <cell r="BC526">
            <v>0</v>
          </cell>
          <cell r="BD526">
            <v>0</v>
          </cell>
          <cell r="BE526">
            <v>0</v>
          </cell>
          <cell r="BF526">
            <v>0</v>
          </cell>
          <cell r="BG526">
            <v>0</v>
          </cell>
          <cell r="BH526">
            <v>0</v>
          </cell>
          <cell r="BI526">
            <v>0</v>
          </cell>
          <cell r="BJ526">
            <v>0</v>
          </cell>
          <cell r="BK526">
            <v>0</v>
          </cell>
          <cell r="BL526">
            <v>0</v>
          </cell>
          <cell r="BM526">
            <v>0</v>
          </cell>
          <cell r="BN526">
            <v>0</v>
          </cell>
          <cell r="BO526">
            <v>0</v>
          </cell>
          <cell r="BP526">
            <v>0</v>
          </cell>
          <cell r="BQ526">
            <v>0</v>
          </cell>
          <cell r="BR526">
            <v>0</v>
          </cell>
          <cell r="BS526">
            <v>0</v>
          </cell>
          <cell r="BT526">
            <v>0</v>
          </cell>
          <cell r="BU526">
            <v>0</v>
          </cell>
          <cell r="BV526">
            <v>0</v>
          </cell>
          <cell r="BW526">
            <v>0</v>
          </cell>
          <cell r="BY526">
            <v>4012</v>
          </cell>
          <cell r="BZ526">
            <v>1792</v>
          </cell>
        </row>
        <row r="527">
          <cell r="A527">
            <v>740025</v>
          </cell>
          <cell r="B527">
            <v>740025</v>
          </cell>
          <cell r="C527" t="str">
            <v>Blaine Desrosiers</v>
          </cell>
          <cell r="D527">
            <v>740025</v>
          </cell>
          <cell r="E527">
            <v>740</v>
          </cell>
          <cell r="F527">
            <v>40</v>
          </cell>
          <cell r="G527" t="str">
            <v>GG Gananoque Maint of Canals, Pens, Etc</v>
          </cell>
          <cell r="I527">
            <v>0</v>
          </cell>
          <cell r="K527">
            <v>0</v>
          </cell>
          <cell r="M527">
            <v>0</v>
          </cell>
          <cell r="O527">
            <v>0</v>
          </cell>
          <cell r="Q527">
            <v>0</v>
          </cell>
          <cell r="S527">
            <v>0</v>
          </cell>
          <cell r="U527">
            <v>0</v>
          </cell>
          <cell r="V527">
            <v>0</v>
          </cell>
          <cell r="W527">
            <v>0</v>
          </cell>
          <cell r="X527">
            <v>0</v>
          </cell>
          <cell r="Y527">
            <v>0</v>
          </cell>
          <cell r="Z527">
            <v>0</v>
          </cell>
          <cell r="AA527">
            <v>0</v>
          </cell>
          <cell r="AB527">
            <v>0</v>
          </cell>
          <cell r="AC527">
            <v>0</v>
          </cell>
          <cell r="AD527">
            <v>32</v>
          </cell>
          <cell r="AE527">
            <v>1792</v>
          </cell>
          <cell r="AF527">
            <v>0</v>
          </cell>
          <cell r="AG527">
            <v>0</v>
          </cell>
          <cell r="AH527">
            <v>0</v>
          </cell>
          <cell r="AI527">
            <v>0</v>
          </cell>
          <cell r="AJ527">
            <v>0</v>
          </cell>
          <cell r="AK527">
            <v>0</v>
          </cell>
          <cell r="AL527">
            <v>0</v>
          </cell>
          <cell r="AM527">
            <v>0</v>
          </cell>
          <cell r="AN527">
            <v>0</v>
          </cell>
          <cell r="AO527">
            <v>0</v>
          </cell>
          <cell r="AP527">
            <v>0</v>
          </cell>
          <cell r="AQ527">
            <v>0</v>
          </cell>
          <cell r="AS527">
            <v>0</v>
          </cell>
          <cell r="AT527">
            <v>0</v>
          </cell>
          <cell r="AU527">
            <v>0</v>
          </cell>
          <cell r="AV527">
            <v>0</v>
          </cell>
          <cell r="AW527">
            <v>0</v>
          </cell>
          <cell r="AY527">
            <v>0</v>
          </cell>
          <cell r="AZ527">
            <v>0</v>
          </cell>
          <cell r="BA527">
            <v>0</v>
          </cell>
          <cell r="BB527">
            <v>0</v>
          </cell>
          <cell r="BC527">
            <v>0</v>
          </cell>
          <cell r="BD527">
            <v>0</v>
          </cell>
          <cell r="BE527">
            <v>0</v>
          </cell>
          <cell r="BF527">
            <v>0</v>
          </cell>
          <cell r="BG527">
            <v>0</v>
          </cell>
          <cell r="BH527">
            <v>0</v>
          </cell>
          <cell r="BI527">
            <v>0</v>
          </cell>
          <cell r="BJ527">
            <v>0</v>
          </cell>
          <cell r="BK527">
            <v>0</v>
          </cell>
          <cell r="BL527">
            <v>0</v>
          </cell>
          <cell r="BM527">
            <v>0</v>
          </cell>
          <cell r="BN527">
            <v>0</v>
          </cell>
          <cell r="BO527">
            <v>0</v>
          </cell>
          <cell r="BP527">
            <v>0</v>
          </cell>
          <cell r="BQ527">
            <v>0</v>
          </cell>
          <cell r="BR527">
            <v>0</v>
          </cell>
          <cell r="BS527">
            <v>0</v>
          </cell>
          <cell r="BT527">
            <v>0</v>
          </cell>
          <cell r="BU527">
            <v>0</v>
          </cell>
          <cell r="BV527">
            <v>0</v>
          </cell>
          <cell r="BW527">
            <v>0</v>
          </cell>
          <cell r="BY527">
            <v>4012</v>
          </cell>
          <cell r="BZ527">
            <v>1792</v>
          </cell>
        </row>
        <row r="528">
          <cell r="A528">
            <v>740026</v>
          </cell>
          <cell r="B528">
            <v>740026</v>
          </cell>
          <cell r="C528" t="str">
            <v>Blaine Desrosiers</v>
          </cell>
          <cell r="D528">
            <v>740026</v>
          </cell>
          <cell r="E528">
            <v>740</v>
          </cell>
          <cell r="F528">
            <v>40</v>
          </cell>
          <cell r="G528" t="str">
            <v>GG Gananoque Maint of Generators</v>
          </cell>
          <cell r="I528">
            <v>0</v>
          </cell>
          <cell r="K528">
            <v>0</v>
          </cell>
          <cell r="M528">
            <v>0</v>
          </cell>
          <cell r="O528">
            <v>0</v>
          </cell>
          <cell r="Q528">
            <v>0</v>
          </cell>
          <cell r="S528">
            <v>0</v>
          </cell>
          <cell r="U528">
            <v>0</v>
          </cell>
          <cell r="V528">
            <v>0</v>
          </cell>
          <cell r="W528">
            <v>0</v>
          </cell>
          <cell r="X528">
            <v>0</v>
          </cell>
          <cell r="Y528">
            <v>0</v>
          </cell>
          <cell r="Z528">
            <v>0</v>
          </cell>
          <cell r="AA528">
            <v>0</v>
          </cell>
          <cell r="AB528">
            <v>0</v>
          </cell>
          <cell r="AC528">
            <v>0</v>
          </cell>
          <cell r="AD528">
            <v>32</v>
          </cell>
          <cell r="AE528">
            <v>1792</v>
          </cell>
          <cell r="AF528">
            <v>0</v>
          </cell>
          <cell r="AG528">
            <v>0</v>
          </cell>
          <cell r="AH528">
            <v>0</v>
          </cell>
          <cell r="AI528">
            <v>0</v>
          </cell>
          <cell r="AJ528">
            <v>0</v>
          </cell>
          <cell r="AK528">
            <v>0</v>
          </cell>
          <cell r="AL528">
            <v>0</v>
          </cell>
          <cell r="AM528">
            <v>0</v>
          </cell>
          <cell r="AN528">
            <v>0</v>
          </cell>
          <cell r="AO528">
            <v>0</v>
          </cell>
          <cell r="AP528">
            <v>0</v>
          </cell>
          <cell r="AQ528">
            <v>0</v>
          </cell>
          <cell r="AS528">
            <v>0</v>
          </cell>
          <cell r="AT528">
            <v>0</v>
          </cell>
          <cell r="AU528">
            <v>0</v>
          </cell>
          <cell r="AV528">
            <v>0</v>
          </cell>
          <cell r="AW528">
            <v>0</v>
          </cell>
          <cell r="AY528">
            <v>0</v>
          </cell>
          <cell r="AZ528">
            <v>0</v>
          </cell>
          <cell r="BA528">
            <v>0</v>
          </cell>
          <cell r="BB528">
            <v>0</v>
          </cell>
          <cell r="BC528">
            <v>0</v>
          </cell>
          <cell r="BD528">
            <v>0</v>
          </cell>
          <cell r="BE528">
            <v>0</v>
          </cell>
          <cell r="BF528">
            <v>0</v>
          </cell>
          <cell r="BG528">
            <v>0</v>
          </cell>
          <cell r="BH528">
            <v>0</v>
          </cell>
          <cell r="BI528">
            <v>0</v>
          </cell>
          <cell r="BJ528">
            <v>0</v>
          </cell>
          <cell r="BK528">
            <v>0</v>
          </cell>
          <cell r="BL528">
            <v>0</v>
          </cell>
          <cell r="BM528">
            <v>0</v>
          </cell>
          <cell r="BN528">
            <v>0</v>
          </cell>
          <cell r="BO528">
            <v>0</v>
          </cell>
          <cell r="BP528">
            <v>0</v>
          </cell>
          <cell r="BQ528">
            <v>0</v>
          </cell>
          <cell r="BR528">
            <v>0</v>
          </cell>
          <cell r="BS528">
            <v>0</v>
          </cell>
          <cell r="BT528">
            <v>0</v>
          </cell>
          <cell r="BU528">
            <v>0</v>
          </cell>
          <cell r="BV528">
            <v>0</v>
          </cell>
          <cell r="BW528">
            <v>0</v>
          </cell>
          <cell r="BY528">
            <v>4012</v>
          </cell>
          <cell r="BZ528">
            <v>1792</v>
          </cell>
        </row>
        <row r="529">
          <cell r="A529">
            <v>740027</v>
          </cell>
          <cell r="B529">
            <v>740027</v>
          </cell>
          <cell r="C529" t="str">
            <v>Blaine Desrosiers</v>
          </cell>
          <cell r="D529">
            <v>740027</v>
          </cell>
          <cell r="E529">
            <v>740</v>
          </cell>
          <cell r="F529">
            <v>40</v>
          </cell>
          <cell r="G529" t="str">
            <v>GG Gananoque Maint of Elec Plant</v>
          </cell>
          <cell r="I529">
            <v>0</v>
          </cell>
          <cell r="K529">
            <v>0</v>
          </cell>
          <cell r="M529">
            <v>0</v>
          </cell>
          <cell r="O529">
            <v>0</v>
          </cell>
          <cell r="Q529">
            <v>0</v>
          </cell>
          <cell r="S529">
            <v>0</v>
          </cell>
          <cell r="U529">
            <v>0</v>
          </cell>
          <cell r="V529">
            <v>0</v>
          </cell>
          <cell r="W529">
            <v>0</v>
          </cell>
          <cell r="X529">
            <v>0</v>
          </cell>
          <cell r="Y529">
            <v>0</v>
          </cell>
          <cell r="Z529">
            <v>0</v>
          </cell>
          <cell r="AA529">
            <v>0</v>
          </cell>
          <cell r="AB529">
            <v>0</v>
          </cell>
          <cell r="AC529">
            <v>0</v>
          </cell>
          <cell r="AD529">
            <v>32</v>
          </cell>
          <cell r="AE529">
            <v>1792</v>
          </cell>
          <cell r="AF529">
            <v>0</v>
          </cell>
          <cell r="AG529">
            <v>0</v>
          </cell>
          <cell r="AH529">
            <v>0</v>
          </cell>
          <cell r="AI529">
            <v>0</v>
          </cell>
          <cell r="AJ529">
            <v>0</v>
          </cell>
          <cell r="AK529">
            <v>0</v>
          </cell>
          <cell r="AL529">
            <v>0</v>
          </cell>
          <cell r="AM529">
            <v>0</v>
          </cell>
          <cell r="AN529">
            <v>0</v>
          </cell>
          <cell r="AO529">
            <v>0</v>
          </cell>
          <cell r="AP529">
            <v>0</v>
          </cell>
          <cell r="AQ529">
            <v>0</v>
          </cell>
          <cell r="AS529">
            <v>0</v>
          </cell>
          <cell r="AT529">
            <v>0</v>
          </cell>
          <cell r="AU529">
            <v>0</v>
          </cell>
          <cell r="AV529">
            <v>0</v>
          </cell>
          <cell r="AW529">
            <v>0</v>
          </cell>
          <cell r="AY529">
            <v>0</v>
          </cell>
          <cell r="AZ529">
            <v>0</v>
          </cell>
          <cell r="BA529">
            <v>0</v>
          </cell>
          <cell r="BB529">
            <v>0</v>
          </cell>
          <cell r="BC529">
            <v>0</v>
          </cell>
          <cell r="BD529">
            <v>0</v>
          </cell>
          <cell r="BE529">
            <v>0</v>
          </cell>
          <cell r="BF529">
            <v>0</v>
          </cell>
          <cell r="BG529">
            <v>0</v>
          </cell>
          <cell r="BH529">
            <v>0</v>
          </cell>
          <cell r="BI529">
            <v>0</v>
          </cell>
          <cell r="BJ529">
            <v>0</v>
          </cell>
          <cell r="BK529">
            <v>0</v>
          </cell>
          <cell r="BL529">
            <v>0</v>
          </cell>
          <cell r="BM529">
            <v>0</v>
          </cell>
          <cell r="BN529">
            <v>0</v>
          </cell>
          <cell r="BO529">
            <v>0</v>
          </cell>
          <cell r="BP529">
            <v>0</v>
          </cell>
          <cell r="BQ529">
            <v>0</v>
          </cell>
          <cell r="BR529">
            <v>0</v>
          </cell>
          <cell r="BS529">
            <v>0</v>
          </cell>
          <cell r="BT529">
            <v>0</v>
          </cell>
          <cell r="BU529">
            <v>0</v>
          </cell>
          <cell r="BV529">
            <v>0</v>
          </cell>
          <cell r="BW529">
            <v>0</v>
          </cell>
          <cell r="BY529">
            <v>4012</v>
          </cell>
          <cell r="BZ529">
            <v>1792</v>
          </cell>
        </row>
        <row r="530">
          <cell r="A530">
            <v>740056</v>
          </cell>
          <cell r="B530">
            <v>740056</v>
          </cell>
          <cell r="D530">
            <v>740056</v>
          </cell>
          <cell r="E530">
            <v>740</v>
          </cell>
          <cell r="F530">
            <v>40</v>
          </cell>
          <cell r="G530" t="str">
            <v>GG Gananoque Capital Work</v>
          </cell>
          <cell r="AD530">
            <v>32</v>
          </cell>
          <cell r="AE530">
            <v>1792</v>
          </cell>
          <cell r="BW530">
            <v>0</v>
          </cell>
          <cell r="BY530">
            <v>4012</v>
          </cell>
          <cell r="BZ530">
            <v>1792</v>
          </cell>
        </row>
        <row r="531">
          <cell r="A531">
            <v>740040</v>
          </cell>
          <cell r="B531">
            <v>740040</v>
          </cell>
          <cell r="C531" t="str">
            <v>Blaine Desrosiers</v>
          </cell>
          <cell r="D531">
            <v>740040</v>
          </cell>
          <cell r="E531">
            <v>740</v>
          </cell>
          <cell r="F531">
            <v>40</v>
          </cell>
          <cell r="G531" t="str">
            <v>GG Gananoque Operations Expense</v>
          </cell>
          <cell r="I531">
            <v>0</v>
          </cell>
          <cell r="K531">
            <v>0</v>
          </cell>
          <cell r="M531">
            <v>0</v>
          </cell>
          <cell r="O531">
            <v>0</v>
          </cell>
          <cell r="Q531">
            <v>0</v>
          </cell>
          <cell r="S531">
            <v>0</v>
          </cell>
          <cell r="U531">
            <v>0</v>
          </cell>
          <cell r="V531">
            <v>0</v>
          </cell>
          <cell r="W531">
            <v>0</v>
          </cell>
          <cell r="X531">
            <v>0</v>
          </cell>
          <cell r="Y531">
            <v>0</v>
          </cell>
          <cell r="Z531">
            <v>0</v>
          </cell>
          <cell r="AA531">
            <v>0</v>
          </cell>
          <cell r="AB531">
            <v>0</v>
          </cell>
          <cell r="AC531">
            <v>0</v>
          </cell>
          <cell r="AD531">
            <v>32</v>
          </cell>
          <cell r="AE531">
            <v>1792</v>
          </cell>
          <cell r="AF531">
            <v>0</v>
          </cell>
          <cell r="AG531">
            <v>0</v>
          </cell>
          <cell r="AH531">
            <v>0</v>
          </cell>
          <cell r="AI531">
            <v>0</v>
          </cell>
          <cell r="AJ531">
            <v>0</v>
          </cell>
          <cell r="AK531">
            <v>0</v>
          </cell>
          <cell r="AL531">
            <v>0</v>
          </cell>
          <cell r="AM531">
            <v>0</v>
          </cell>
          <cell r="AN531">
            <v>0</v>
          </cell>
          <cell r="AO531">
            <v>0</v>
          </cell>
          <cell r="AP531">
            <v>0</v>
          </cell>
          <cell r="AQ531">
            <v>0</v>
          </cell>
          <cell r="AS531">
            <v>0</v>
          </cell>
          <cell r="AT531">
            <v>0</v>
          </cell>
          <cell r="AU531">
            <v>0</v>
          </cell>
          <cell r="AV531">
            <v>0</v>
          </cell>
          <cell r="AW531">
            <v>0</v>
          </cell>
          <cell r="AY531">
            <v>0</v>
          </cell>
          <cell r="AZ531">
            <v>0</v>
          </cell>
          <cell r="BA531">
            <v>0</v>
          </cell>
          <cell r="BB531">
            <v>0</v>
          </cell>
          <cell r="BC531">
            <v>0</v>
          </cell>
          <cell r="BD531">
            <v>0</v>
          </cell>
          <cell r="BE531">
            <v>0</v>
          </cell>
          <cell r="BF531">
            <v>0</v>
          </cell>
          <cell r="BG531">
            <v>0</v>
          </cell>
          <cell r="BH531">
            <v>0</v>
          </cell>
          <cell r="BI531">
            <v>0</v>
          </cell>
          <cell r="BJ531">
            <v>0</v>
          </cell>
          <cell r="BK531">
            <v>0</v>
          </cell>
          <cell r="BL531">
            <v>0</v>
          </cell>
          <cell r="BM531">
            <v>0</v>
          </cell>
          <cell r="BN531">
            <v>0</v>
          </cell>
          <cell r="BO531">
            <v>0</v>
          </cell>
          <cell r="BP531">
            <v>0</v>
          </cell>
          <cell r="BQ531">
            <v>0</v>
          </cell>
          <cell r="BR531">
            <v>0</v>
          </cell>
          <cell r="BS531">
            <v>0</v>
          </cell>
          <cell r="BT531">
            <v>0</v>
          </cell>
          <cell r="BU531">
            <v>0</v>
          </cell>
          <cell r="BV531">
            <v>0</v>
          </cell>
          <cell r="BW531">
            <v>0</v>
          </cell>
          <cell r="BY531">
            <v>4012</v>
          </cell>
          <cell r="BZ531">
            <v>1792</v>
          </cell>
        </row>
        <row r="532">
          <cell r="A532">
            <v>0</v>
          </cell>
          <cell r="K532">
            <v>0</v>
          </cell>
          <cell r="M532">
            <v>0</v>
          </cell>
          <cell r="O532">
            <v>0</v>
          </cell>
          <cell r="Q532">
            <v>0</v>
          </cell>
          <cell r="S532">
            <v>0</v>
          </cell>
          <cell r="U532">
            <v>0</v>
          </cell>
          <cell r="V532">
            <v>0</v>
          </cell>
          <cell r="W532">
            <v>0</v>
          </cell>
          <cell r="X532">
            <v>0</v>
          </cell>
          <cell r="Y532">
            <v>0</v>
          </cell>
          <cell r="BO532">
            <v>0</v>
          </cell>
          <cell r="BV532">
            <v>0</v>
          </cell>
          <cell r="BY532" t="str">
            <v>4012 Total</v>
          </cell>
          <cell r="BZ532">
            <v>10752</v>
          </cell>
        </row>
        <row r="533">
          <cell r="A533">
            <v>740017</v>
          </cell>
          <cell r="B533">
            <v>740017</v>
          </cell>
          <cell r="C533" t="str">
            <v>Blaine Desrosiers</v>
          </cell>
          <cell r="D533">
            <v>740017</v>
          </cell>
          <cell r="E533">
            <v>740</v>
          </cell>
          <cell r="F533">
            <v>40</v>
          </cell>
          <cell r="G533" t="str">
            <v>GG Jones Falls Maint of Building</v>
          </cell>
          <cell r="I533">
            <v>0</v>
          </cell>
          <cell r="K533">
            <v>0</v>
          </cell>
          <cell r="M533">
            <v>0</v>
          </cell>
          <cell r="O533">
            <v>0</v>
          </cell>
          <cell r="Q533">
            <v>0</v>
          </cell>
          <cell r="S533">
            <v>0</v>
          </cell>
          <cell r="U533">
            <v>0</v>
          </cell>
          <cell r="V533">
            <v>0</v>
          </cell>
          <cell r="W533">
            <v>0</v>
          </cell>
          <cell r="X533">
            <v>0</v>
          </cell>
          <cell r="Y533">
            <v>0</v>
          </cell>
          <cell r="Z533">
            <v>0</v>
          </cell>
          <cell r="AA533">
            <v>0</v>
          </cell>
          <cell r="AB533">
            <v>0</v>
          </cell>
          <cell r="AC533">
            <v>0</v>
          </cell>
          <cell r="AD533">
            <v>32</v>
          </cell>
          <cell r="AE533">
            <v>1792</v>
          </cell>
          <cell r="AF533">
            <v>0</v>
          </cell>
          <cell r="AG533">
            <v>0</v>
          </cell>
          <cell r="AH533">
            <v>0</v>
          </cell>
          <cell r="AI533">
            <v>0</v>
          </cell>
          <cell r="AJ533">
            <v>0</v>
          </cell>
          <cell r="AK533">
            <v>0</v>
          </cell>
          <cell r="AL533">
            <v>0</v>
          </cell>
          <cell r="AM533">
            <v>0</v>
          </cell>
          <cell r="AN533">
            <v>0</v>
          </cell>
          <cell r="AO533">
            <v>0</v>
          </cell>
          <cell r="AP533">
            <v>0</v>
          </cell>
          <cell r="AQ533">
            <v>0</v>
          </cell>
          <cell r="AS533">
            <v>0</v>
          </cell>
          <cell r="AT533">
            <v>0</v>
          </cell>
          <cell r="AU533">
            <v>0</v>
          </cell>
          <cell r="AV533">
            <v>0</v>
          </cell>
          <cell r="AW533">
            <v>0</v>
          </cell>
          <cell r="AY533">
            <v>0</v>
          </cell>
          <cell r="AZ533">
            <v>0</v>
          </cell>
          <cell r="BA533">
            <v>0</v>
          </cell>
          <cell r="BB533">
            <v>0</v>
          </cell>
          <cell r="BC533">
            <v>0</v>
          </cell>
          <cell r="BD533">
            <v>0</v>
          </cell>
          <cell r="BE533">
            <v>0</v>
          </cell>
          <cell r="BF533">
            <v>0</v>
          </cell>
          <cell r="BG533">
            <v>0</v>
          </cell>
          <cell r="BH533">
            <v>0</v>
          </cell>
          <cell r="BI533">
            <v>0</v>
          </cell>
          <cell r="BJ533">
            <v>0</v>
          </cell>
          <cell r="BK533">
            <v>0</v>
          </cell>
          <cell r="BL533">
            <v>0</v>
          </cell>
          <cell r="BM533">
            <v>0</v>
          </cell>
          <cell r="BN533">
            <v>0</v>
          </cell>
          <cell r="BO533">
            <v>0</v>
          </cell>
          <cell r="BP533">
            <v>0</v>
          </cell>
          <cell r="BQ533">
            <v>0</v>
          </cell>
          <cell r="BR533">
            <v>0</v>
          </cell>
          <cell r="BS533">
            <v>0</v>
          </cell>
          <cell r="BT533">
            <v>0</v>
          </cell>
          <cell r="BU533">
            <v>0</v>
          </cell>
          <cell r="BV533">
            <v>0</v>
          </cell>
          <cell r="BW533">
            <v>0</v>
          </cell>
          <cell r="BY533">
            <v>4013</v>
          </cell>
          <cell r="BZ533">
            <v>1792</v>
          </cell>
        </row>
        <row r="534">
          <cell r="A534">
            <v>740018</v>
          </cell>
          <cell r="B534">
            <v>740018</v>
          </cell>
          <cell r="C534" t="str">
            <v>Blaine Desrosiers</v>
          </cell>
          <cell r="D534">
            <v>740018</v>
          </cell>
          <cell r="E534">
            <v>740</v>
          </cell>
          <cell r="F534">
            <v>40</v>
          </cell>
          <cell r="G534" t="str">
            <v>GG Jones Falls Maint of Dams</v>
          </cell>
          <cell r="I534">
            <v>0</v>
          </cell>
          <cell r="K534">
            <v>0</v>
          </cell>
          <cell r="M534">
            <v>0</v>
          </cell>
          <cell r="O534">
            <v>0</v>
          </cell>
          <cell r="Q534">
            <v>0</v>
          </cell>
          <cell r="S534">
            <v>0</v>
          </cell>
          <cell r="U534">
            <v>0</v>
          </cell>
          <cell r="V534">
            <v>0</v>
          </cell>
          <cell r="W534">
            <v>0</v>
          </cell>
          <cell r="X534">
            <v>0</v>
          </cell>
          <cell r="Y534">
            <v>0</v>
          </cell>
          <cell r="Z534">
            <v>0</v>
          </cell>
          <cell r="AA534">
            <v>0</v>
          </cell>
          <cell r="AB534">
            <v>0</v>
          </cell>
          <cell r="AC534">
            <v>0</v>
          </cell>
          <cell r="AD534">
            <v>0</v>
          </cell>
          <cell r="AE534">
            <v>0</v>
          </cell>
          <cell r="AF534">
            <v>0</v>
          </cell>
          <cell r="AG534">
            <v>0</v>
          </cell>
          <cell r="AH534">
            <v>0</v>
          </cell>
          <cell r="AI534">
            <v>0</v>
          </cell>
          <cell r="AJ534">
            <v>0</v>
          </cell>
          <cell r="AK534">
            <v>0</v>
          </cell>
          <cell r="AL534">
            <v>0</v>
          </cell>
          <cell r="AM534">
            <v>0</v>
          </cell>
          <cell r="AN534">
            <v>0</v>
          </cell>
          <cell r="AO534">
            <v>0</v>
          </cell>
          <cell r="AP534">
            <v>0</v>
          </cell>
          <cell r="AQ534">
            <v>0</v>
          </cell>
          <cell r="AS534">
            <v>0</v>
          </cell>
          <cell r="AT534">
            <v>0</v>
          </cell>
          <cell r="AU534">
            <v>0</v>
          </cell>
          <cell r="AV534">
            <v>0</v>
          </cell>
          <cell r="AW534">
            <v>0</v>
          </cell>
          <cell r="AY534">
            <v>0</v>
          </cell>
          <cell r="AZ534">
            <v>0</v>
          </cell>
          <cell r="BA534">
            <v>0</v>
          </cell>
          <cell r="BB534">
            <v>0</v>
          </cell>
          <cell r="BC534">
            <v>0</v>
          </cell>
          <cell r="BD534">
            <v>0</v>
          </cell>
          <cell r="BE534">
            <v>0</v>
          </cell>
          <cell r="BF534">
            <v>0</v>
          </cell>
          <cell r="BG534">
            <v>0</v>
          </cell>
          <cell r="BH534">
            <v>0</v>
          </cell>
          <cell r="BI534">
            <v>0</v>
          </cell>
          <cell r="BJ534">
            <v>0</v>
          </cell>
          <cell r="BK534">
            <v>0</v>
          </cell>
          <cell r="BL534">
            <v>0</v>
          </cell>
          <cell r="BM534">
            <v>0</v>
          </cell>
          <cell r="BN534">
            <v>0</v>
          </cell>
          <cell r="BO534">
            <v>0</v>
          </cell>
          <cell r="BP534">
            <v>0</v>
          </cell>
          <cell r="BQ534">
            <v>0</v>
          </cell>
          <cell r="BR534">
            <v>0</v>
          </cell>
          <cell r="BS534">
            <v>0</v>
          </cell>
          <cell r="BT534">
            <v>0</v>
          </cell>
          <cell r="BU534">
            <v>0</v>
          </cell>
          <cell r="BV534">
            <v>0</v>
          </cell>
          <cell r="BW534">
            <v>0</v>
          </cell>
          <cell r="BY534">
            <v>4013</v>
          </cell>
          <cell r="BZ534">
            <v>0</v>
          </cell>
        </row>
        <row r="535">
          <cell r="A535">
            <v>740019</v>
          </cell>
          <cell r="B535">
            <v>740019</v>
          </cell>
          <cell r="C535" t="str">
            <v>Blaine Desrosiers</v>
          </cell>
          <cell r="D535">
            <v>740019</v>
          </cell>
          <cell r="E535">
            <v>740</v>
          </cell>
          <cell r="F535">
            <v>40</v>
          </cell>
          <cell r="G535" t="str">
            <v>GG Jones Falls Maint of Cnals, Pens Etc</v>
          </cell>
          <cell r="I535">
            <v>0</v>
          </cell>
          <cell r="K535">
            <v>0</v>
          </cell>
          <cell r="M535">
            <v>0</v>
          </cell>
          <cell r="O535">
            <v>0</v>
          </cell>
          <cell r="Q535">
            <v>0</v>
          </cell>
          <cell r="S535">
            <v>0</v>
          </cell>
          <cell r="U535">
            <v>0</v>
          </cell>
          <cell r="V535">
            <v>0</v>
          </cell>
          <cell r="W535">
            <v>0</v>
          </cell>
          <cell r="X535">
            <v>0</v>
          </cell>
          <cell r="Y535">
            <v>0</v>
          </cell>
          <cell r="Z535">
            <v>0</v>
          </cell>
          <cell r="AA535">
            <v>0</v>
          </cell>
          <cell r="AB535">
            <v>0</v>
          </cell>
          <cell r="AC535">
            <v>0</v>
          </cell>
          <cell r="AD535">
            <v>32</v>
          </cell>
          <cell r="AE535">
            <v>1792</v>
          </cell>
          <cell r="AF535">
            <v>0</v>
          </cell>
          <cell r="AG535">
            <v>0</v>
          </cell>
          <cell r="AH535">
            <v>0</v>
          </cell>
          <cell r="AI535">
            <v>0</v>
          </cell>
          <cell r="AJ535">
            <v>0</v>
          </cell>
          <cell r="AK535">
            <v>0</v>
          </cell>
          <cell r="AL535">
            <v>0</v>
          </cell>
          <cell r="AM535">
            <v>0</v>
          </cell>
          <cell r="AN535">
            <v>0</v>
          </cell>
          <cell r="AO535">
            <v>0</v>
          </cell>
          <cell r="AP535">
            <v>0</v>
          </cell>
          <cell r="AQ535">
            <v>0</v>
          </cell>
          <cell r="AS535">
            <v>0</v>
          </cell>
          <cell r="AT535">
            <v>0</v>
          </cell>
          <cell r="AU535">
            <v>0</v>
          </cell>
          <cell r="AV535">
            <v>0</v>
          </cell>
          <cell r="AW535">
            <v>0</v>
          </cell>
          <cell r="AY535">
            <v>0</v>
          </cell>
          <cell r="AZ535">
            <v>0</v>
          </cell>
          <cell r="BA535">
            <v>0</v>
          </cell>
          <cell r="BB535">
            <v>0</v>
          </cell>
          <cell r="BC535">
            <v>0</v>
          </cell>
          <cell r="BD535">
            <v>0</v>
          </cell>
          <cell r="BE535">
            <v>0</v>
          </cell>
          <cell r="BF535">
            <v>0</v>
          </cell>
          <cell r="BG535">
            <v>0</v>
          </cell>
          <cell r="BH535">
            <v>0</v>
          </cell>
          <cell r="BI535">
            <v>0</v>
          </cell>
          <cell r="BJ535">
            <v>0</v>
          </cell>
          <cell r="BK535">
            <v>0</v>
          </cell>
          <cell r="BL535">
            <v>0</v>
          </cell>
          <cell r="BM535">
            <v>0</v>
          </cell>
          <cell r="BN535">
            <v>0</v>
          </cell>
          <cell r="BO535">
            <v>0</v>
          </cell>
          <cell r="BP535">
            <v>0</v>
          </cell>
          <cell r="BQ535">
            <v>0</v>
          </cell>
          <cell r="BR535">
            <v>0</v>
          </cell>
          <cell r="BS535">
            <v>0</v>
          </cell>
          <cell r="BT535">
            <v>0</v>
          </cell>
          <cell r="BU535">
            <v>0</v>
          </cell>
          <cell r="BV535">
            <v>0</v>
          </cell>
          <cell r="BW535">
            <v>0</v>
          </cell>
          <cell r="BY535">
            <v>4013</v>
          </cell>
          <cell r="BZ535">
            <v>1792</v>
          </cell>
        </row>
        <row r="536">
          <cell r="A536">
            <v>740020</v>
          </cell>
          <cell r="B536">
            <v>740020</v>
          </cell>
          <cell r="C536" t="str">
            <v>Blaine Desrosiers</v>
          </cell>
          <cell r="D536">
            <v>740020</v>
          </cell>
          <cell r="E536">
            <v>740</v>
          </cell>
          <cell r="F536">
            <v>40</v>
          </cell>
          <cell r="G536" t="str">
            <v>GG Jones Falls Maint of Generators</v>
          </cell>
          <cell r="I536">
            <v>0</v>
          </cell>
          <cell r="K536">
            <v>0</v>
          </cell>
          <cell r="M536">
            <v>0</v>
          </cell>
          <cell r="O536">
            <v>0</v>
          </cell>
          <cell r="Q536">
            <v>0</v>
          </cell>
          <cell r="S536">
            <v>0</v>
          </cell>
          <cell r="U536">
            <v>0</v>
          </cell>
          <cell r="V536">
            <v>0</v>
          </cell>
          <cell r="W536">
            <v>0</v>
          </cell>
          <cell r="X536">
            <v>0</v>
          </cell>
          <cell r="Y536">
            <v>0</v>
          </cell>
          <cell r="Z536">
            <v>0</v>
          </cell>
          <cell r="AA536">
            <v>0</v>
          </cell>
          <cell r="AB536">
            <v>0</v>
          </cell>
          <cell r="AC536">
            <v>0</v>
          </cell>
          <cell r="AD536">
            <v>32</v>
          </cell>
          <cell r="AE536">
            <v>1792</v>
          </cell>
          <cell r="AF536">
            <v>0</v>
          </cell>
          <cell r="AG536">
            <v>0</v>
          </cell>
          <cell r="AH536">
            <v>0</v>
          </cell>
          <cell r="AI536">
            <v>0</v>
          </cell>
          <cell r="AJ536">
            <v>0</v>
          </cell>
          <cell r="AK536">
            <v>0</v>
          </cell>
          <cell r="AL536">
            <v>0</v>
          </cell>
          <cell r="AM536">
            <v>0</v>
          </cell>
          <cell r="AN536">
            <v>0</v>
          </cell>
          <cell r="AO536">
            <v>0</v>
          </cell>
          <cell r="AP536">
            <v>0</v>
          </cell>
          <cell r="AQ536">
            <v>0</v>
          </cell>
          <cell r="AS536">
            <v>0</v>
          </cell>
          <cell r="AT536">
            <v>0</v>
          </cell>
          <cell r="AU536">
            <v>0</v>
          </cell>
          <cell r="AV536">
            <v>0</v>
          </cell>
          <cell r="AW536">
            <v>0</v>
          </cell>
          <cell r="AY536">
            <v>0</v>
          </cell>
          <cell r="AZ536">
            <v>0</v>
          </cell>
          <cell r="BA536">
            <v>0</v>
          </cell>
          <cell r="BB536">
            <v>0</v>
          </cell>
          <cell r="BC536">
            <v>0</v>
          </cell>
          <cell r="BD536">
            <v>0</v>
          </cell>
          <cell r="BE536">
            <v>0</v>
          </cell>
          <cell r="BF536">
            <v>0</v>
          </cell>
          <cell r="BG536">
            <v>0</v>
          </cell>
          <cell r="BH536">
            <v>0</v>
          </cell>
          <cell r="BI536">
            <v>0</v>
          </cell>
          <cell r="BJ536">
            <v>0</v>
          </cell>
          <cell r="BK536">
            <v>0</v>
          </cell>
          <cell r="BL536">
            <v>0</v>
          </cell>
          <cell r="BM536">
            <v>0</v>
          </cell>
          <cell r="BN536">
            <v>0</v>
          </cell>
          <cell r="BO536">
            <v>0</v>
          </cell>
          <cell r="BP536">
            <v>0</v>
          </cell>
          <cell r="BQ536">
            <v>0</v>
          </cell>
          <cell r="BR536">
            <v>0</v>
          </cell>
          <cell r="BS536">
            <v>0</v>
          </cell>
          <cell r="BT536">
            <v>0</v>
          </cell>
          <cell r="BU536">
            <v>0</v>
          </cell>
          <cell r="BV536">
            <v>0</v>
          </cell>
          <cell r="BW536">
            <v>0</v>
          </cell>
          <cell r="BY536">
            <v>4013</v>
          </cell>
          <cell r="BZ536">
            <v>1792</v>
          </cell>
        </row>
        <row r="537">
          <cell r="A537">
            <v>740021</v>
          </cell>
          <cell r="B537">
            <v>740021</v>
          </cell>
          <cell r="C537" t="str">
            <v>Blaine Desrosiers</v>
          </cell>
          <cell r="D537">
            <v>740021</v>
          </cell>
          <cell r="E537">
            <v>740</v>
          </cell>
          <cell r="F537">
            <v>40</v>
          </cell>
          <cell r="G537" t="str">
            <v>GG Jones Falls Maint of Elec Plant</v>
          </cell>
          <cell r="I537">
            <v>0</v>
          </cell>
          <cell r="K537">
            <v>0</v>
          </cell>
          <cell r="M537">
            <v>0</v>
          </cell>
          <cell r="O537">
            <v>0</v>
          </cell>
          <cell r="Q537">
            <v>0</v>
          </cell>
          <cell r="S537">
            <v>0</v>
          </cell>
          <cell r="U537">
            <v>0</v>
          </cell>
          <cell r="V537">
            <v>0</v>
          </cell>
          <cell r="W537">
            <v>0</v>
          </cell>
          <cell r="X537">
            <v>0</v>
          </cell>
          <cell r="Y537">
            <v>0</v>
          </cell>
          <cell r="Z537">
            <v>0</v>
          </cell>
          <cell r="AA537">
            <v>0</v>
          </cell>
          <cell r="AB537">
            <v>0</v>
          </cell>
          <cell r="AC537">
            <v>0</v>
          </cell>
          <cell r="AD537">
            <v>32</v>
          </cell>
          <cell r="AE537">
            <v>1792</v>
          </cell>
          <cell r="AF537">
            <v>0</v>
          </cell>
          <cell r="AG537">
            <v>0</v>
          </cell>
          <cell r="AH537">
            <v>0</v>
          </cell>
          <cell r="AI537">
            <v>0</v>
          </cell>
          <cell r="AJ537">
            <v>0</v>
          </cell>
          <cell r="AK537">
            <v>0</v>
          </cell>
          <cell r="AL537">
            <v>0</v>
          </cell>
          <cell r="AM537">
            <v>0</v>
          </cell>
          <cell r="AN537">
            <v>0</v>
          </cell>
          <cell r="AO537">
            <v>0</v>
          </cell>
          <cell r="AP537">
            <v>0</v>
          </cell>
          <cell r="AQ537">
            <v>0</v>
          </cell>
          <cell r="AS537">
            <v>0</v>
          </cell>
          <cell r="AT537">
            <v>0</v>
          </cell>
          <cell r="AU537">
            <v>0</v>
          </cell>
          <cell r="AV537">
            <v>0</v>
          </cell>
          <cell r="AW537">
            <v>0</v>
          </cell>
          <cell r="AY537">
            <v>0</v>
          </cell>
          <cell r="AZ537">
            <v>0</v>
          </cell>
          <cell r="BA537">
            <v>0</v>
          </cell>
          <cell r="BB537">
            <v>0</v>
          </cell>
          <cell r="BC537">
            <v>0</v>
          </cell>
          <cell r="BD537">
            <v>0</v>
          </cell>
          <cell r="BE537">
            <v>0</v>
          </cell>
          <cell r="BF537">
            <v>0</v>
          </cell>
          <cell r="BG537">
            <v>0</v>
          </cell>
          <cell r="BH537">
            <v>0</v>
          </cell>
          <cell r="BI537">
            <v>0</v>
          </cell>
          <cell r="BJ537">
            <v>0</v>
          </cell>
          <cell r="BK537">
            <v>0</v>
          </cell>
          <cell r="BL537">
            <v>0</v>
          </cell>
          <cell r="BM537">
            <v>0</v>
          </cell>
          <cell r="BN537">
            <v>0</v>
          </cell>
          <cell r="BO537">
            <v>0</v>
          </cell>
          <cell r="BP537">
            <v>0</v>
          </cell>
          <cell r="BQ537">
            <v>0</v>
          </cell>
          <cell r="BR537">
            <v>0</v>
          </cell>
          <cell r="BS537">
            <v>0</v>
          </cell>
          <cell r="BT537">
            <v>0</v>
          </cell>
          <cell r="BU537">
            <v>0</v>
          </cell>
          <cell r="BV537">
            <v>0</v>
          </cell>
          <cell r="BW537">
            <v>0</v>
          </cell>
          <cell r="BY537">
            <v>4013</v>
          </cell>
          <cell r="BZ537">
            <v>1792</v>
          </cell>
        </row>
        <row r="538">
          <cell r="A538">
            <v>740022</v>
          </cell>
          <cell r="B538">
            <v>740022</v>
          </cell>
          <cell r="C538" t="str">
            <v>Blaine Desrosiers</v>
          </cell>
          <cell r="D538">
            <v>740022</v>
          </cell>
          <cell r="E538">
            <v>740</v>
          </cell>
          <cell r="F538">
            <v>40</v>
          </cell>
          <cell r="G538" t="str">
            <v>GG Jones Falls Land</v>
          </cell>
          <cell r="I538">
            <v>0</v>
          </cell>
          <cell r="K538">
            <v>0</v>
          </cell>
          <cell r="M538">
            <v>0</v>
          </cell>
          <cell r="O538">
            <v>0</v>
          </cell>
          <cell r="Q538">
            <v>0</v>
          </cell>
          <cell r="S538">
            <v>0</v>
          </cell>
          <cell r="U538">
            <v>0</v>
          </cell>
          <cell r="V538">
            <v>0</v>
          </cell>
          <cell r="W538">
            <v>0</v>
          </cell>
          <cell r="X538">
            <v>0</v>
          </cell>
          <cell r="Y538">
            <v>0</v>
          </cell>
          <cell r="Z538">
            <v>0</v>
          </cell>
          <cell r="AA538">
            <v>0</v>
          </cell>
          <cell r="AB538">
            <v>0</v>
          </cell>
          <cell r="AC538">
            <v>0</v>
          </cell>
          <cell r="AD538">
            <v>0</v>
          </cell>
          <cell r="AE538">
            <v>0</v>
          </cell>
          <cell r="AF538">
            <v>0</v>
          </cell>
          <cell r="AG538">
            <v>0</v>
          </cell>
          <cell r="AH538">
            <v>0</v>
          </cell>
          <cell r="AI538">
            <v>0</v>
          </cell>
          <cell r="AJ538">
            <v>0</v>
          </cell>
          <cell r="AK538">
            <v>0</v>
          </cell>
          <cell r="AL538">
            <v>0</v>
          </cell>
          <cell r="AM538">
            <v>0</v>
          </cell>
          <cell r="AN538">
            <v>0</v>
          </cell>
          <cell r="AO538">
            <v>0</v>
          </cell>
          <cell r="AP538">
            <v>0</v>
          </cell>
          <cell r="AQ538">
            <v>0</v>
          </cell>
          <cell r="AS538">
            <v>0</v>
          </cell>
          <cell r="AT538">
            <v>0</v>
          </cell>
          <cell r="AU538">
            <v>0</v>
          </cell>
          <cell r="AV538">
            <v>0</v>
          </cell>
          <cell r="AW538">
            <v>0</v>
          </cell>
          <cell r="AY538">
            <v>0</v>
          </cell>
          <cell r="AZ538">
            <v>0</v>
          </cell>
          <cell r="BA538">
            <v>0</v>
          </cell>
          <cell r="BB538">
            <v>0</v>
          </cell>
          <cell r="BC538">
            <v>0</v>
          </cell>
          <cell r="BD538">
            <v>0</v>
          </cell>
          <cell r="BE538">
            <v>0</v>
          </cell>
          <cell r="BF538">
            <v>0</v>
          </cell>
          <cell r="BG538">
            <v>0</v>
          </cell>
          <cell r="BH538">
            <v>0</v>
          </cell>
          <cell r="BI538">
            <v>0</v>
          </cell>
          <cell r="BJ538">
            <v>0</v>
          </cell>
          <cell r="BK538">
            <v>0</v>
          </cell>
          <cell r="BL538">
            <v>0</v>
          </cell>
          <cell r="BM538">
            <v>0</v>
          </cell>
          <cell r="BN538">
            <v>0</v>
          </cell>
          <cell r="BO538">
            <v>0</v>
          </cell>
          <cell r="BP538">
            <v>0</v>
          </cell>
          <cell r="BQ538">
            <v>0</v>
          </cell>
          <cell r="BR538">
            <v>0</v>
          </cell>
          <cell r="BS538">
            <v>0</v>
          </cell>
          <cell r="BT538">
            <v>0</v>
          </cell>
          <cell r="BU538">
            <v>0</v>
          </cell>
          <cell r="BV538">
            <v>0</v>
          </cell>
          <cell r="BW538">
            <v>0</v>
          </cell>
          <cell r="BY538">
            <v>4013</v>
          </cell>
          <cell r="BZ538">
            <v>0</v>
          </cell>
        </row>
        <row r="539">
          <cell r="A539">
            <v>740053</v>
          </cell>
          <cell r="B539">
            <v>740053</v>
          </cell>
          <cell r="D539">
            <v>740053</v>
          </cell>
          <cell r="E539">
            <v>740</v>
          </cell>
          <cell r="F539">
            <v>40</v>
          </cell>
          <cell r="G539" t="str">
            <v>GG Jones Falls Capital Work</v>
          </cell>
          <cell r="AD539">
            <v>68</v>
          </cell>
          <cell r="AE539">
            <v>3808</v>
          </cell>
          <cell r="BW539">
            <v>0</v>
          </cell>
          <cell r="BY539">
            <v>4013</v>
          </cell>
          <cell r="BZ539">
            <v>3808</v>
          </cell>
        </row>
        <row r="540">
          <cell r="A540">
            <v>740039</v>
          </cell>
          <cell r="B540">
            <v>740039</v>
          </cell>
          <cell r="C540" t="str">
            <v>Blaine Desrosiers</v>
          </cell>
          <cell r="D540">
            <v>740039</v>
          </cell>
          <cell r="E540">
            <v>740</v>
          </cell>
          <cell r="F540">
            <v>40</v>
          </cell>
          <cell r="G540" t="str">
            <v>GG Jones Falls Operations Expense</v>
          </cell>
          <cell r="I540">
            <v>0</v>
          </cell>
          <cell r="K540">
            <v>0</v>
          </cell>
          <cell r="M540">
            <v>0</v>
          </cell>
          <cell r="O540">
            <v>0</v>
          </cell>
          <cell r="Q540">
            <v>0</v>
          </cell>
          <cell r="S540">
            <v>0</v>
          </cell>
          <cell r="U540">
            <v>0</v>
          </cell>
          <cell r="V540">
            <v>0</v>
          </cell>
          <cell r="W540">
            <v>0</v>
          </cell>
          <cell r="X540">
            <v>0</v>
          </cell>
          <cell r="Y540">
            <v>0</v>
          </cell>
          <cell r="Z540">
            <v>0</v>
          </cell>
          <cell r="AA540">
            <v>0</v>
          </cell>
          <cell r="AB540">
            <v>0</v>
          </cell>
          <cell r="AC540">
            <v>0</v>
          </cell>
          <cell r="AD540">
            <v>32</v>
          </cell>
          <cell r="AE540">
            <v>1792</v>
          </cell>
          <cell r="AF540">
            <v>0</v>
          </cell>
          <cell r="AG540">
            <v>0</v>
          </cell>
          <cell r="AH540">
            <v>0</v>
          </cell>
          <cell r="AI540">
            <v>0</v>
          </cell>
          <cell r="AJ540">
            <v>0</v>
          </cell>
          <cell r="AK540">
            <v>0</v>
          </cell>
          <cell r="AL540">
            <v>0</v>
          </cell>
          <cell r="AM540">
            <v>0</v>
          </cell>
          <cell r="AN540">
            <v>0</v>
          </cell>
          <cell r="AO540">
            <v>0</v>
          </cell>
          <cell r="AP540">
            <v>0</v>
          </cell>
          <cell r="AQ540">
            <v>0</v>
          </cell>
          <cell r="AS540">
            <v>0</v>
          </cell>
          <cell r="AT540">
            <v>0</v>
          </cell>
          <cell r="AU540">
            <v>0</v>
          </cell>
          <cell r="AV540">
            <v>0</v>
          </cell>
          <cell r="AW540">
            <v>0</v>
          </cell>
          <cell r="AY540">
            <v>0</v>
          </cell>
          <cell r="AZ540">
            <v>0</v>
          </cell>
          <cell r="BA540">
            <v>0</v>
          </cell>
          <cell r="BB540">
            <v>0</v>
          </cell>
          <cell r="BC540">
            <v>0</v>
          </cell>
          <cell r="BD540">
            <v>0</v>
          </cell>
          <cell r="BE540">
            <v>0</v>
          </cell>
          <cell r="BF540">
            <v>0</v>
          </cell>
          <cell r="BG540">
            <v>0</v>
          </cell>
          <cell r="BH540">
            <v>0</v>
          </cell>
          <cell r="BI540">
            <v>0</v>
          </cell>
          <cell r="BJ540">
            <v>0</v>
          </cell>
          <cell r="BK540">
            <v>0</v>
          </cell>
          <cell r="BL540">
            <v>0</v>
          </cell>
          <cell r="BM540">
            <v>0</v>
          </cell>
          <cell r="BN540">
            <v>0</v>
          </cell>
          <cell r="BO540">
            <v>0</v>
          </cell>
          <cell r="BP540">
            <v>0</v>
          </cell>
          <cell r="BQ540">
            <v>0</v>
          </cell>
          <cell r="BR540">
            <v>0</v>
          </cell>
          <cell r="BS540">
            <v>0</v>
          </cell>
          <cell r="BT540">
            <v>0</v>
          </cell>
          <cell r="BU540">
            <v>0</v>
          </cell>
          <cell r="BV540">
            <v>0</v>
          </cell>
          <cell r="BW540">
            <v>0</v>
          </cell>
          <cell r="BY540">
            <v>4013</v>
          </cell>
          <cell r="BZ540">
            <v>1792</v>
          </cell>
        </row>
        <row r="541">
          <cell r="A541">
            <v>0</v>
          </cell>
          <cell r="K541">
            <v>0</v>
          </cell>
          <cell r="M541">
            <v>0</v>
          </cell>
          <cell r="O541">
            <v>0</v>
          </cell>
          <cell r="Q541">
            <v>0</v>
          </cell>
          <cell r="S541">
            <v>0</v>
          </cell>
          <cell r="U541">
            <v>0</v>
          </cell>
          <cell r="V541">
            <v>0</v>
          </cell>
          <cell r="W541">
            <v>0</v>
          </cell>
          <cell r="X541">
            <v>0</v>
          </cell>
          <cell r="Y541">
            <v>0</v>
          </cell>
          <cell r="BO541">
            <v>0</v>
          </cell>
          <cell r="BV541">
            <v>0</v>
          </cell>
          <cell r="BY541" t="str">
            <v>4013 Total</v>
          </cell>
          <cell r="BZ541">
            <v>12768</v>
          </cell>
        </row>
        <row r="542">
          <cell r="A542">
            <v>740007</v>
          </cell>
          <cell r="B542">
            <v>740007</v>
          </cell>
          <cell r="C542" t="str">
            <v>Blaine Desrosiers</v>
          </cell>
          <cell r="D542">
            <v>740007</v>
          </cell>
          <cell r="E542">
            <v>740</v>
          </cell>
          <cell r="F542">
            <v>40</v>
          </cell>
          <cell r="G542" t="str">
            <v>GG Washburn Maint of Building</v>
          </cell>
          <cell r="I542">
            <v>0</v>
          </cell>
          <cell r="K542">
            <v>0</v>
          </cell>
          <cell r="M542">
            <v>0</v>
          </cell>
          <cell r="O542">
            <v>0</v>
          </cell>
          <cell r="Q542">
            <v>0</v>
          </cell>
          <cell r="S542">
            <v>0</v>
          </cell>
          <cell r="U542">
            <v>0</v>
          </cell>
          <cell r="V542">
            <v>0</v>
          </cell>
          <cell r="W542">
            <v>0</v>
          </cell>
          <cell r="X542">
            <v>0</v>
          </cell>
          <cell r="Y542">
            <v>0</v>
          </cell>
          <cell r="Z542">
            <v>0</v>
          </cell>
          <cell r="AA542">
            <v>0</v>
          </cell>
          <cell r="AB542">
            <v>0</v>
          </cell>
          <cell r="AC542">
            <v>0</v>
          </cell>
          <cell r="AD542">
            <v>16</v>
          </cell>
          <cell r="AE542">
            <v>896</v>
          </cell>
          <cell r="AF542">
            <v>0</v>
          </cell>
          <cell r="AG542">
            <v>0</v>
          </cell>
          <cell r="AH542">
            <v>0</v>
          </cell>
          <cell r="AI542">
            <v>0</v>
          </cell>
          <cell r="AJ542">
            <v>0</v>
          </cell>
          <cell r="AK542">
            <v>0</v>
          </cell>
          <cell r="AL542">
            <v>0</v>
          </cell>
          <cell r="AM542">
            <v>0</v>
          </cell>
          <cell r="AN542">
            <v>0</v>
          </cell>
          <cell r="AO542">
            <v>0</v>
          </cell>
          <cell r="AP542">
            <v>0</v>
          </cell>
          <cell r="AQ542">
            <v>0</v>
          </cell>
          <cell r="AS542">
            <v>0</v>
          </cell>
          <cell r="AT542">
            <v>0</v>
          </cell>
          <cell r="AU542">
            <v>0</v>
          </cell>
          <cell r="AV542">
            <v>0</v>
          </cell>
          <cell r="AW542">
            <v>0</v>
          </cell>
          <cell r="AY542">
            <v>0</v>
          </cell>
          <cell r="AZ542">
            <v>0</v>
          </cell>
          <cell r="BA542">
            <v>0</v>
          </cell>
          <cell r="BB542">
            <v>0</v>
          </cell>
          <cell r="BC542">
            <v>0</v>
          </cell>
          <cell r="BD542">
            <v>0</v>
          </cell>
          <cell r="BE542">
            <v>0</v>
          </cell>
          <cell r="BF542">
            <v>0</v>
          </cell>
          <cell r="BG542">
            <v>0</v>
          </cell>
          <cell r="BH542">
            <v>0</v>
          </cell>
          <cell r="BI542">
            <v>0</v>
          </cell>
          <cell r="BJ542">
            <v>0</v>
          </cell>
          <cell r="BK542">
            <v>0</v>
          </cell>
          <cell r="BL542">
            <v>0</v>
          </cell>
          <cell r="BM542">
            <v>0</v>
          </cell>
          <cell r="BN542">
            <v>0</v>
          </cell>
          <cell r="BO542">
            <v>0</v>
          </cell>
          <cell r="BP542">
            <v>0</v>
          </cell>
          <cell r="BQ542">
            <v>0</v>
          </cell>
          <cell r="BR542">
            <v>0</v>
          </cell>
          <cell r="BS542">
            <v>0</v>
          </cell>
          <cell r="BT542">
            <v>0</v>
          </cell>
          <cell r="BU542">
            <v>0</v>
          </cell>
          <cell r="BV542">
            <v>0</v>
          </cell>
          <cell r="BW542">
            <v>0</v>
          </cell>
          <cell r="BY542">
            <v>4014</v>
          </cell>
          <cell r="BZ542">
            <v>896</v>
          </cell>
        </row>
        <row r="543">
          <cell r="A543">
            <v>740008</v>
          </cell>
          <cell r="B543">
            <v>740008</v>
          </cell>
          <cell r="C543" t="str">
            <v>Blaine Desrosiers</v>
          </cell>
          <cell r="D543">
            <v>740008</v>
          </cell>
          <cell r="E543">
            <v>740</v>
          </cell>
          <cell r="F543">
            <v>40</v>
          </cell>
          <cell r="G543" t="str">
            <v>GG Washburn Maint of Canals, Pens, Tanks</v>
          </cell>
          <cell r="I543">
            <v>0</v>
          </cell>
          <cell r="K543">
            <v>0</v>
          </cell>
          <cell r="M543">
            <v>0</v>
          </cell>
          <cell r="O543">
            <v>0</v>
          </cell>
          <cell r="Q543">
            <v>0</v>
          </cell>
          <cell r="S543">
            <v>0</v>
          </cell>
          <cell r="U543">
            <v>0</v>
          </cell>
          <cell r="V543">
            <v>0</v>
          </cell>
          <cell r="W543">
            <v>0</v>
          </cell>
          <cell r="X543">
            <v>0</v>
          </cell>
          <cell r="Y543">
            <v>0</v>
          </cell>
          <cell r="Z543">
            <v>0</v>
          </cell>
          <cell r="AA543">
            <v>0</v>
          </cell>
          <cell r="AB543">
            <v>0</v>
          </cell>
          <cell r="AC543">
            <v>0</v>
          </cell>
          <cell r="AD543">
            <v>0</v>
          </cell>
          <cell r="AE543">
            <v>0</v>
          </cell>
          <cell r="AF543">
            <v>0</v>
          </cell>
          <cell r="AG543">
            <v>0</v>
          </cell>
          <cell r="AH543">
            <v>0</v>
          </cell>
          <cell r="AI543">
            <v>0</v>
          </cell>
          <cell r="AJ543">
            <v>0</v>
          </cell>
          <cell r="AK543">
            <v>0</v>
          </cell>
          <cell r="AL543">
            <v>0</v>
          </cell>
          <cell r="AM543">
            <v>0</v>
          </cell>
          <cell r="AN543">
            <v>0</v>
          </cell>
          <cell r="AO543">
            <v>0</v>
          </cell>
          <cell r="AP543">
            <v>0</v>
          </cell>
          <cell r="AQ543">
            <v>0</v>
          </cell>
          <cell r="AS543">
            <v>0</v>
          </cell>
          <cell r="AT543">
            <v>0</v>
          </cell>
          <cell r="AU543">
            <v>0</v>
          </cell>
          <cell r="AV543">
            <v>0</v>
          </cell>
          <cell r="AW543">
            <v>0</v>
          </cell>
          <cell r="AY543">
            <v>0</v>
          </cell>
          <cell r="AZ543">
            <v>0</v>
          </cell>
          <cell r="BA543">
            <v>0</v>
          </cell>
          <cell r="BB543">
            <v>0</v>
          </cell>
          <cell r="BC543">
            <v>0</v>
          </cell>
          <cell r="BD543">
            <v>0</v>
          </cell>
          <cell r="BE543">
            <v>0</v>
          </cell>
          <cell r="BF543">
            <v>0</v>
          </cell>
          <cell r="BG543">
            <v>0</v>
          </cell>
          <cell r="BH543">
            <v>0</v>
          </cell>
          <cell r="BI543">
            <v>0</v>
          </cell>
          <cell r="BJ543">
            <v>0</v>
          </cell>
          <cell r="BK543">
            <v>0</v>
          </cell>
          <cell r="BL543">
            <v>0</v>
          </cell>
          <cell r="BM543">
            <v>0</v>
          </cell>
          <cell r="BN543">
            <v>0</v>
          </cell>
          <cell r="BO543">
            <v>0</v>
          </cell>
          <cell r="BP543">
            <v>0</v>
          </cell>
          <cell r="BQ543">
            <v>0</v>
          </cell>
          <cell r="BR543">
            <v>0</v>
          </cell>
          <cell r="BS543">
            <v>0</v>
          </cell>
          <cell r="BT543">
            <v>0</v>
          </cell>
          <cell r="BU543">
            <v>0</v>
          </cell>
          <cell r="BV543">
            <v>0</v>
          </cell>
          <cell r="BW543">
            <v>0</v>
          </cell>
          <cell r="BY543">
            <v>4014</v>
          </cell>
          <cell r="BZ543">
            <v>0</v>
          </cell>
        </row>
        <row r="544">
          <cell r="A544">
            <v>740009</v>
          </cell>
          <cell r="B544">
            <v>740009</v>
          </cell>
          <cell r="C544" t="str">
            <v>Blaine Desrosiers</v>
          </cell>
          <cell r="D544">
            <v>740009</v>
          </cell>
          <cell r="E544">
            <v>740</v>
          </cell>
          <cell r="F544">
            <v>40</v>
          </cell>
          <cell r="G544" t="str">
            <v>GG Washburn Maint of Generators</v>
          </cell>
          <cell r="I544">
            <v>0</v>
          </cell>
          <cell r="K544">
            <v>0</v>
          </cell>
          <cell r="M544">
            <v>0</v>
          </cell>
          <cell r="O544">
            <v>0</v>
          </cell>
          <cell r="Q544">
            <v>0</v>
          </cell>
          <cell r="S544">
            <v>0</v>
          </cell>
          <cell r="U544">
            <v>0</v>
          </cell>
          <cell r="V544">
            <v>0</v>
          </cell>
          <cell r="W544">
            <v>0</v>
          </cell>
          <cell r="X544">
            <v>0</v>
          </cell>
          <cell r="Y544">
            <v>0</v>
          </cell>
          <cell r="Z544">
            <v>0</v>
          </cell>
          <cell r="AA544">
            <v>0</v>
          </cell>
          <cell r="AB544">
            <v>0</v>
          </cell>
          <cell r="AC544">
            <v>0</v>
          </cell>
          <cell r="AD544">
            <v>16</v>
          </cell>
          <cell r="AE544">
            <v>896</v>
          </cell>
          <cell r="AF544">
            <v>0</v>
          </cell>
          <cell r="AG544">
            <v>0</v>
          </cell>
          <cell r="AH544">
            <v>0</v>
          </cell>
          <cell r="AI544">
            <v>0</v>
          </cell>
          <cell r="AJ544">
            <v>0</v>
          </cell>
          <cell r="AK544">
            <v>0</v>
          </cell>
          <cell r="AL544">
            <v>0</v>
          </cell>
          <cell r="AM544">
            <v>0</v>
          </cell>
          <cell r="AN544">
            <v>0</v>
          </cell>
          <cell r="AO544">
            <v>0</v>
          </cell>
          <cell r="AP544">
            <v>0</v>
          </cell>
          <cell r="AQ544">
            <v>0</v>
          </cell>
          <cell r="AS544">
            <v>0</v>
          </cell>
          <cell r="AT544">
            <v>0</v>
          </cell>
          <cell r="AU544">
            <v>0</v>
          </cell>
          <cell r="AV544">
            <v>0</v>
          </cell>
          <cell r="AW544">
            <v>0</v>
          </cell>
          <cell r="AY544">
            <v>0</v>
          </cell>
          <cell r="AZ544">
            <v>0</v>
          </cell>
          <cell r="BA544">
            <v>0</v>
          </cell>
          <cell r="BB544">
            <v>0</v>
          </cell>
          <cell r="BC544">
            <v>0</v>
          </cell>
          <cell r="BD544">
            <v>0</v>
          </cell>
          <cell r="BE544">
            <v>0</v>
          </cell>
          <cell r="BF544">
            <v>0</v>
          </cell>
          <cell r="BG544">
            <v>0</v>
          </cell>
          <cell r="BH544">
            <v>0</v>
          </cell>
          <cell r="BI544">
            <v>0</v>
          </cell>
          <cell r="BJ544">
            <v>0</v>
          </cell>
          <cell r="BK544">
            <v>0</v>
          </cell>
          <cell r="BL544">
            <v>0</v>
          </cell>
          <cell r="BM544">
            <v>0</v>
          </cell>
          <cell r="BN544">
            <v>0</v>
          </cell>
          <cell r="BO544">
            <v>0</v>
          </cell>
          <cell r="BP544">
            <v>0</v>
          </cell>
          <cell r="BQ544">
            <v>0</v>
          </cell>
          <cell r="BR544">
            <v>0</v>
          </cell>
          <cell r="BS544">
            <v>0</v>
          </cell>
          <cell r="BT544">
            <v>0</v>
          </cell>
          <cell r="BU544">
            <v>0</v>
          </cell>
          <cell r="BV544">
            <v>0</v>
          </cell>
          <cell r="BW544">
            <v>0</v>
          </cell>
          <cell r="BY544">
            <v>4014</v>
          </cell>
          <cell r="BZ544">
            <v>896</v>
          </cell>
        </row>
        <row r="545">
          <cell r="A545">
            <v>740010</v>
          </cell>
          <cell r="B545">
            <v>740010</v>
          </cell>
          <cell r="C545" t="str">
            <v>Blaine Desrosiers</v>
          </cell>
          <cell r="D545">
            <v>740010</v>
          </cell>
          <cell r="E545">
            <v>740</v>
          </cell>
          <cell r="F545">
            <v>40</v>
          </cell>
          <cell r="G545" t="str">
            <v>GG Washburn Maint of Elec plant</v>
          </cell>
          <cell r="I545">
            <v>0</v>
          </cell>
          <cell r="K545">
            <v>0</v>
          </cell>
          <cell r="M545">
            <v>0</v>
          </cell>
          <cell r="O545">
            <v>0</v>
          </cell>
          <cell r="Q545">
            <v>0</v>
          </cell>
          <cell r="S545">
            <v>0</v>
          </cell>
          <cell r="U545">
            <v>0</v>
          </cell>
          <cell r="V545">
            <v>0</v>
          </cell>
          <cell r="W545">
            <v>0</v>
          </cell>
          <cell r="X545">
            <v>0</v>
          </cell>
          <cell r="Y545">
            <v>0</v>
          </cell>
          <cell r="Z545">
            <v>0</v>
          </cell>
          <cell r="AA545">
            <v>0</v>
          </cell>
          <cell r="AB545">
            <v>0</v>
          </cell>
          <cell r="AC545">
            <v>0</v>
          </cell>
          <cell r="AD545">
            <v>16</v>
          </cell>
          <cell r="AE545">
            <v>896</v>
          </cell>
          <cell r="AF545">
            <v>0</v>
          </cell>
          <cell r="AG545">
            <v>0</v>
          </cell>
          <cell r="AH545">
            <v>0</v>
          </cell>
          <cell r="AI545">
            <v>0</v>
          </cell>
          <cell r="AJ545">
            <v>0</v>
          </cell>
          <cell r="AK545">
            <v>0</v>
          </cell>
          <cell r="AL545">
            <v>0</v>
          </cell>
          <cell r="AM545">
            <v>0</v>
          </cell>
          <cell r="AN545">
            <v>0</v>
          </cell>
          <cell r="AO545">
            <v>0</v>
          </cell>
          <cell r="AP545">
            <v>0</v>
          </cell>
          <cell r="AQ545">
            <v>0</v>
          </cell>
          <cell r="AS545">
            <v>0</v>
          </cell>
          <cell r="AT545">
            <v>0</v>
          </cell>
          <cell r="AU545">
            <v>0</v>
          </cell>
          <cell r="AV545">
            <v>0</v>
          </cell>
          <cell r="AW545">
            <v>0</v>
          </cell>
          <cell r="AY545">
            <v>0</v>
          </cell>
          <cell r="AZ545">
            <v>0</v>
          </cell>
          <cell r="BA545">
            <v>0</v>
          </cell>
          <cell r="BB545">
            <v>0</v>
          </cell>
          <cell r="BC545">
            <v>0</v>
          </cell>
          <cell r="BD545">
            <v>0</v>
          </cell>
          <cell r="BE545">
            <v>0</v>
          </cell>
          <cell r="BF545">
            <v>0</v>
          </cell>
          <cell r="BG545">
            <v>0</v>
          </cell>
          <cell r="BH545">
            <v>0</v>
          </cell>
          <cell r="BI545">
            <v>0</v>
          </cell>
          <cell r="BJ545">
            <v>0</v>
          </cell>
          <cell r="BK545">
            <v>0</v>
          </cell>
          <cell r="BL545">
            <v>0</v>
          </cell>
          <cell r="BM545">
            <v>0</v>
          </cell>
          <cell r="BN545">
            <v>0</v>
          </cell>
          <cell r="BO545">
            <v>0</v>
          </cell>
          <cell r="BP545">
            <v>0</v>
          </cell>
          <cell r="BQ545">
            <v>0</v>
          </cell>
          <cell r="BR545">
            <v>0</v>
          </cell>
          <cell r="BS545">
            <v>0</v>
          </cell>
          <cell r="BT545">
            <v>0</v>
          </cell>
          <cell r="BU545">
            <v>0</v>
          </cell>
          <cell r="BV545">
            <v>0</v>
          </cell>
          <cell r="BW545">
            <v>0</v>
          </cell>
          <cell r="BY545">
            <v>4014</v>
          </cell>
          <cell r="BZ545">
            <v>896</v>
          </cell>
        </row>
        <row r="546">
          <cell r="A546">
            <v>740037</v>
          </cell>
          <cell r="B546">
            <v>740037</v>
          </cell>
          <cell r="C546" t="str">
            <v>Blaine Desrosiers</v>
          </cell>
          <cell r="D546">
            <v>740037</v>
          </cell>
          <cell r="E546">
            <v>740</v>
          </cell>
          <cell r="F546">
            <v>40</v>
          </cell>
          <cell r="G546" t="str">
            <v>GG-Washburn Operations Expense</v>
          </cell>
          <cell r="I546">
            <v>0</v>
          </cell>
          <cell r="K546">
            <v>0</v>
          </cell>
          <cell r="M546">
            <v>0</v>
          </cell>
          <cell r="O546">
            <v>0</v>
          </cell>
          <cell r="Q546">
            <v>0</v>
          </cell>
          <cell r="S546">
            <v>0</v>
          </cell>
          <cell r="U546">
            <v>0</v>
          </cell>
          <cell r="V546">
            <v>0</v>
          </cell>
          <cell r="W546">
            <v>0</v>
          </cell>
          <cell r="X546">
            <v>0</v>
          </cell>
          <cell r="Y546">
            <v>0</v>
          </cell>
          <cell r="Z546">
            <v>0</v>
          </cell>
          <cell r="AA546">
            <v>0</v>
          </cell>
          <cell r="AB546">
            <v>0</v>
          </cell>
          <cell r="AC546">
            <v>0</v>
          </cell>
          <cell r="AD546">
            <v>16</v>
          </cell>
          <cell r="AE546">
            <v>896</v>
          </cell>
          <cell r="AF546">
            <v>0</v>
          </cell>
          <cell r="AG546">
            <v>0</v>
          </cell>
          <cell r="AH546">
            <v>0</v>
          </cell>
          <cell r="AI546">
            <v>0</v>
          </cell>
          <cell r="AJ546">
            <v>0</v>
          </cell>
          <cell r="AK546">
            <v>0</v>
          </cell>
          <cell r="AL546">
            <v>0</v>
          </cell>
          <cell r="AM546">
            <v>0</v>
          </cell>
          <cell r="AN546">
            <v>0</v>
          </cell>
          <cell r="AO546">
            <v>0</v>
          </cell>
          <cell r="AP546">
            <v>0</v>
          </cell>
          <cell r="AQ546">
            <v>0</v>
          </cell>
          <cell r="AS546">
            <v>0</v>
          </cell>
          <cell r="AT546">
            <v>0</v>
          </cell>
          <cell r="AU546">
            <v>0</v>
          </cell>
          <cell r="AV546">
            <v>0</v>
          </cell>
          <cell r="AW546">
            <v>0</v>
          </cell>
          <cell r="AY546">
            <v>0</v>
          </cell>
          <cell r="AZ546">
            <v>0</v>
          </cell>
          <cell r="BA546">
            <v>0</v>
          </cell>
          <cell r="BB546">
            <v>0</v>
          </cell>
          <cell r="BC546">
            <v>0</v>
          </cell>
          <cell r="BD546">
            <v>0</v>
          </cell>
          <cell r="BE546">
            <v>0</v>
          </cell>
          <cell r="BF546">
            <v>0</v>
          </cell>
          <cell r="BG546">
            <v>0</v>
          </cell>
          <cell r="BH546">
            <v>0</v>
          </cell>
          <cell r="BI546">
            <v>0</v>
          </cell>
          <cell r="BJ546">
            <v>0</v>
          </cell>
          <cell r="BK546">
            <v>0</v>
          </cell>
          <cell r="BL546">
            <v>0</v>
          </cell>
          <cell r="BM546">
            <v>0</v>
          </cell>
          <cell r="BN546">
            <v>0</v>
          </cell>
          <cell r="BO546">
            <v>0</v>
          </cell>
          <cell r="BP546">
            <v>0</v>
          </cell>
          <cell r="BQ546">
            <v>0</v>
          </cell>
          <cell r="BR546">
            <v>0</v>
          </cell>
          <cell r="BS546">
            <v>0</v>
          </cell>
          <cell r="BT546">
            <v>0</v>
          </cell>
          <cell r="BU546">
            <v>0</v>
          </cell>
          <cell r="BV546">
            <v>0</v>
          </cell>
          <cell r="BW546">
            <v>0</v>
          </cell>
          <cell r="BY546">
            <v>4014</v>
          </cell>
          <cell r="BZ546">
            <v>896</v>
          </cell>
        </row>
        <row r="547">
          <cell r="A547">
            <v>740051</v>
          </cell>
          <cell r="B547">
            <v>740051</v>
          </cell>
          <cell r="C547" t="str">
            <v>Blaine Desrosiers</v>
          </cell>
          <cell r="D547">
            <v>740051</v>
          </cell>
          <cell r="E547">
            <v>740</v>
          </cell>
          <cell r="F547">
            <v>40</v>
          </cell>
          <cell r="G547" t="str">
            <v>GG - Washburn Maint of Property</v>
          </cell>
          <cell r="I547">
            <v>0</v>
          </cell>
          <cell r="K547">
            <v>0</v>
          </cell>
          <cell r="M547">
            <v>0</v>
          </cell>
          <cell r="O547">
            <v>0</v>
          </cell>
          <cell r="Q547">
            <v>0</v>
          </cell>
          <cell r="S547">
            <v>0</v>
          </cell>
          <cell r="U547">
            <v>0</v>
          </cell>
          <cell r="V547">
            <v>0</v>
          </cell>
          <cell r="W547">
            <v>0</v>
          </cell>
          <cell r="X547">
            <v>0</v>
          </cell>
          <cell r="Y547">
            <v>0</v>
          </cell>
          <cell r="Z547">
            <v>0</v>
          </cell>
          <cell r="AA547">
            <v>0</v>
          </cell>
          <cell r="AB547">
            <v>0</v>
          </cell>
          <cell r="AC547">
            <v>0</v>
          </cell>
          <cell r="AD547">
            <v>0</v>
          </cell>
          <cell r="AE547">
            <v>0</v>
          </cell>
          <cell r="AF547">
            <v>0</v>
          </cell>
          <cell r="AG547">
            <v>0</v>
          </cell>
          <cell r="AH547">
            <v>0</v>
          </cell>
          <cell r="AI547">
            <v>0</v>
          </cell>
          <cell r="AJ547">
            <v>0</v>
          </cell>
          <cell r="AK547">
            <v>0</v>
          </cell>
          <cell r="AL547">
            <v>0</v>
          </cell>
          <cell r="AM547">
            <v>0</v>
          </cell>
          <cell r="AN547">
            <v>0</v>
          </cell>
          <cell r="AO547">
            <v>0</v>
          </cell>
          <cell r="AP547">
            <v>0</v>
          </cell>
          <cell r="AQ547">
            <v>0</v>
          </cell>
          <cell r="AS547">
            <v>0</v>
          </cell>
          <cell r="AT547">
            <v>0</v>
          </cell>
          <cell r="AU547">
            <v>0</v>
          </cell>
          <cell r="AV547">
            <v>0</v>
          </cell>
          <cell r="AW547">
            <v>0</v>
          </cell>
          <cell r="AY547">
            <v>0</v>
          </cell>
          <cell r="AZ547">
            <v>0</v>
          </cell>
          <cell r="BA547">
            <v>0</v>
          </cell>
          <cell r="BB547">
            <v>0</v>
          </cell>
          <cell r="BC547">
            <v>0</v>
          </cell>
          <cell r="BD547">
            <v>0</v>
          </cell>
          <cell r="BE547">
            <v>0</v>
          </cell>
          <cell r="BF547">
            <v>0</v>
          </cell>
          <cell r="BG547">
            <v>0</v>
          </cell>
          <cell r="BH547">
            <v>0</v>
          </cell>
          <cell r="BI547">
            <v>0</v>
          </cell>
          <cell r="BJ547">
            <v>0</v>
          </cell>
          <cell r="BK547">
            <v>0</v>
          </cell>
          <cell r="BL547">
            <v>0</v>
          </cell>
          <cell r="BM547">
            <v>0</v>
          </cell>
          <cell r="BN547">
            <v>0</v>
          </cell>
          <cell r="BO547">
            <v>0</v>
          </cell>
          <cell r="BP547">
            <v>0</v>
          </cell>
          <cell r="BQ547">
            <v>0</v>
          </cell>
          <cell r="BR547">
            <v>0</v>
          </cell>
          <cell r="BS547">
            <v>0</v>
          </cell>
          <cell r="BT547">
            <v>0</v>
          </cell>
          <cell r="BU547">
            <v>0</v>
          </cell>
          <cell r="BV547">
            <v>0</v>
          </cell>
          <cell r="BW547">
            <v>0</v>
          </cell>
          <cell r="BY547">
            <v>4014</v>
          </cell>
          <cell r="BZ547">
            <v>0</v>
          </cell>
        </row>
        <row r="548">
          <cell r="A548">
            <v>740055</v>
          </cell>
          <cell r="B548">
            <v>740055</v>
          </cell>
          <cell r="C548" t="str">
            <v>Blaine Desrosiers</v>
          </cell>
          <cell r="D548">
            <v>740055</v>
          </cell>
          <cell r="E548">
            <v>740</v>
          </cell>
          <cell r="F548">
            <v>40</v>
          </cell>
          <cell r="G548" t="str">
            <v>GG - Washburn Capital Work</v>
          </cell>
          <cell r="I548">
            <v>0</v>
          </cell>
          <cell r="K548">
            <v>0</v>
          </cell>
          <cell r="M548">
            <v>0</v>
          </cell>
          <cell r="O548">
            <v>0</v>
          </cell>
          <cell r="Q548">
            <v>0</v>
          </cell>
          <cell r="S548">
            <v>0</v>
          </cell>
          <cell r="U548">
            <v>0</v>
          </cell>
          <cell r="V548">
            <v>0</v>
          </cell>
          <cell r="W548">
            <v>0</v>
          </cell>
          <cell r="X548">
            <v>0</v>
          </cell>
          <cell r="Y548">
            <v>0</v>
          </cell>
          <cell r="Z548">
            <v>0</v>
          </cell>
          <cell r="AA548">
            <v>0</v>
          </cell>
          <cell r="AB548">
            <v>0</v>
          </cell>
          <cell r="AC548">
            <v>0</v>
          </cell>
          <cell r="AD548">
            <v>4</v>
          </cell>
          <cell r="AE548">
            <v>224</v>
          </cell>
          <cell r="AF548">
            <v>0</v>
          </cell>
          <cell r="AG548">
            <v>0</v>
          </cell>
          <cell r="AH548">
            <v>0</v>
          </cell>
          <cell r="AI548">
            <v>0</v>
          </cell>
          <cell r="AJ548">
            <v>0</v>
          </cell>
          <cell r="AK548">
            <v>0</v>
          </cell>
          <cell r="AL548">
            <v>0</v>
          </cell>
          <cell r="AM548">
            <v>0</v>
          </cell>
          <cell r="AN548">
            <v>0</v>
          </cell>
          <cell r="AO548">
            <v>0</v>
          </cell>
          <cell r="AP548">
            <v>0</v>
          </cell>
          <cell r="AQ548">
            <v>0</v>
          </cell>
          <cell r="AS548">
            <v>0</v>
          </cell>
          <cell r="AT548">
            <v>0</v>
          </cell>
          <cell r="AU548">
            <v>0</v>
          </cell>
          <cell r="AV548">
            <v>0</v>
          </cell>
          <cell r="AW548">
            <v>0</v>
          </cell>
          <cell r="AY548">
            <v>0</v>
          </cell>
          <cell r="AZ548">
            <v>0</v>
          </cell>
          <cell r="BA548">
            <v>0</v>
          </cell>
          <cell r="BB548">
            <v>0</v>
          </cell>
          <cell r="BC548">
            <v>0</v>
          </cell>
          <cell r="BD548">
            <v>0</v>
          </cell>
          <cell r="BE548">
            <v>0</v>
          </cell>
          <cell r="BF548">
            <v>0</v>
          </cell>
          <cell r="BG548">
            <v>0</v>
          </cell>
          <cell r="BH548">
            <v>0</v>
          </cell>
          <cell r="BI548">
            <v>0</v>
          </cell>
          <cell r="BJ548">
            <v>0</v>
          </cell>
          <cell r="BK548">
            <v>0</v>
          </cell>
          <cell r="BL548">
            <v>0</v>
          </cell>
          <cell r="BM548">
            <v>0</v>
          </cell>
          <cell r="BN548">
            <v>0</v>
          </cell>
          <cell r="BO548">
            <v>0</v>
          </cell>
          <cell r="BP548">
            <v>0</v>
          </cell>
          <cell r="BQ548">
            <v>0</v>
          </cell>
          <cell r="BR548">
            <v>0</v>
          </cell>
          <cell r="BS548">
            <v>0</v>
          </cell>
          <cell r="BT548">
            <v>0</v>
          </cell>
          <cell r="BU548">
            <v>0</v>
          </cell>
          <cell r="BV548">
            <v>0</v>
          </cell>
          <cell r="BW548">
            <v>0</v>
          </cell>
          <cell r="BY548">
            <v>4014</v>
          </cell>
          <cell r="BZ548">
            <v>224</v>
          </cell>
        </row>
        <row r="549">
          <cell r="A549">
            <v>740038</v>
          </cell>
          <cell r="B549">
            <v>740038</v>
          </cell>
          <cell r="C549" t="str">
            <v>Blaine Desrosiers</v>
          </cell>
          <cell r="D549">
            <v>740038</v>
          </cell>
          <cell r="E549">
            <v>740</v>
          </cell>
          <cell r="F549">
            <v>40</v>
          </cell>
          <cell r="G549" t="str">
            <v>GG-Washburn Maint of Property</v>
          </cell>
          <cell r="I549">
            <v>0</v>
          </cell>
          <cell r="K549">
            <v>0</v>
          </cell>
          <cell r="M549">
            <v>0</v>
          </cell>
          <cell r="O549">
            <v>0</v>
          </cell>
          <cell r="Q549">
            <v>0</v>
          </cell>
          <cell r="S549">
            <v>0</v>
          </cell>
          <cell r="U549">
            <v>0</v>
          </cell>
          <cell r="V549">
            <v>0</v>
          </cell>
          <cell r="W549">
            <v>0</v>
          </cell>
          <cell r="X549">
            <v>0</v>
          </cell>
          <cell r="Y549">
            <v>0</v>
          </cell>
          <cell r="Z549">
            <v>0</v>
          </cell>
          <cell r="AA549">
            <v>0</v>
          </cell>
          <cell r="AB549">
            <v>0</v>
          </cell>
          <cell r="AC549">
            <v>0</v>
          </cell>
          <cell r="AD549">
            <v>16</v>
          </cell>
          <cell r="AE549">
            <v>896</v>
          </cell>
          <cell r="AF549">
            <v>0</v>
          </cell>
          <cell r="AG549">
            <v>0</v>
          </cell>
          <cell r="AH549">
            <v>0</v>
          </cell>
          <cell r="AI549">
            <v>0</v>
          </cell>
          <cell r="AJ549">
            <v>0</v>
          </cell>
          <cell r="AK549">
            <v>0</v>
          </cell>
          <cell r="AL549">
            <v>0</v>
          </cell>
          <cell r="AM549">
            <v>0</v>
          </cell>
          <cell r="AN549">
            <v>0</v>
          </cell>
          <cell r="AO549">
            <v>0</v>
          </cell>
          <cell r="AP549">
            <v>0</v>
          </cell>
          <cell r="AQ549">
            <v>0</v>
          </cell>
          <cell r="AS549">
            <v>0</v>
          </cell>
          <cell r="AT549">
            <v>0</v>
          </cell>
          <cell r="AU549">
            <v>0</v>
          </cell>
          <cell r="AV549">
            <v>0</v>
          </cell>
          <cell r="AW549">
            <v>0</v>
          </cell>
          <cell r="AY549">
            <v>0</v>
          </cell>
          <cell r="AZ549">
            <v>0</v>
          </cell>
          <cell r="BA549">
            <v>0</v>
          </cell>
          <cell r="BB549">
            <v>0</v>
          </cell>
          <cell r="BC549">
            <v>0</v>
          </cell>
          <cell r="BD549">
            <v>0</v>
          </cell>
          <cell r="BE549">
            <v>0</v>
          </cell>
          <cell r="BF549">
            <v>0</v>
          </cell>
          <cell r="BG549">
            <v>0</v>
          </cell>
          <cell r="BH549">
            <v>0</v>
          </cell>
          <cell r="BI549">
            <v>0</v>
          </cell>
          <cell r="BJ549">
            <v>0</v>
          </cell>
          <cell r="BK549">
            <v>0</v>
          </cell>
          <cell r="BL549">
            <v>0</v>
          </cell>
          <cell r="BM549">
            <v>0</v>
          </cell>
          <cell r="BN549">
            <v>0</v>
          </cell>
          <cell r="BO549">
            <v>0</v>
          </cell>
          <cell r="BP549">
            <v>0</v>
          </cell>
          <cell r="BQ549">
            <v>0</v>
          </cell>
          <cell r="BR549">
            <v>0</v>
          </cell>
          <cell r="BS549">
            <v>0</v>
          </cell>
          <cell r="BT549">
            <v>0</v>
          </cell>
          <cell r="BU549">
            <v>0</v>
          </cell>
          <cell r="BV549">
            <v>0</v>
          </cell>
          <cell r="BW549">
            <v>0</v>
          </cell>
          <cell r="BY549">
            <v>4014</v>
          </cell>
          <cell r="BZ549">
            <v>896</v>
          </cell>
        </row>
        <row r="550">
          <cell r="A550">
            <v>0</v>
          </cell>
          <cell r="K550">
            <v>0</v>
          </cell>
          <cell r="M550">
            <v>0</v>
          </cell>
          <cell r="O550">
            <v>0</v>
          </cell>
          <cell r="Q550">
            <v>0</v>
          </cell>
          <cell r="S550">
            <v>0</v>
          </cell>
          <cell r="U550">
            <v>0</v>
          </cell>
          <cell r="V550">
            <v>0</v>
          </cell>
          <cell r="W550">
            <v>0</v>
          </cell>
          <cell r="X550">
            <v>0</v>
          </cell>
          <cell r="Y550">
            <v>0</v>
          </cell>
          <cell r="BO550">
            <v>0</v>
          </cell>
          <cell r="BV550">
            <v>0</v>
          </cell>
          <cell r="BY550" t="str">
            <v>4014 Total</v>
          </cell>
          <cell r="BZ550">
            <v>4704</v>
          </cell>
        </row>
        <row r="551">
          <cell r="A551">
            <v>740029</v>
          </cell>
          <cell r="B551">
            <v>740029</v>
          </cell>
          <cell r="C551" t="str">
            <v>Blaine Desrosiers</v>
          </cell>
          <cell r="D551">
            <v>740029</v>
          </cell>
          <cell r="E551">
            <v>740</v>
          </cell>
          <cell r="F551">
            <v>40</v>
          </cell>
          <cell r="G551" t="str">
            <v>GG Thermal Plant Maint of Property</v>
          </cell>
          <cell r="I551">
            <v>0</v>
          </cell>
          <cell r="K551">
            <v>0</v>
          </cell>
          <cell r="M551">
            <v>0</v>
          </cell>
          <cell r="O551">
            <v>0</v>
          </cell>
          <cell r="Q551">
            <v>0</v>
          </cell>
          <cell r="S551">
            <v>0</v>
          </cell>
          <cell r="U551">
            <v>0</v>
          </cell>
          <cell r="V551">
            <v>0</v>
          </cell>
          <cell r="W551">
            <v>0</v>
          </cell>
          <cell r="X551">
            <v>0</v>
          </cell>
          <cell r="Y551">
            <v>0</v>
          </cell>
          <cell r="Z551">
            <v>0</v>
          </cell>
          <cell r="AA551">
            <v>0</v>
          </cell>
          <cell r="AB551">
            <v>0</v>
          </cell>
          <cell r="AC551">
            <v>0</v>
          </cell>
          <cell r="AD551">
            <v>0</v>
          </cell>
          <cell r="AE551">
            <v>0</v>
          </cell>
          <cell r="AF551">
            <v>0</v>
          </cell>
          <cell r="AG551">
            <v>0</v>
          </cell>
          <cell r="AH551">
            <v>0</v>
          </cell>
          <cell r="AI551">
            <v>0</v>
          </cell>
          <cell r="AJ551">
            <v>0</v>
          </cell>
          <cell r="AK551">
            <v>0</v>
          </cell>
          <cell r="AL551">
            <v>0</v>
          </cell>
          <cell r="AM551">
            <v>0</v>
          </cell>
          <cell r="AN551">
            <v>0</v>
          </cell>
          <cell r="AO551">
            <v>0</v>
          </cell>
          <cell r="AP551">
            <v>0</v>
          </cell>
          <cell r="AQ551">
            <v>0</v>
          </cell>
          <cell r="AS551">
            <v>0</v>
          </cell>
          <cell r="AT551">
            <v>0</v>
          </cell>
          <cell r="AU551">
            <v>0</v>
          </cell>
          <cell r="AV551">
            <v>0</v>
          </cell>
          <cell r="AW551">
            <v>0</v>
          </cell>
          <cell r="AY551">
            <v>0</v>
          </cell>
          <cell r="AZ551">
            <v>0</v>
          </cell>
          <cell r="BA551">
            <v>0</v>
          </cell>
          <cell r="BB551">
            <v>0</v>
          </cell>
          <cell r="BC551">
            <v>0</v>
          </cell>
          <cell r="BD551">
            <v>0</v>
          </cell>
          <cell r="BE551">
            <v>0</v>
          </cell>
          <cell r="BF551">
            <v>0</v>
          </cell>
          <cell r="BG551">
            <v>0</v>
          </cell>
          <cell r="BH551">
            <v>0</v>
          </cell>
          <cell r="BI551">
            <v>0</v>
          </cell>
          <cell r="BJ551">
            <v>0</v>
          </cell>
          <cell r="BK551">
            <v>0</v>
          </cell>
          <cell r="BL551">
            <v>0</v>
          </cell>
          <cell r="BM551">
            <v>0</v>
          </cell>
          <cell r="BN551">
            <v>0</v>
          </cell>
          <cell r="BO551">
            <v>0</v>
          </cell>
          <cell r="BP551">
            <v>0</v>
          </cell>
          <cell r="BQ551">
            <v>0</v>
          </cell>
          <cell r="BR551">
            <v>0</v>
          </cell>
          <cell r="BS551">
            <v>0</v>
          </cell>
          <cell r="BT551">
            <v>0</v>
          </cell>
          <cell r="BU551">
            <v>0</v>
          </cell>
          <cell r="BV551">
            <v>0</v>
          </cell>
          <cell r="BW551">
            <v>0</v>
          </cell>
          <cell r="BY551">
            <v>4015</v>
          </cell>
          <cell r="BZ551">
            <v>0</v>
          </cell>
        </row>
        <row r="552">
          <cell r="A552">
            <v>740030</v>
          </cell>
          <cell r="B552">
            <v>740030</v>
          </cell>
          <cell r="C552" t="str">
            <v>Blaine Desrosiers</v>
          </cell>
          <cell r="D552">
            <v>740030</v>
          </cell>
          <cell r="E552">
            <v>740</v>
          </cell>
          <cell r="F552">
            <v>40</v>
          </cell>
          <cell r="G552" t="str">
            <v>GG Thermal Plant Maint of Building</v>
          </cell>
          <cell r="I552">
            <v>0</v>
          </cell>
          <cell r="K552">
            <v>0</v>
          </cell>
          <cell r="M552">
            <v>0</v>
          </cell>
          <cell r="O552">
            <v>0</v>
          </cell>
          <cell r="Q552">
            <v>0</v>
          </cell>
          <cell r="S552">
            <v>0</v>
          </cell>
          <cell r="U552">
            <v>0</v>
          </cell>
          <cell r="V552">
            <v>0</v>
          </cell>
          <cell r="W552">
            <v>0</v>
          </cell>
          <cell r="X552">
            <v>0</v>
          </cell>
          <cell r="Y552">
            <v>0</v>
          </cell>
          <cell r="Z552">
            <v>0</v>
          </cell>
          <cell r="AA552">
            <v>0</v>
          </cell>
          <cell r="AB552">
            <v>0</v>
          </cell>
          <cell r="AC552">
            <v>0</v>
          </cell>
          <cell r="AD552">
            <v>0</v>
          </cell>
          <cell r="AE552">
            <v>0</v>
          </cell>
          <cell r="AF552">
            <v>0</v>
          </cell>
          <cell r="AG552">
            <v>0</v>
          </cell>
          <cell r="AH552">
            <v>0</v>
          </cell>
          <cell r="AI552">
            <v>0</v>
          </cell>
          <cell r="AJ552">
            <v>0</v>
          </cell>
          <cell r="AK552">
            <v>0</v>
          </cell>
          <cell r="AL552">
            <v>0</v>
          </cell>
          <cell r="AM552">
            <v>0</v>
          </cell>
          <cell r="AN552">
            <v>0</v>
          </cell>
          <cell r="AO552">
            <v>0</v>
          </cell>
          <cell r="AP552">
            <v>0</v>
          </cell>
          <cell r="AQ552">
            <v>0</v>
          </cell>
          <cell r="AS552">
            <v>0</v>
          </cell>
          <cell r="AT552">
            <v>0</v>
          </cell>
          <cell r="AU552">
            <v>0</v>
          </cell>
          <cell r="AV552">
            <v>0</v>
          </cell>
          <cell r="AW552">
            <v>0</v>
          </cell>
          <cell r="AY552">
            <v>0</v>
          </cell>
          <cell r="AZ552">
            <v>0</v>
          </cell>
          <cell r="BA552">
            <v>0</v>
          </cell>
          <cell r="BB552">
            <v>0</v>
          </cell>
          <cell r="BC552">
            <v>0</v>
          </cell>
          <cell r="BD552">
            <v>0</v>
          </cell>
          <cell r="BE552">
            <v>0</v>
          </cell>
          <cell r="BF552">
            <v>0</v>
          </cell>
          <cell r="BG552">
            <v>0</v>
          </cell>
          <cell r="BH552">
            <v>0</v>
          </cell>
          <cell r="BI552">
            <v>0</v>
          </cell>
          <cell r="BJ552">
            <v>0</v>
          </cell>
          <cell r="BK552">
            <v>0</v>
          </cell>
          <cell r="BL552">
            <v>0</v>
          </cell>
          <cell r="BM552">
            <v>0</v>
          </cell>
          <cell r="BN552">
            <v>0</v>
          </cell>
          <cell r="BO552">
            <v>0</v>
          </cell>
          <cell r="BP552">
            <v>0</v>
          </cell>
          <cell r="BQ552">
            <v>0</v>
          </cell>
          <cell r="BR552">
            <v>0</v>
          </cell>
          <cell r="BS552">
            <v>0</v>
          </cell>
          <cell r="BT552">
            <v>0</v>
          </cell>
          <cell r="BU552">
            <v>0</v>
          </cell>
          <cell r="BV552">
            <v>0</v>
          </cell>
          <cell r="BW552">
            <v>0</v>
          </cell>
          <cell r="BY552">
            <v>4015</v>
          </cell>
          <cell r="BZ552">
            <v>0</v>
          </cell>
        </row>
        <row r="553">
          <cell r="A553">
            <v>740031</v>
          </cell>
          <cell r="B553">
            <v>740031</v>
          </cell>
          <cell r="C553" t="str">
            <v>Blaine Desrosiers</v>
          </cell>
          <cell r="D553">
            <v>740031</v>
          </cell>
          <cell r="E553">
            <v>740</v>
          </cell>
          <cell r="F553">
            <v>40</v>
          </cell>
          <cell r="G553" t="str">
            <v>GG Thermal Plant Maint of Generators</v>
          </cell>
          <cell r="I553">
            <v>0</v>
          </cell>
          <cell r="K553">
            <v>0</v>
          </cell>
          <cell r="M553">
            <v>0</v>
          </cell>
          <cell r="O553">
            <v>0</v>
          </cell>
          <cell r="Q553">
            <v>0</v>
          </cell>
          <cell r="S553">
            <v>0</v>
          </cell>
          <cell r="U553">
            <v>0</v>
          </cell>
          <cell r="V553">
            <v>0</v>
          </cell>
          <cell r="W553">
            <v>0</v>
          </cell>
          <cell r="X553">
            <v>0</v>
          </cell>
          <cell r="Y553">
            <v>0</v>
          </cell>
          <cell r="Z553">
            <v>0</v>
          </cell>
          <cell r="AA553">
            <v>0</v>
          </cell>
          <cell r="AB553">
            <v>0</v>
          </cell>
          <cell r="AC553">
            <v>0</v>
          </cell>
          <cell r="AD553">
            <v>0</v>
          </cell>
          <cell r="AE553">
            <v>0</v>
          </cell>
          <cell r="AF553">
            <v>0</v>
          </cell>
          <cell r="AG553">
            <v>0</v>
          </cell>
          <cell r="AH553">
            <v>0</v>
          </cell>
          <cell r="AI553">
            <v>0</v>
          </cell>
          <cell r="AJ553">
            <v>0</v>
          </cell>
          <cell r="AK553">
            <v>0</v>
          </cell>
          <cell r="AL553">
            <v>0</v>
          </cell>
          <cell r="AM553">
            <v>0</v>
          </cell>
          <cell r="AN553">
            <v>0</v>
          </cell>
          <cell r="AO553">
            <v>0</v>
          </cell>
          <cell r="AP553">
            <v>0</v>
          </cell>
          <cell r="AQ553">
            <v>0</v>
          </cell>
          <cell r="AS553">
            <v>0</v>
          </cell>
          <cell r="AT553">
            <v>0</v>
          </cell>
          <cell r="AU553">
            <v>0</v>
          </cell>
          <cell r="AV553">
            <v>0</v>
          </cell>
          <cell r="AW553">
            <v>0</v>
          </cell>
          <cell r="AY553">
            <v>0</v>
          </cell>
          <cell r="AZ553">
            <v>0</v>
          </cell>
          <cell r="BA553">
            <v>0</v>
          </cell>
          <cell r="BB553">
            <v>0</v>
          </cell>
          <cell r="BC553">
            <v>0</v>
          </cell>
          <cell r="BD553">
            <v>0</v>
          </cell>
          <cell r="BE553">
            <v>0</v>
          </cell>
          <cell r="BF553">
            <v>0</v>
          </cell>
          <cell r="BG553">
            <v>0</v>
          </cell>
          <cell r="BH553">
            <v>0</v>
          </cell>
          <cell r="BI553">
            <v>0</v>
          </cell>
          <cell r="BJ553">
            <v>0</v>
          </cell>
          <cell r="BK553">
            <v>0</v>
          </cell>
          <cell r="BL553">
            <v>0</v>
          </cell>
          <cell r="BM553">
            <v>0</v>
          </cell>
          <cell r="BN553">
            <v>0</v>
          </cell>
          <cell r="BO553">
            <v>0</v>
          </cell>
          <cell r="BP553">
            <v>0</v>
          </cell>
          <cell r="BQ553">
            <v>0</v>
          </cell>
          <cell r="BR553">
            <v>0</v>
          </cell>
          <cell r="BS553">
            <v>0</v>
          </cell>
          <cell r="BT553">
            <v>0</v>
          </cell>
          <cell r="BU553">
            <v>0</v>
          </cell>
          <cell r="BV553">
            <v>0</v>
          </cell>
          <cell r="BW553">
            <v>0</v>
          </cell>
          <cell r="BY553">
            <v>4015</v>
          </cell>
          <cell r="BZ553">
            <v>0</v>
          </cell>
        </row>
        <row r="554">
          <cell r="A554">
            <v>740032</v>
          </cell>
          <cell r="B554">
            <v>740032</v>
          </cell>
          <cell r="C554" t="str">
            <v>Blaine Desrosiers</v>
          </cell>
          <cell r="D554">
            <v>740032</v>
          </cell>
          <cell r="E554">
            <v>740</v>
          </cell>
          <cell r="F554">
            <v>40</v>
          </cell>
          <cell r="G554" t="str">
            <v>GG Thermal Plant Maint of Elec Plant</v>
          </cell>
          <cell r="I554">
            <v>0</v>
          </cell>
          <cell r="K554">
            <v>0</v>
          </cell>
          <cell r="M554">
            <v>0</v>
          </cell>
          <cell r="O554">
            <v>0</v>
          </cell>
          <cell r="Q554">
            <v>0</v>
          </cell>
          <cell r="S554">
            <v>0</v>
          </cell>
          <cell r="U554">
            <v>0</v>
          </cell>
          <cell r="V554">
            <v>0</v>
          </cell>
          <cell r="W554">
            <v>0</v>
          </cell>
          <cell r="X554">
            <v>0</v>
          </cell>
          <cell r="Y554">
            <v>0</v>
          </cell>
          <cell r="Z554">
            <v>0</v>
          </cell>
          <cell r="AA554">
            <v>0</v>
          </cell>
          <cell r="AB554">
            <v>0</v>
          </cell>
          <cell r="AC554">
            <v>0</v>
          </cell>
          <cell r="AD554">
            <v>0</v>
          </cell>
          <cell r="AE554">
            <v>0</v>
          </cell>
          <cell r="AF554">
            <v>0</v>
          </cell>
          <cell r="AG554">
            <v>0</v>
          </cell>
          <cell r="AH554">
            <v>0</v>
          </cell>
          <cell r="AI554">
            <v>0</v>
          </cell>
          <cell r="AJ554">
            <v>0</v>
          </cell>
          <cell r="AK554">
            <v>0</v>
          </cell>
          <cell r="AL554">
            <v>0</v>
          </cell>
          <cell r="AM554">
            <v>0</v>
          </cell>
          <cell r="AN554">
            <v>0</v>
          </cell>
          <cell r="AO554">
            <v>0</v>
          </cell>
          <cell r="AP554">
            <v>0</v>
          </cell>
          <cell r="AQ554">
            <v>0</v>
          </cell>
          <cell r="AS554">
            <v>0</v>
          </cell>
          <cell r="AT554">
            <v>0</v>
          </cell>
          <cell r="AU554">
            <v>0</v>
          </cell>
          <cell r="AV554">
            <v>0</v>
          </cell>
          <cell r="AW554">
            <v>0</v>
          </cell>
          <cell r="AY554">
            <v>0</v>
          </cell>
          <cell r="AZ554">
            <v>0</v>
          </cell>
          <cell r="BA554">
            <v>0</v>
          </cell>
          <cell r="BB554">
            <v>0</v>
          </cell>
          <cell r="BC554">
            <v>0</v>
          </cell>
          <cell r="BD554">
            <v>0</v>
          </cell>
          <cell r="BE554">
            <v>0</v>
          </cell>
          <cell r="BF554">
            <v>0</v>
          </cell>
          <cell r="BG554">
            <v>0</v>
          </cell>
          <cell r="BH554">
            <v>0</v>
          </cell>
          <cell r="BI554">
            <v>0</v>
          </cell>
          <cell r="BJ554">
            <v>0</v>
          </cell>
          <cell r="BK554">
            <v>0</v>
          </cell>
          <cell r="BL554">
            <v>0</v>
          </cell>
          <cell r="BM554">
            <v>0</v>
          </cell>
          <cell r="BN554">
            <v>0</v>
          </cell>
          <cell r="BO554">
            <v>0</v>
          </cell>
          <cell r="BP554">
            <v>0</v>
          </cell>
          <cell r="BQ554">
            <v>0</v>
          </cell>
          <cell r="BR554">
            <v>0</v>
          </cell>
          <cell r="BS554">
            <v>0</v>
          </cell>
          <cell r="BT554">
            <v>0</v>
          </cell>
          <cell r="BU554">
            <v>0</v>
          </cell>
          <cell r="BV554">
            <v>0</v>
          </cell>
          <cell r="BW554">
            <v>0</v>
          </cell>
          <cell r="BY554">
            <v>4015</v>
          </cell>
          <cell r="BZ554">
            <v>0</v>
          </cell>
        </row>
        <row r="555">
          <cell r="A555">
            <v>740033</v>
          </cell>
          <cell r="B555">
            <v>740033</v>
          </cell>
          <cell r="C555" t="str">
            <v>Blaine Desrosiers</v>
          </cell>
          <cell r="D555">
            <v>740033</v>
          </cell>
          <cell r="E555">
            <v>740</v>
          </cell>
          <cell r="F555">
            <v>40</v>
          </cell>
          <cell r="G555" t="str">
            <v>GG Thermal Plant Land</v>
          </cell>
          <cell r="I555">
            <v>0</v>
          </cell>
          <cell r="K555">
            <v>0</v>
          </cell>
          <cell r="M555">
            <v>0</v>
          </cell>
          <cell r="O555">
            <v>0</v>
          </cell>
          <cell r="Q555">
            <v>0</v>
          </cell>
          <cell r="S555">
            <v>0</v>
          </cell>
          <cell r="U555">
            <v>0</v>
          </cell>
          <cell r="V555">
            <v>0</v>
          </cell>
          <cell r="W555">
            <v>0</v>
          </cell>
          <cell r="X555">
            <v>0</v>
          </cell>
          <cell r="Y555">
            <v>0</v>
          </cell>
          <cell r="Z555">
            <v>0</v>
          </cell>
          <cell r="AA555">
            <v>0</v>
          </cell>
          <cell r="AB555">
            <v>0</v>
          </cell>
          <cell r="AC555">
            <v>0</v>
          </cell>
          <cell r="AD555">
            <v>0</v>
          </cell>
          <cell r="AE555">
            <v>0</v>
          </cell>
          <cell r="AF555">
            <v>0</v>
          </cell>
          <cell r="AG555">
            <v>0</v>
          </cell>
          <cell r="AH555">
            <v>0</v>
          </cell>
          <cell r="AI555">
            <v>0</v>
          </cell>
          <cell r="AJ555">
            <v>0</v>
          </cell>
          <cell r="AK555">
            <v>0</v>
          </cell>
          <cell r="AL555">
            <v>0</v>
          </cell>
          <cell r="AM555">
            <v>0</v>
          </cell>
          <cell r="AN555">
            <v>0</v>
          </cell>
          <cell r="AO555">
            <v>0</v>
          </cell>
          <cell r="AP555">
            <v>0</v>
          </cell>
          <cell r="AQ555">
            <v>0</v>
          </cell>
          <cell r="AS555">
            <v>0</v>
          </cell>
          <cell r="AT555">
            <v>0</v>
          </cell>
          <cell r="AU555">
            <v>0</v>
          </cell>
          <cell r="AV555">
            <v>0</v>
          </cell>
          <cell r="AW555">
            <v>0</v>
          </cell>
          <cell r="AY555">
            <v>0</v>
          </cell>
          <cell r="AZ555">
            <v>0</v>
          </cell>
          <cell r="BA555">
            <v>0</v>
          </cell>
          <cell r="BB555">
            <v>0</v>
          </cell>
          <cell r="BC555">
            <v>0</v>
          </cell>
          <cell r="BD555">
            <v>0</v>
          </cell>
          <cell r="BE555">
            <v>0</v>
          </cell>
          <cell r="BF555">
            <v>0</v>
          </cell>
          <cell r="BG555">
            <v>0</v>
          </cell>
          <cell r="BH555">
            <v>0</v>
          </cell>
          <cell r="BI555">
            <v>0</v>
          </cell>
          <cell r="BJ555">
            <v>0</v>
          </cell>
          <cell r="BK555">
            <v>0</v>
          </cell>
          <cell r="BL555">
            <v>0</v>
          </cell>
          <cell r="BM555">
            <v>0</v>
          </cell>
          <cell r="BN555">
            <v>0</v>
          </cell>
          <cell r="BO555">
            <v>0</v>
          </cell>
          <cell r="BP555">
            <v>0</v>
          </cell>
          <cell r="BQ555">
            <v>0</v>
          </cell>
          <cell r="BR555">
            <v>0</v>
          </cell>
          <cell r="BS555">
            <v>0</v>
          </cell>
          <cell r="BT555">
            <v>0</v>
          </cell>
          <cell r="BU555">
            <v>0</v>
          </cell>
          <cell r="BV555">
            <v>0</v>
          </cell>
          <cell r="BW555">
            <v>0</v>
          </cell>
          <cell r="BY555">
            <v>4015</v>
          </cell>
          <cell r="BZ555">
            <v>0</v>
          </cell>
        </row>
        <row r="556">
          <cell r="A556">
            <v>0</v>
          </cell>
          <cell r="K556">
            <v>0</v>
          </cell>
          <cell r="M556">
            <v>0</v>
          </cell>
          <cell r="O556">
            <v>0</v>
          </cell>
          <cell r="Q556">
            <v>0</v>
          </cell>
          <cell r="S556">
            <v>0</v>
          </cell>
          <cell r="U556">
            <v>0</v>
          </cell>
          <cell r="V556">
            <v>0</v>
          </cell>
          <cell r="W556">
            <v>0</v>
          </cell>
          <cell r="X556">
            <v>0</v>
          </cell>
          <cell r="Y556">
            <v>0</v>
          </cell>
          <cell r="BO556">
            <v>0</v>
          </cell>
          <cell r="BV556">
            <v>0</v>
          </cell>
          <cell r="BY556" t="str">
            <v>4015 Total</v>
          </cell>
          <cell r="BZ556">
            <v>0</v>
          </cell>
        </row>
        <row r="557">
          <cell r="A557">
            <v>740028</v>
          </cell>
          <cell r="B557">
            <v>740028</v>
          </cell>
          <cell r="C557" t="str">
            <v>Blaine Desrosiers</v>
          </cell>
          <cell r="D557">
            <v>740028</v>
          </cell>
          <cell r="E557">
            <v>740</v>
          </cell>
          <cell r="F557">
            <v>40</v>
          </cell>
          <cell r="G557" t="str">
            <v>GG Control Dams</v>
          </cell>
          <cell r="I557">
            <v>0</v>
          </cell>
          <cell r="K557">
            <v>0</v>
          </cell>
          <cell r="M557">
            <v>0</v>
          </cell>
          <cell r="O557">
            <v>0</v>
          </cell>
          <cell r="Q557">
            <v>0</v>
          </cell>
          <cell r="S557">
            <v>0</v>
          </cell>
          <cell r="U557">
            <v>0</v>
          </cell>
          <cell r="V557">
            <v>0</v>
          </cell>
          <cell r="W557">
            <v>0</v>
          </cell>
          <cell r="X557">
            <v>0</v>
          </cell>
          <cell r="Y557">
            <v>0</v>
          </cell>
          <cell r="Z557">
            <v>0</v>
          </cell>
          <cell r="AA557">
            <v>0</v>
          </cell>
          <cell r="AB557">
            <v>0</v>
          </cell>
          <cell r="AC557">
            <v>0</v>
          </cell>
          <cell r="AD557">
            <v>192</v>
          </cell>
          <cell r="AE557">
            <v>10752</v>
          </cell>
          <cell r="AF557">
            <v>0</v>
          </cell>
          <cell r="AG557">
            <v>0</v>
          </cell>
          <cell r="AH557">
            <v>0</v>
          </cell>
          <cell r="AI557">
            <v>0</v>
          </cell>
          <cell r="AJ557">
            <v>0</v>
          </cell>
          <cell r="AK557">
            <v>0</v>
          </cell>
          <cell r="AL557">
            <v>200</v>
          </cell>
          <cell r="AM557">
            <v>10728</v>
          </cell>
          <cell r="AN557">
            <v>0</v>
          </cell>
          <cell r="AO557">
            <v>0</v>
          </cell>
          <cell r="AP557">
            <v>0</v>
          </cell>
          <cell r="AQ557">
            <v>0</v>
          </cell>
          <cell r="AS557">
            <v>0</v>
          </cell>
          <cell r="AT557">
            <v>0</v>
          </cell>
          <cell r="AU557">
            <v>0</v>
          </cell>
          <cell r="AV557">
            <v>0</v>
          </cell>
          <cell r="AW557">
            <v>0</v>
          </cell>
          <cell r="AY557">
            <v>0</v>
          </cell>
          <cell r="AZ557">
            <v>0</v>
          </cell>
          <cell r="BA557">
            <v>0</v>
          </cell>
          <cell r="BB557">
            <v>0</v>
          </cell>
          <cell r="BC557">
            <v>0</v>
          </cell>
          <cell r="BD557">
            <v>0</v>
          </cell>
          <cell r="BE557">
            <v>0</v>
          </cell>
          <cell r="BF557">
            <v>0</v>
          </cell>
          <cell r="BG557">
            <v>0</v>
          </cell>
          <cell r="BH557">
            <v>0</v>
          </cell>
          <cell r="BI557">
            <v>0</v>
          </cell>
          <cell r="BJ557">
            <v>0</v>
          </cell>
          <cell r="BK557">
            <v>0</v>
          </cell>
          <cell r="BL557">
            <v>0</v>
          </cell>
          <cell r="BM557">
            <v>0</v>
          </cell>
          <cell r="BN557">
            <v>0</v>
          </cell>
          <cell r="BO557">
            <v>0</v>
          </cell>
          <cell r="BP557">
            <v>0</v>
          </cell>
          <cell r="BQ557">
            <v>0</v>
          </cell>
          <cell r="BR557">
            <v>0</v>
          </cell>
          <cell r="BS557">
            <v>0</v>
          </cell>
          <cell r="BT557">
            <v>0</v>
          </cell>
          <cell r="BU557">
            <v>0</v>
          </cell>
          <cell r="BV557">
            <v>0</v>
          </cell>
          <cell r="BW557">
            <v>0</v>
          </cell>
          <cell r="BY557">
            <v>4016</v>
          </cell>
          <cell r="BZ557">
            <v>21480</v>
          </cell>
        </row>
        <row r="558">
          <cell r="A558">
            <v>740058</v>
          </cell>
          <cell r="B558">
            <v>740058</v>
          </cell>
          <cell r="C558" t="str">
            <v>Blaine Desrosiers</v>
          </cell>
          <cell r="D558">
            <v>740058</v>
          </cell>
          <cell r="E558">
            <v>740</v>
          </cell>
          <cell r="F558">
            <v>40</v>
          </cell>
          <cell r="G558" t="str">
            <v>GG Control Dams Capital Work</v>
          </cell>
          <cell r="I558">
            <v>0</v>
          </cell>
          <cell r="K558">
            <v>0</v>
          </cell>
          <cell r="M558">
            <v>0</v>
          </cell>
          <cell r="O558">
            <v>0</v>
          </cell>
          <cell r="Q558">
            <v>0</v>
          </cell>
          <cell r="S558">
            <v>0</v>
          </cell>
          <cell r="U558">
            <v>0</v>
          </cell>
          <cell r="V558">
            <v>0</v>
          </cell>
          <cell r="W558">
            <v>0</v>
          </cell>
          <cell r="X558">
            <v>0</v>
          </cell>
          <cell r="Y558">
            <v>0</v>
          </cell>
          <cell r="Z558">
            <v>0</v>
          </cell>
          <cell r="AA558">
            <v>0</v>
          </cell>
          <cell r="AB558">
            <v>0</v>
          </cell>
          <cell r="AC558">
            <v>0</v>
          </cell>
          <cell r="AD558">
            <v>96</v>
          </cell>
          <cell r="AE558">
            <v>5376</v>
          </cell>
          <cell r="AF558">
            <v>0</v>
          </cell>
          <cell r="AG558">
            <v>0</v>
          </cell>
          <cell r="AH558">
            <v>0</v>
          </cell>
          <cell r="AI558">
            <v>0</v>
          </cell>
          <cell r="AJ558">
            <v>0</v>
          </cell>
          <cell r="AK558">
            <v>0</v>
          </cell>
          <cell r="AL558">
            <v>0</v>
          </cell>
          <cell r="AM558">
            <v>0</v>
          </cell>
          <cell r="AN558">
            <v>0</v>
          </cell>
          <cell r="AO558">
            <v>0</v>
          </cell>
          <cell r="AP558">
            <v>0</v>
          </cell>
          <cell r="AQ558">
            <v>0</v>
          </cell>
          <cell r="AS558">
            <v>0</v>
          </cell>
          <cell r="AT558">
            <v>0</v>
          </cell>
          <cell r="AU558">
            <v>0</v>
          </cell>
          <cell r="AV558">
            <v>0</v>
          </cell>
          <cell r="AW558">
            <v>0</v>
          </cell>
          <cell r="AY558">
            <v>0</v>
          </cell>
          <cell r="AZ558">
            <v>0</v>
          </cell>
          <cell r="BA558">
            <v>0</v>
          </cell>
          <cell r="BB558">
            <v>0</v>
          </cell>
          <cell r="BC558">
            <v>0</v>
          </cell>
          <cell r="BD558">
            <v>0</v>
          </cell>
          <cell r="BE558">
            <v>0</v>
          </cell>
          <cell r="BF558">
            <v>0</v>
          </cell>
          <cell r="BG558">
            <v>0</v>
          </cell>
          <cell r="BH558">
            <v>0</v>
          </cell>
          <cell r="BI558">
            <v>0</v>
          </cell>
          <cell r="BJ558">
            <v>0</v>
          </cell>
          <cell r="BK558">
            <v>0</v>
          </cell>
          <cell r="BL558">
            <v>0</v>
          </cell>
          <cell r="BM558">
            <v>0</v>
          </cell>
          <cell r="BN558">
            <v>0</v>
          </cell>
          <cell r="BO558">
            <v>0</v>
          </cell>
          <cell r="BP558">
            <v>0</v>
          </cell>
          <cell r="BQ558">
            <v>0</v>
          </cell>
          <cell r="BR558">
            <v>0</v>
          </cell>
          <cell r="BS558">
            <v>0</v>
          </cell>
          <cell r="BT558">
            <v>0</v>
          </cell>
          <cell r="BU558">
            <v>0</v>
          </cell>
          <cell r="BV558">
            <v>0</v>
          </cell>
          <cell r="BW558">
            <v>0</v>
          </cell>
          <cell r="BY558">
            <v>4016</v>
          </cell>
          <cell r="BZ558">
            <v>5376</v>
          </cell>
        </row>
        <row r="559">
          <cell r="A559">
            <v>740036</v>
          </cell>
          <cell r="B559">
            <v>740036</v>
          </cell>
          <cell r="C559" t="str">
            <v>Blaine Desrosiers</v>
          </cell>
          <cell r="D559">
            <v>740036</v>
          </cell>
          <cell r="E559">
            <v>740</v>
          </cell>
          <cell r="F559">
            <v>40</v>
          </cell>
          <cell r="G559" t="str">
            <v>GG-Control Dams Operations</v>
          </cell>
          <cell r="I559">
            <v>0</v>
          </cell>
          <cell r="K559">
            <v>0</v>
          </cell>
          <cell r="M559">
            <v>0</v>
          </cell>
          <cell r="O559">
            <v>0</v>
          </cell>
          <cell r="Q559">
            <v>0</v>
          </cell>
          <cell r="S559">
            <v>0</v>
          </cell>
          <cell r="U559">
            <v>0</v>
          </cell>
          <cell r="V559">
            <v>0</v>
          </cell>
          <cell r="W559">
            <v>0</v>
          </cell>
          <cell r="X559">
            <v>0</v>
          </cell>
          <cell r="Y559">
            <v>0</v>
          </cell>
          <cell r="Z559">
            <v>0</v>
          </cell>
          <cell r="AA559">
            <v>0</v>
          </cell>
          <cell r="AB559">
            <v>0</v>
          </cell>
          <cell r="AC559">
            <v>0</v>
          </cell>
          <cell r="AD559">
            <v>2548</v>
          </cell>
          <cell r="AE559">
            <v>142688</v>
          </cell>
          <cell r="AF559">
            <v>0</v>
          </cell>
          <cell r="AG559">
            <v>0</v>
          </cell>
          <cell r="AH559">
            <v>0</v>
          </cell>
          <cell r="AI559">
            <v>0</v>
          </cell>
          <cell r="AJ559">
            <v>0</v>
          </cell>
          <cell r="AK559">
            <v>0</v>
          </cell>
          <cell r="AL559">
            <v>0</v>
          </cell>
          <cell r="AM559">
            <v>0</v>
          </cell>
          <cell r="AN559">
            <v>0</v>
          </cell>
          <cell r="AO559">
            <v>0</v>
          </cell>
          <cell r="AP559">
            <v>0</v>
          </cell>
          <cell r="AQ559">
            <v>0</v>
          </cell>
          <cell r="AS559">
            <v>0</v>
          </cell>
          <cell r="AT559">
            <v>0</v>
          </cell>
          <cell r="AU559">
            <v>0</v>
          </cell>
          <cell r="AV559">
            <v>0</v>
          </cell>
          <cell r="AW559">
            <v>0</v>
          </cell>
          <cell r="AY559">
            <v>0</v>
          </cell>
          <cell r="AZ559">
            <v>0</v>
          </cell>
          <cell r="BA559">
            <v>0</v>
          </cell>
          <cell r="BB559">
            <v>0</v>
          </cell>
          <cell r="BC559">
            <v>0</v>
          </cell>
          <cell r="BD559">
            <v>0</v>
          </cell>
          <cell r="BE559">
            <v>0</v>
          </cell>
          <cell r="BF559">
            <v>0</v>
          </cell>
          <cell r="BG559">
            <v>0</v>
          </cell>
          <cell r="BH559">
            <v>0</v>
          </cell>
          <cell r="BI559">
            <v>0</v>
          </cell>
          <cell r="BJ559">
            <v>0</v>
          </cell>
          <cell r="BK559">
            <v>0</v>
          </cell>
          <cell r="BL559">
            <v>0</v>
          </cell>
          <cell r="BM559">
            <v>0</v>
          </cell>
          <cell r="BN559">
            <v>0</v>
          </cell>
          <cell r="BO559">
            <v>0</v>
          </cell>
          <cell r="BP559">
            <v>0</v>
          </cell>
          <cell r="BQ559">
            <v>0</v>
          </cell>
          <cell r="BR559">
            <v>0</v>
          </cell>
          <cell r="BS559">
            <v>0</v>
          </cell>
          <cell r="BT559">
            <v>0</v>
          </cell>
          <cell r="BU559">
            <v>0</v>
          </cell>
          <cell r="BV559">
            <v>0</v>
          </cell>
          <cell r="BW559">
            <v>0</v>
          </cell>
          <cell r="BY559">
            <v>4016</v>
          </cell>
          <cell r="BZ559">
            <v>142688</v>
          </cell>
        </row>
        <row r="560">
          <cell r="A560">
            <v>0</v>
          </cell>
          <cell r="K560">
            <v>0</v>
          </cell>
          <cell r="M560">
            <v>0</v>
          </cell>
          <cell r="O560">
            <v>0</v>
          </cell>
          <cell r="Q560">
            <v>0</v>
          </cell>
          <cell r="S560">
            <v>0</v>
          </cell>
          <cell r="U560">
            <v>0</v>
          </cell>
          <cell r="V560">
            <v>0</v>
          </cell>
          <cell r="W560">
            <v>0</v>
          </cell>
          <cell r="X560">
            <v>0</v>
          </cell>
          <cell r="Y560">
            <v>0</v>
          </cell>
          <cell r="BO560">
            <v>0</v>
          </cell>
          <cell r="BV560">
            <v>0</v>
          </cell>
          <cell r="BY560" t="str">
            <v>4016 Total</v>
          </cell>
          <cell r="BZ560">
            <v>169544</v>
          </cell>
        </row>
        <row r="561">
          <cell r="A561">
            <v>740045</v>
          </cell>
          <cell r="B561">
            <v>740045</v>
          </cell>
          <cell r="C561" t="str">
            <v>Blaine Desrosiers</v>
          </cell>
          <cell r="D561">
            <v>740045</v>
          </cell>
          <cell r="E561">
            <v>740</v>
          </cell>
          <cell r="F561">
            <v>40</v>
          </cell>
          <cell r="G561" t="str">
            <v>GG Rideau Falls Operations</v>
          </cell>
          <cell r="I561">
            <v>0</v>
          </cell>
          <cell r="K561">
            <v>0</v>
          </cell>
          <cell r="M561">
            <v>0</v>
          </cell>
          <cell r="O561">
            <v>0</v>
          </cell>
          <cell r="Q561">
            <v>0</v>
          </cell>
          <cell r="S561">
            <v>0</v>
          </cell>
          <cell r="U561">
            <v>0</v>
          </cell>
          <cell r="V561">
            <v>0</v>
          </cell>
          <cell r="W561">
            <v>0</v>
          </cell>
          <cell r="X561">
            <v>0</v>
          </cell>
          <cell r="Y561">
            <v>0</v>
          </cell>
          <cell r="Z561">
            <v>0</v>
          </cell>
          <cell r="AA561">
            <v>0</v>
          </cell>
          <cell r="AB561">
            <v>0</v>
          </cell>
          <cell r="AC561">
            <v>0</v>
          </cell>
          <cell r="AD561">
            <v>16</v>
          </cell>
          <cell r="AE561">
            <v>896</v>
          </cell>
          <cell r="AF561">
            <v>0</v>
          </cell>
          <cell r="AG561">
            <v>0</v>
          </cell>
          <cell r="AH561">
            <v>0</v>
          </cell>
          <cell r="AI561">
            <v>0</v>
          </cell>
          <cell r="AJ561">
            <v>0</v>
          </cell>
          <cell r="AK561">
            <v>0</v>
          </cell>
          <cell r="AL561">
            <v>0</v>
          </cell>
          <cell r="AM561">
            <v>0</v>
          </cell>
          <cell r="AN561">
            <v>0</v>
          </cell>
          <cell r="AO561">
            <v>0</v>
          </cell>
          <cell r="AP561">
            <v>0</v>
          </cell>
          <cell r="AQ561">
            <v>0</v>
          </cell>
          <cell r="AS561">
            <v>0</v>
          </cell>
          <cell r="AT561">
            <v>0</v>
          </cell>
          <cell r="AU561">
            <v>0</v>
          </cell>
          <cell r="AV561">
            <v>0</v>
          </cell>
          <cell r="AW561">
            <v>0</v>
          </cell>
          <cell r="AY561">
            <v>0</v>
          </cell>
          <cell r="AZ561">
            <v>0</v>
          </cell>
          <cell r="BA561">
            <v>0</v>
          </cell>
          <cell r="BB561">
            <v>0</v>
          </cell>
          <cell r="BC561">
            <v>0</v>
          </cell>
          <cell r="BD561">
            <v>0</v>
          </cell>
          <cell r="BE561">
            <v>0</v>
          </cell>
          <cell r="BF561">
            <v>0</v>
          </cell>
          <cell r="BG561">
            <v>0</v>
          </cell>
          <cell r="BH561">
            <v>0</v>
          </cell>
          <cell r="BI561">
            <v>0</v>
          </cell>
          <cell r="BJ561">
            <v>0</v>
          </cell>
          <cell r="BK561">
            <v>0</v>
          </cell>
          <cell r="BL561">
            <v>0</v>
          </cell>
          <cell r="BM561">
            <v>0</v>
          </cell>
          <cell r="BN561">
            <v>0</v>
          </cell>
          <cell r="BO561">
            <v>0</v>
          </cell>
          <cell r="BP561">
            <v>752</v>
          </cell>
          <cell r="BQ561">
            <v>30832</v>
          </cell>
          <cell r="BR561">
            <v>0</v>
          </cell>
          <cell r="BS561">
            <v>0</v>
          </cell>
          <cell r="BT561">
            <v>0</v>
          </cell>
          <cell r="BU561">
            <v>0</v>
          </cell>
          <cell r="BV561">
            <v>0</v>
          </cell>
          <cell r="BW561">
            <v>0</v>
          </cell>
          <cell r="BY561">
            <v>4017</v>
          </cell>
          <cell r="BZ561">
            <v>31728</v>
          </cell>
        </row>
        <row r="562">
          <cell r="A562">
            <v>740046</v>
          </cell>
          <cell r="B562">
            <v>740046</v>
          </cell>
          <cell r="C562" t="str">
            <v>Blaine Desrosiers</v>
          </cell>
          <cell r="D562">
            <v>740046</v>
          </cell>
          <cell r="E562">
            <v>740</v>
          </cell>
          <cell r="F562">
            <v>40</v>
          </cell>
          <cell r="G562" t="str">
            <v>GG Rideau Falls Maint of Building</v>
          </cell>
          <cell r="I562">
            <v>0</v>
          </cell>
          <cell r="K562">
            <v>0</v>
          </cell>
          <cell r="M562">
            <v>0</v>
          </cell>
          <cell r="O562">
            <v>0</v>
          </cell>
          <cell r="Q562">
            <v>0</v>
          </cell>
          <cell r="S562">
            <v>0</v>
          </cell>
          <cell r="U562">
            <v>0</v>
          </cell>
          <cell r="V562">
            <v>0</v>
          </cell>
          <cell r="W562">
            <v>0</v>
          </cell>
          <cell r="X562">
            <v>0</v>
          </cell>
          <cell r="Y562">
            <v>0</v>
          </cell>
          <cell r="Z562">
            <v>0</v>
          </cell>
          <cell r="AA562">
            <v>0</v>
          </cell>
          <cell r="AB562">
            <v>0</v>
          </cell>
          <cell r="AC562">
            <v>0</v>
          </cell>
          <cell r="AD562">
            <v>0</v>
          </cell>
          <cell r="AE562">
            <v>0</v>
          </cell>
          <cell r="AF562">
            <v>0</v>
          </cell>
          <cell r="AG562">
            <v>0</v>
          </cell>
          <cell r="AH562">
            <v>0</v>
          </cell>
          <cell r="AI562">
            <v>0</v>
          </cell>
          <cell r="AJ562">
            <v>0</v>
          </cell>
          <cell r="AK562">
            <v>0</v>
          </cell>
          <cell r="AL562">
            <v>0</v>
          </cell>
          <cell r="AM562">
            <v>0</v>
          </cell>
          <cell r="AN562">
            <v>0</v>
          </cell>
          <cell r="AO562">
            <v>0</v>
          </cell>
          <cell r="AP562">
            <v>0</v>
          </cell>
          <cell r="AQ562">
            <v>0</v>
          </cell>
          <cell r="AS562">
            <v>0</v>
          </cell>
          <cell r="AT562">
            <v>0</v>
          </cell>
          <cell r="AU562">
            <v>0</v>
          </cell>
          <cell r="AV562">
            <v>0</v>
          </cell>
          <cell r="AW562">
            <v>0</v>
          </cell>
          <cell r="AY562">
            <v>0</v>
          </cell>
          <cell r="AZ562">
            <v>0</v>
          </cell>
          <cell r="BA562">
            <v>0</v>
          </cell>
          <cell r="BB562">
            <v>0</v>
          </cell>
          <cell r="BC562">
            <v>0</v>
          </cell>
          <cell r="BD562">
            <v>0</v>
          </cell>
          <cell r="BE562">
            <v>0</v>
          </cell>
          <cell r="BF562">
            <v>0</v>
          </cell>
          <cell r="BG562">
            <v>0</v>
          </cell>
          <cell r="BH562">
            <v>0</v>
          </cell>
          <cell r="BI562">
            <v>0</v>
          </cell>
          <cell r="BJ562">
            <v>0</v>
          </cell>
          <cell r="BK562">
            <v>0</v>
          </cell>
          <cell r="BL562">
            <v>0</v>
          </cell>
          <cell r="BM562">
            <v>0</v>
          </cell>
          <cell r="BN562">
            <v>0</v>
          </cell>
          <cell r="BO562">
            <v>0</v>
          </cell>
          <cell r="BP562">
            <v>376</v>
          </cell>
          <cell r="BQ562">
            <v>15416</v>
          </cell>
          <cell r="BR562">
            <v>0</v>
          </cell>
          <cell r="BS562">
            <v>0</v>
          </cell>
          <cell r="BT562">
            <v>0</v>
          </cell>
          <cell r="BU562">
            <v>0</v>
          </cell>
          <cell r="BV562">
            <v>0</v>
          </cell>
          <cell r="BW562">
            <v>0</v>
          </cell>
          <cell r="BY562">
            <v>4017</v>
          </cell>
          <cell r="BZ562">
            <v>15416</v>
          </cell>
        </row>
        <row r="563">
          <cell r="A563">
            <v>740057</v>
          </cell>
          <cell r="B563">
            <v>740057</v>
          </cell>
          <cell r="C563" t="str">
            <v>Blaine Desrosiers</v>
          </cell>
          <cell r="D563">
            <v>740057</v>
          </cell>
          <cell r="E563">
            <v>740</v>
          </cell>
          <cell r="F563">
            <v>40</v>
          </cell>
          <cell r="G563" t="str">
            <v>GG Rideau Falls Capital Work</v>
          </cell>
          <cell r="I563">
            <v>0</v>
          </cell>
          <cell r="K563">
            <v>0</v>
          </cell>
          <cell r="M563">
            <v>0</v>
          </cell>
          <cell r="O563">
            <v>0</v>
          </cell>
          <cell r="Q563">
            <v>0</v>
          </cell>
          <cell r="S563">
            <v>0</v>
          </cell>
          <cell r="U563">
            <v>0</v>
          </cell>
          <cell r="V563">
            <v>0</v>
          </cell>
          <cell r="W563">
            <v>0</v>
          </cell>
          <cell r="X563">
            <v>0</v>
          </cell>
          <cell r="Y563">
            <v>0</v>
          </cell>
          <cell r="Z563">
            <v>0</v>
          </cell>
          <cell r="AA563">
            <v>0</v>
          </cell>
          <cell r="AB563">
            <v>0</v>
          </cell>
          <cell r="AC563">
            <v>0</v>
          </cell>
          <cell r="AD563">
            <v>112</v>
          </cell>
          <cell r="AE563">
            <v>6272</v>
          </cell>
          <cell r="AF563">
            <v>0</v>
          </cell>
          <cell r="AG563">
            <v>0</v>
          </cell>
          <cell r="AH563">
            <v>0</v>
          </cell>
          <cell r="AI563">
            <v>0</v>
          </cell>
          <cell r="AJ563">
            <v>0</v>
          </cell>
          <cell r="AK563">
            <v>0</v>
          </cell>
          <cell r="AL563">
            <v>0</v>
          </cell>
          <cell r="AM563">
            <v>0</v>
          </cell>
          <cell r="AN563">
            <v>0</v>
          </cell>
          <cell r="AO563">
            <v>0</v>
          </cell>
          <cell r="AP563">
            <v>0</v>
          </cell>
          <cell r="AQ563">
            <v>0</v>
          </cell>
          <cell r="AS563">
            <v>0</v>
          </cell>
          <cell r="AT563">
            <v>0</v>
          </cell>
          <cell r="AU563">
            <v>0</v>
          </cell>
          <cell r="AV563">
            <v>0</v>
          </cell>
          <cell r="AW563">
            <v>0</v>
          </cell>
          <cell r="AY563">
            <v>0</v>
          </cell>
          <cell r="AZ563">
            <v>0</v>
          </cell>
          <cell r="BA563">
            <v>0</v>
          </cell>
          <cell r="BB563">
            <v>0</v>
          </cell>
          <cell r="BC563">
            <v>0</v>
          </cell>
          <cell r="BD563">
            <v>0</v>
          </cell>
          <cell r="BE563">
            <v>0</v>
          </cell>
          <cell r="BF563">
            <v>0</v>
          </cell>
          <cell r="BG563">
            <v>0</v>
          </cell>
          <cell r="BH563">
            <v>0</v>
          </cell>
          <cell r="BI563">
            <v>0</v>
          </cell>
          <cell r="BJ563">
            <v>0</v>
          </cell>
          <cell r="BK563">
            <v>0</v>
          </cell>
          <cell r="BL563">
            <v>0</v>
          </cell>
          <cell r="BM563">
            <v>0</v>
          </cell>
          <cell r="BN563">
            <v>0</v>
          </cell>
          <cell r="BO563">
            <v>0</v>
          </cell>
          <cell r="BP563">
            <v>0</v>
          </cell>
          <cell r="BQ563">
            <v>0</v>
          </cell>
          <cell r="BR563">
            <v>0</v>
          </cell>
          <cell r="BS563">
            <v>0</v>
          </cell>
          <cell r="BT563">
            <v>0</v>
          </cell>
          <cell r="BU563">
            <v>0</v>
          </cell>
          <cell r="BV563">
            <v>0</v>
          </cell>
          <cell r="BW563">
            <v>0</v>
          </cell>
          <cell r="BY563">
            <v>4017</v>
          </cell>
          <cell r="BZ563">
            <v>6272</v>
          </cell>
        </row>
        <row r="564">
          <cell r="A564">
            <v>740047</v>
          </cell>
          <cell r="B564">
            <v>740047</v>
          </cell>
          <cell r="C564" t="str">
            <v>Blaine Desrosiers</v>
          </cell>
          <cell r="D564">
            <v>740047</v>
          </cell>
          <cell r="E564">
            <v>740</v>
          </cell>
          <cell r="F564">
            <v>40</v>
          </cell>
          <cell r="G564" t="str">
            <v>GG Rideau Falls Maint of Canals,Pens Etc</v>
          </cell>
          <cell r="I564">
            <v>0</v>
          </cell>
          <cell r="K564">
            <v>0</v>
          </cell>
          <cell r="M564">
            <v>0</v>
          </cell>
          <cell r="O564">
            <v>0</v>
          </cell>
          <cell r="Q564">
            <v>0</v>
          </cell>
          <cell r="S564">
            <v>0</v>
          </cell>
          <cell r="U564">
            <v>0</v>
          </cell>
          <cell r="V564">
            <v>0</v>
          </cell>
          <cell r="W564">
            <v>0</v>
          </cell>
          <cell r="X564">
            <v>0</v>
          </cell>
          <cell r="Y564">
            <v>0</v>
          </cell>
          <cell r="Z564">
            <v>0</v>
          </cell>
          <cell r="AA564">
            <v>0</v>
          </cell>
          <cell r="AB564">
            <v>0</v>
          </cell>
          <cell r="AC564">
            <v>0</v>
          </cell>
          <cell r="AD564">
            <v>0</v>
          </cell>
          <cell r="AE564">
            <v>0</v>
          </cell>
          <cell r="AF564">
            <v>0</v>
          </cell>
          <cell r="AG564">
            <v>0</v>
          </cell>
          <cell r="AH564">
            <v>0</v>
          </cell>
          <cell r="AI564">
            <v>0</v>
          </cell>
          <cell r="AJ564">
            <v>0</v>
          </cell>
          <cell r="AK564">
            <v>0</v>
          </cell>
          <cell r="AL564">
            <v>0</v>
          </cell>
          <cell r="AM564">
            <v>0</v>
          </cell>
          <cell r="AN564">
            <v>0</v>
          </cell>
          <cell r="AO564">
            <v>0</v>
          </cell>
          <cell r="AP564">
            <v>0</v>
          </cell>
          <cell r="AQ564">
            <v>0</v>
          </cell>
          <cell r="AS564">
            <v>0</v>
          </cell>
          <cell r="AT564">
            <v>0</v>
          </cell>
          <cell r="AU564">
            <v>0</v>
          </cell>
          <cell r="AV564">
            <v>0</v>
          </cell>
          <cell r="AW564">
            <v>0</v>
          </cell>
          <cell r="AY564">
            <v>0</v>
          </cell>
          <cell r="AZ564">
            <v>0</v>
          </cell>
          <cell r="BA564">
            <v>0</v>
          </cell>
          <cell r="BB564">
            <v>0</v>
          </cell>
          <cell r="BC564">
            <v>0</v>
          </cell>
          <cell r="BD564">
            <v>0</v>
          </cell>
          <cell r="BE564">
            <v>0</v>
          </cell>
          <cell r="BF564">
            <v>0</v>
          </cell>
          <cell r="BG564">
            <v>0</v>
          </cell>
          <cell r="BH564">
            <v>0</v>
          </cell>
          <cell r="BI564">
            <v>0</v>
          </cell>
          <cell r="BJ564">
            <v>0</v>
          </cell>
          <cell r="BK564">
            <v>0</v>
          </cell>
          <cell r="BL564">
            <v>0</v>
          </cell>
          <cell r="BM564">
            <v>0</v>
          </cell>
          <cell r="BN564">
            <v>0</v>
          </cell>
          <cell r="BO564">
            <v>0</v>
          </cell>
          <cell r="BP564">
            <v>376</v>
          </cell>
          <cell r="BQ564">
            <v>15416</v>
          </cell>
          <cell r="BR564">
            <v>0</v>
          </cell>
          <cell r="BS564">
            <v>0</v>
          </cell>
          <cell r="BT564">
            <v>0</v>
          </cell>
          <cell r="BU564">
            <v>0</v>
          </cell>
          <cell r="BV564">
            <v>0</v>
          </cell>
          <cell r="BW564">
            <v>0</v>
          </cell>
          <cell r="BY564">
            <v>4017</v>
          </cell>
          <cell r="BZ564">
            <v>15416</v>
          </cell>
        </row>
        <row r="565">
          <cell r="A565">
            <v>740048</v>
          </cell>
          <cell r="B565">
            <v>740048</v>
          </cell>
          <cell r="C565" t="str">
            <v>Blaine Desrosiers</v>
          </cell>
          <cell r="D565">
            <v>740048</v>
          </cell>
          <cell r="E565">
            <v>740</v>
          </cell>
          <cell r="F565">
            <v>40</v>
          </cell>
          <cell r="G565" t="str">
            <v>GG Rideau Falls Maint of Generators</v>
          </cell>
          <cell r="I565">
            <v>0</v>
          </cell>
          <cell r="K565">
            <v>0</v>
          </cell>
          <cell r="M565">
            <v>0</v>
          </cell>
          <cell r="O565">
            <v>0</v>
          </cell>
          <cell r="Q565">
            <v>0</v>
          </cell>
          <cell r="S565">
            <v>0</v>
          </cell>
          <cell r="U565">
            <v>0</v>
          </cell>
          <cell r="V565">
            <v>0</v>
          </cell>
          <cell r="W565">
            <v>0</v>
          </cell>
          <cell r="X565">
            <v>0</v>
          </cell>
          <cell r="Y565">
            <v>0</v>
          </cell>
          <cell r="Z565">
            <v>0</v>
          </cell>
          <cell r="AA565">
            <v>0</v>
          </cell>
          <cell r="AB565">
            <v>0</v>
          </cell>
          <cell r="AC565">
            <v>0</v>
          </cell>
          <cell r="AD565">
            <v>16</v>
          </cell>
          <cell r="AE565">
            <v>896</v>
          </cell>
          <cell r="AF565">
            <v>0</v>
          </cell>
          <cell r="AG565">
            <v>0</v>
          </cell>
          <cell r="AH565">
            <v>0</v>
          </cell>
          <cell r="AI565">
            <v>0</v>
          </cell>
          <cell r="AJ565">
            <v>0</v>
          </cell>
          <cell r="AK565">
            <v>0</v>
          </cell>
          <cell r="AL565">
            <v>0</v>
          </cell>
          <cell r="AM565">
            <v>0</v>
          </cell>
          <cell r="AN565">
            <v>0</v>
          </cell>
          <cell r="AO565">
            <v>0</v>
          </cell>
          <cell r="AP565">
            <v>0</v>
          </cell>
          <cell r="AQ565">
            <v>0</v>
          </cell>
          <cell r="AS565">
            <v>0</v>
          </cell>
          <cell r="AT565">
            <v>0</v>
          </cell>
          <cell r="AU565">
            <v>0</v>
          </cell>
          <cell r="AV565">
            <v>0</v>
          </cell>
          <cell r="AW565">
            <v>0</v>
          </cell>
          <cell r="AY565">
            <v>0</v>
          </cell>
          <cell r="AZ565">
            <v>0</v>
          </cell>
          <cell r="BA565">
            <v>0</v>
          </cell>
          <cell r="BB565">
            <v>0</v>
          </cell>
          <cell r="BC565">
            <v>0</v>
          </cell>
          <cell r="BD565">
            <v>0</v>
          </cell>
          <cell r="BE565">
            <v>0</v>
          </cell>
          <cell r="BF565">
            <v>0</v>
          </cell>
          <cell r="BG565">
            <v>0</v>
          </cell>
          <cell r="BH565">
            <v>0</v>
          </cell>
          <cell r="BI565">
            <v>0</v>
          </cell>
          <cell r="BJ565">
            <v>0</v>
          </cell>
          <cell r="BK565">
            <v>0</v>
          </cell>
          <cell r="BL565">
            <v>0</v>
          </cell>
          <cell r="BM565">
            <v>0</v>
          </cell>
          <cell r="BN565">
            <v>0</v>
          </cell>
          <cell r="BO565">
            <v>0</v>
          </cell>
          <cell r="BP565">
            <v>376</v>
          </cell>
          <cell r="BQ565">
            <v>15416</v>
          </cell>
          <cell r="BR565">
            <v>0</v>
          </cell>
          <cell r="BS565">
            <v>0</v>
          </cell>
          <cell r="BT565">
            <v>0</v>
          </cell>
          <cell r="BU565">
            <v>0</v>
          </cell>
          <cell r="BV565">
            <v>0</v>
          </cell>
          <cell r="BW565">
            <v>0</v>
          </cell>
          <cell r="BY565">
            <v>4017</v>
          </cell>
          <cell r="BZ565">
            <v>16312</v>
          </cell>
        </row>
        <row r="566">
          <cell r="A566">
            <v>740049</v>
          </cell>
          <cell r="B566">
            <v>740049</v>
          </cell>
          <cell r="C566" t="str">
            <v>Blaine Desrosiers</v>
          </cell>
          <cell r="D566">
            <v>740049</v>
          </cell>
          <cell r="E566">
            <v>740</v>
          </cell>
          <cell r="F566">
            <v>40</v>
          </cell>
          <cell r="G566" t="str">
            <v>GG Rideau Falls Maint of Electric Plant</v>
          </cell>
          <cell r="I566">
            <v>0</v>
          </cell>
          <cell r="K566">
            <v>0</v>
          </cell>
          <cell r="M566">
            <v>0</v>
          </cell>
          <cell r="O566">
            <v>0</v>
          </cell>
          <cell r="Q566">
            <v>0</v>
          </cell>
          <cell r="S566">
            <v>0</v>
          </cell>
          <cell r="U566">
            <v>0</v>
          </cell>
          <cell r="V566">
            <v>0</v>
          </cell>
          <cell r="W566">
            <v>0</v>
          </cell>
          <cell r="X566">
            <v>0</v>
          </cell>
          <cell r="Y566">
            <v>0</v>
          </cell>
          <cell r="Z566">
            <v>0</v>
          </cell>
          <cell r="AA566">
            <v>0</v>
          </cell>
          <cell r="AB566">
            <v>0</v>
          </cell>
          <cell r="AC566">
            <v>0</v>
          </cell>
          <cell r="AD566">
            <v>32</v>
          </cell>
          <cell r="AE566">
            <v>1792</v>
          </cell>
          <cell r="AF566">
            <v>0</v>
          </cell>
          <cell r="AG566">
            <v>0</v>
          </cell>
          <cell r="AH566">
            <v>0</v>
          </cell>
          <cell r="AI566">
            <v>0</v>
          </cell>
          <cell r="AJ566">
            <v>0</v>
          </cell>
          <cell r="AK566">
            <v>0</v>
          </cell>
          <cell r="AL566">
            <v>0</v>
          </cell>
          <cell r="AM566">
            <v>0</v>
          </cell>
          <cell r="AN566">
            <v>0</v>
          </cell>
          <cell r="AO566">
            <v>0</v>
          </cell>
          <cell r="AP566">
            <v>0</v>
          </cell>
          <cell r="AQ566">
            <v>0</v>
          </cell>
          <cell r="AS566">
            <v>0</v>
          </cell>
          <cell r="AT566">
            <v>0</v>
          </cell>
          <cell r="AU566">
            <v>0</v>
          </cell>
          <cell r="AV566">
            <v>0</v>
          </cell>
          <cell r="AW566">
            <v>0</v>
          </cell>
          <cell r="AY566">
            <v>0</v>
          </cell>
          <cell r="AZ566">
            <v>0</v>
          </cell>
          <cell r="BA566">
            <v>0</v>
          </cell>
          <cell r="BB566">
            <v>0</v>
          </cell>
          <cell r="BC566">
            <v>0</v>
          </cell>
          <cell r="BD566">
            <v>0</v>
          </cell>
          <cell r="BE566">
            <v>0</v>
          </cell>
          <cell r="BF566">
            <v>0</v>
          </cell>
          <cell r="BG566">
            <v>0</v>
          </cell>
          <cell r="BH566">
            <v>0</v>
          </cell>
          <cell r="BI566">
            <v>0</v>
          </cell>
          <cell r="BJ566">
            <v>0</v>
          </cell>
          <cell r="BK566">
            <v>0</v>
          </cell>
          <cell r="BL566">
            <v>0</v>
          </cell>
          <cell r="BM566">
            <v>0</v>
          </cell>
          <cell r="BN566">
            <v>0</v>
          </cell>
          <cell r="BO566">
            <v>0</v>
          </cell>
          <cell r="BP566">
            <v>376</v>
          </cell>
          <cell r="BQ566">
            <v>15416</v>
          </cell>
          <cell r="BR566">
            <v>0</v>
          </cell>
          <cell r="BS566">
            <v>0</v>
          </cell>
          <cell r="BU566">
            <v>0</v>
          </cell>
          <cell r="BV566">
            <v>0</v>
          </cell>
          <cell r="BW566">
            <v>0</v>
          </cell>
          <cell r="BY566">
            <v>4017</v>
          </cell>
          <cell r="BZ566">
            <v>17208</v>
          </cell>
        </row>
        <row r="567">
          <cell r="A567">
            <v>0</v>
          </cell>
          <cell r="K567">
            <v>0</v>
          </cell>
          <cell r="M567">
            <v>0</v>
          </cell>
          <cell r="O567">
            <v>0</v>
          </cell>
          <cell r="Q567">
            <v>0</v>
          </cell>
          <cell r="S567">
            <v>0</v>
          </cell>
          <cell r="U567">
            <v>0</v>
          </cell>
          <cell r="V567">
            <v>0</v>
          </cell>
          <cell r="W567">
            <v>0</v>
          </cell>
          <cell r="X567">
            <v>0</v>
          </cell>
          <cell r="Y567">
            <v>0</v>
          </cell>
          <cell r="BO567">
            <v>0</v>
          </cell>
          <cell r="BV567">
            <v>0</v>
          </cell>
          <cell r="BY567" t="str">
            <v>4017 Total</v>
          </cell>
          <cell r="BZ567">
            <v>102352</v>
          </cell>
        </row>
        <row r="568">
          <cell r="A568">
            <v>300981</v>
          </cell>
          <cell r="B568">
            <v>300981</v>
          </cell>
          <cell r="C568" t="str">
            <v>Blaine Desrosiers</v>
          </cell>
          <cell r="D568">
            <v>300981</v>
          </cell>
          <cell r="E568">
            <v>300</v>
          </cell>
          <cell r="F568">
            <v>41</v>
          </cell>
          <cell r="G568" t="str">
            <v>TP  Generation Mgmt Function</v>
          </cell>
          <cell r="I568">
            <v>0</v>
          </cell>
          <cell r="K568">
            <v>0</v>
          </cell>
          <cell r="M568">
            <v>0</v>
          </cell>
          <cell r="O568">
            <v>0</v>
          </cell>
          <cell r="Q568">
            <v>0</v>
          </cell>
          <cell r="S568">
            <v>0</v>
          </cell>
          <cell r="U568">
            <v>0</v>
          </cell>
          <cell r="V568">
            <v>0</v>
          </cell>
          <cell r="W568">
            <v>0</v>
          </cell>
          <cell r="X568">
            <v>0</v>
          </cell>
          <cell r="Y568">
            <v>0</v>
          </cell>
          <cell r="Z568">
            <v>0</v>
          </cell>
          <cell r="AA568">
            <v>0</v>
          </cell>
          <cell r="AB568">
            <v>0</v>
          </cell>
          <cell r="AC568">
            <v>0</v>
          </cell>
          <cell r="AD568">
            <v>0</v>
          </cell>
          <cell r="AE568">
            <v>0</v>
          </cell>
          <cell r="AF568">
            <v>0</v>
          </cell>
          <cell r="AG568">
            <v>0</v>
          </cell>
          <cell r="AH568">
            <v>0</v>
          </cell>
          <cell r="AI568">
            <v>0</v>
          </cell>
          <cell r="AJ568">
            <v>0</v>
          </cell>
          <cell r="AK568">
            <v>0</v>
          </cell>
          <cell r="AL568">
            <v>0</v>
          </cell>
          <cell r="AM568">
            <v>0</v>
          </cell>
          <cell r="AN568">
            <v>0</v>
          </cell>
          <cell r="AO568">
            <v>0</v>
          </cell>
          <cell r="AP568">
            <v>0</v>
          </cell>
          <cell r="AQ568">
            <v>0</v>
          </cell>
          <cell r="AS568">
            <v>0</v>
          </cell>
          <cell r="AT568">
            <v>0</v>
          </cell>
          <cell r="AU568">
            <v>0</v>
          </cell>
          <cell r="AV568">
            <v>0</v>
          </cell>
          <cell r="AW568">
            <v>0</v>
          </cell>
          <cell r="AY568">
            <v>0</v>
          </cell>
          <cell r="AZ568">
            <v>0</v>
          </cell>
          <cell r="BA568">
            <v>0</v>
          </cell>
          <cell r="BB568">
            <v>0</v>
          </cell>
          <cell r="BC568">
            <v>0</v>
          </cell>
          <cell r="BD568">
            <v>0</v>
          </cell>
          <cell r="BE568">
            <v>0</v>
          </cell>
          <cell r="BF568">
            <v>0</v>
          </cell>
          <cell r="BG568">
            <v>0</v>
          </cell>
          <cell r="BH568">
            <v>0</v>
          </cell>
          <cell r="BI568">
            <v>0</v>
          </cell>
          <cell r="BJ568">
            <v>0</v>
          </cell>
          <cell r="BK568">
            <v>0</v>
          </cell>
          <cell r="BL568">
            <v>0</v>
          </cell>
          <cell r="BM568">
            <v>0</v>
          </cell>
          <cell r="BN568">
            <v>0</v>
          </cell>
          <cell r="BO568">
            <v>0</v>
          </cell>
          <cell r="BP568">
            <v>0</v>
          </cell>
          <cell r="BQ568">
            <v>0</v>
          </cell>
          <cell r="BR568">
            <v>0</v>
          </cell>
          <cell r="BS568">
            <v>0</v>
          </cell>
          <cell r="BT568">
            <v>0</v>
          </cell>
          <cell r="BU568">
            <v>0</v>
          </cell>
          <cell r="BV568">
            <v>0</v>
          </cell>
          <cell r="BW568" t="e">
            <v>#N/A</v>
          </cell>
          <cell r="BY568">
            <v>4100</v>
          </cell>
          <cell r="BZ568">
            <v>0</v>
          </cell>
        </row>
        <row r="569">
          <cell r="A569">
            <v>0</v>
          </cell>
          <cell r="K569">
            <v>0</v>
          </cell>
          <cell r="M569">
            <v>0</v>
          </cell>
          <cell r="O569">
            <v>0</v>
          </cell>
          <cell r="Q569">
            <v>0</v>
          </cell>
          <cell r="S569">
            <v>0</v>
          </cell>
          <cell r="U569">
            <v>0</v>
          </cell>
          <cell r="W569">
            <v>0</v>
          </cell>
          <cell r="BY569" t="str">
            <v>4100 Total</v>
          </cell>
          <cell r="BZ569">
            <v>0</v>
          </cell>
        </row>
        <row r="570">
          <cell r="A570">
            <v>300880</v>
          </cell>
          <cell r="B570">
            <v>300880</v>
          </cell>
          <cell r="C570" t="str">
            <v>Harry Clutterbuck</v>
          </cell>
          <cell r="D570">
            <v>300880</v>
          </cell>
          <cell r="E570">
            <v>300</v>
          </cell>
          <cell r="F570">
            <v>20</v>
          </cell>
          <cell r="G570" t="str">
            <v>Finance Services to CNE Co 0050</v>
          </cell>
          <cell r="I570">
            <v>0</v>
          </cell>
          <cell r="K570">
            <v>0</v>
          </cell>
          <cell r="M570">
            <v>0</v>
          </cell>
          <cell r="O570">
            <v>0</v>
          </cell>
          <cell r="Q570">
            <v>0</v>
          </cell>
          <cell r="S570">
            <v>0</v>
          </cell>
          <cell r="U570">
            <v>0</v>
          </cell>
          <cell r="V570">
            <v>0</v>
          </cell>
          <cell r="W570">
            <v>0</v>
          </cell>
          <cell r="X570">
            <v>0</v>
          </cell>
          <cell r="Y570">
            <v>0</v>
          </cell>
          <cell r="Z570">
            <v>0</v>
          </cell>
          <cell r="AA570">
            <v>0</v>
          </cell>
          <cell r="AB570">
            <v>0</v>
          </cell>
          <cell r="AC570">
            <v>0</v>
          </cell>
          <cell r="AD570">
            <v>0</v>
          </cell>
          <cell r="AE570">
            <v>0</v>
          </cell>
          <cell r="AF570">
            <v>0</v>
          </cell>
          <cell r="AG570">
            <v>0</v>
          </cell>
          <cell r="AH570">
            <v>0</v>
          </cell>
          <cell r="AI570">
            <v>0</v>
          </cell>
          <cell r="AJ570">
            <v>0</v>
          </cell>
          <cell r="AK570">
            <v>0</v>
          </cell>
          <cell r="AL570">
            <v>0</v>
          </cell>
          <cell r="AM570">
            <v>0</v>
          </cell>
          <cell r="AN570">
            <v>0</v>
          </cell>
          <cell r="AO570">
            <v>0</v>
          </cell>
          <cell r="AP570">
            <v>0</v>
          </cell>
          <cell r="AQ570">
            <v>0</v>
          </cell>
          <cell r="AS570">
            <v>0</v>
          </cell>
          <cell r="AT570">
            <v>0</v>
          </cell>
          <cell r="AU570">
            <v>0</v>
          </cell>
          <cell r="AV570">
            <v>0</v>
          </cell>
          <cell r="AW570">
            <v>0</v>
          </cell>
          <cell r="AY570">
            <v>0</v>
          </cell>
          <cell r="AZ570">
            <v>0</v>
          </cell>
          <cell r="BA570">
            <v>0</v>
          </cell>
          <cell r="BB570">
            <v>0</v>
          </cell>
          <cell r="BC570">
            <v>0</v>
          </cell>
          <cell r="BD570">
            <v>0</v>
          </cell>
          <cell r="BE570">
            <v>0</v>
          </cell>
          <cell r="BF570">
            <v>0</v>
          </cell>
          <cell r="BG570">
            <v>0</v>
          </cell>
          <cell r="BH570">
            <v>0</v>
          </cell>
          <cell r="BI570">
            <v>0</v>
          </cell>
          <cell r="BJ570">
            <v>0</v>
          </cell>
          <cell r="BK570">
            <v>0</v>
          </cell>
          <cell r="BL570">
            <v>0</v>
          </cell>
          <cell r="BM570">
            <v>0</v>
          </cell>
          <cell r="BN570">
            <v>0</v>
          </cell>
          <cell r="BO570">
            <v>0</v>
          </cell>
          <cell r="BP570">
            <v>0</v>
          </cell>
          <cell r="BQ570">
            <v>0</v>
          </cell>
          <cell r="BR570">
            <v>0</v>
          </cell>
          <cell r="BS570">
            <v>0</v>
          </cell>
          <cell r="BT570">
            <v>0</v>
          </cell>
          <cell r="BU570">
            <v>0</v>
          </cell>
          <cell r="BV570">
            <v>0</v>
          </cell>
          <cell r="BW570">
            <v>0</v>
          </cell>
          <cell r="BY570">
            <v>5102</v>
          </cell>
          <cell r="BZ570">
            <v>0</v>
          </cell>
        </row>
        <row r="571">
          <cell r="A571">
            <v>0</v>
          </cell>
          <cell r="K571">
            <v>0</v>
          </cell>
          <cell r="M571">
            <v>0</v>
          </cell>
          <cell r="O571">
            <v>0</v>
          </cell>
          <cell r="Q571">
            <v>0</v>
          </cell>
          <cell r="S571">
            <v>0</v>
          </cell>
          <cell r="U571">
            <v>0</v>
          </cell>
          <cell r="V571">
            <v>0</v>
          </cell>
          <cell r="W571">
            <v>0</v>
          </cell>
          <cell r="X571">
            <v>0</v>
          </cell>
          <cell r="Y571">
            <v>0</v>
          </cell>
          <cell r="BO571">
            <v>0</v>
          </cell>
          <cell r="BV571">
            <v>0</v>
          </cell>
          <cell r="BY571" t="str">
            <v>5102 Total</v>
          </cell>
          <cell r="BZ571">
            <v>0</v>
          </cell>
        </row>
        <row r="572">
          <cell r="A572">
            <v>700077</v>
          </cell>
          <cell r="B572">
            <v>700077</v>
          </cell>
          <cell r="C572" t="str">
            <v>Mike Pescod</v>
          </cell>
          <cell r="D572">
            <v>700077</v>
          </cell>
          <cell r="E572">
            <v>700</v>
          </cell>
          <cell r="F572">
            <v>70</v>
          </cell>
          <cell r="G572" t="str">
            <v>CE-Mgmt of T&amp;D</v>
          </cell>
          <cell r="I572">
            <v>0</v>
          </cell>
          <cell r="K572">
            <v>0</v>
          </cell>
          <cell r="M572">
            <v>0</v>
          </cell>
          <cell r="O572">
            <v>0</v>
          </cell>
          <cell r="Q572">
            <v>0</v>
          </cell>
          <cell r="S572">
            <v>0</v>
          </cell>
          <cell r="U572">
            <v>0</v>
          </cell>
          <cell r="V572">
            <v>0</v>
          </cell>
          <cell r="W572">
            <v>0</v>
          </cell>
          <cell r="X572">
            <v>0</v>
          </cell>
          <cell r="Y572">
            <v>0</v>
          </cell>
          <cell r="Z572">
            <v>0</v>
          </cell>
          <cell r="AA572">
            <v>0</v>
          </cell>
          <cell r="AB572">
            <v>0</v>
          </cell>
          <cell r="AC572">
            <v>0</v>
          </cell>
          <cell r="AD572">
            <v>0</v>
          </cell>
          <cell r="AE572">
            <v>0</v>
          </cell>
          <cell r="AF572">
            <v>0</v>
          </cell>
          <cell r="AG572">
            <v>0</v>
          </cell>
          <cell r="AH572">
            <v>0</v>
          </cell>
          <cell r="AI572">
            <v>0</v>
          </cell>
          <cell r="AJ572">
            <v>0</v>
          </cell>
          <cell r="AK572">
            <v>0</v>
          </cell>
          <cell r="AL572">
            <v>0</v>
          </cell>
          <cell r="AM572">
            <v>0</v>
          </cell>
          <cell r="AN572">
            <v>0</v>
          </cell>
          <cell r="AO572">
            <v>0</v>
          </cell>
          <cell r="AP572">
            <v>0</v>
          </cell>
          <cell r="AQ572">
            <v>0</v>
          </cell>
          <cell r="AS572">
            <v>0</v>
          </cell>
          <cell r="AT572">
            <v>0</v>
          </cell>
          <cell r="AU572">
            <v>0</v>
          </cell>
          <cell r="AV572">
            <v>0</v>
          </cell>
          <cell r="AW572">
            <v>0</v>
          </cell>
          <cell r="AY572">
            <v>0</v>
          </cell>
          <cell r="AZ572">
            <v>0</v>
          </cell>
          <cell r="BA572">
            <v>0</v>
          </cell>
          <cell r="BB572">
            <v>0</v>
          </cell>
          <cell r="BC572">
            <v>0</v>
          </cell>
          <cell r="BD572">
            <v>0</v>
          </cell>
          <cell r="BE572">
            <v>0</v>
          </cell>
          <cell r="BF572">
            <v>0</v>
          </cell>
          <cell r="BG572">
            <v>0</v>
          </cell>
          <cell r="BH572">
            <v>0</v>
          </cell>
          <cell r="BI572">
            <v>0</v>
          </cell>
          <cell r="BJ572">
            <v>0</v>
          </cell>
          <cell r="BK572">
            <v>0</v>
          </cell>
          <cell r="BL572">
            <v>0</v>
          </cell>
          <cell r="BM572">
            <v>0</v>
          </cell>
          <cell r="BN572">
            <v>0</v>
          </cell>
          <cell r="BO572">
            <v>0</v>
          </cell>
          <cell r="BP572">
            <v>0</v>
          </cell>
          <cell r="BQ572">
            <v>0</v>
          </cell>
          <cell r="BR572">
            <v>0</v>
          </cell>
          <cell r="BS572">
            <v>0</v>
          </cell>
          <cell r="BT572">
            <v>0</v>
          </cell>
          <cell r="BU572">
            <v>0</v>
          </cell>
          <cell r="BV572">
            <v>0</v>
          </cell>
          <cell r="BW572">
            <v>0</v>
          </cell>
          <cell r="BY572">
            <v>7200</v>
          </cell>
          <cell r="BZ572">
            <v>0</v>
          </cell>
        </row>
        <row r="573">
          <cell r="A573">
            <v>0</v>
          </cell>
          <cell r="K573">
            <v>0</v>
          </cell>
          <cell r="M573">
            <v>0</v>
          </cell>
          <cell r="O573">
            <v>0</v>
          </cell>
          <cell r="Q573">
            <v>0</v>
          </cell>
          <cell r="S573">
            <v>0</v>
          </cell>
          <cell r="U573">
            <v>0</v>
          </cell>
          <cell r="V573">
            <v>0</v>
          </cell>
          <cell r="W573">
            <v>0</v>
          </cell>
          <cell r="X573">
            <v>0</v>
          </cell>
          <cell r="Y573">
            <v>0</v>
          </cell>
          <cell r="BO573">
            <v>0</v>
          </cell>
          <cell r="BV573">
            <v>0</v>
          </cell>
          <cell r="BY573" t="str">
            <v>7200 Total</v>
          </cell>
          <cell r="BZ573">
            <v>0</v>
          </cell>
        </row>
        <row r="574">
          <cell r="A574">
            <v>700076</v>
          </cell>
          <cell r="B574">
            <v>700076</v>
          </cell>
          <cell r="C574" t="str">
            <v>Mike Pescod</v>
          </cell>
          <cell r="D574">
            <v>700076</v>
          </cell>
          <cell r="E574">
            <v>700</v>
          </cell>
          <cell r="F574">
            <v>70</v>
          </cell>
          <cell r="G574" t="str">
            <v>Cornwall-Substations Mgmt Function</v>
          </cell>
          <cell r="I574">
            <v>0</v>
          </cell>
          <cell r="K574">
            <v>0</v>
          </cell>
          <cell r="M574">
            <v>0</v>
          </cell>
          <cell r="O574">
            <v>0</v>
          </cell>
          <cell r="Q574">
            <v>0</v>
          </cell>
          <cell r="S574">
            <v>0</v>
          </cell>
          <cell r="U574">
            <v>0</v>
          </cell>
          <cell r="V574">
            <v>0</v>
          </cell>
          <cell r="W574">
            <v>0</v>
          </cell>
          <cell r="X574">
            <v>0</v>
          </cell>
          <cell r="Y574">
            <v>0</v>
          </cell>
          <cell r="Z574">
            <v>0</v>
          </cell>
          <cell r="AA574">
            <v>0</v>
          </cell>
          <cell r="AB574">
            <v>0</v>
          </cell>
          <cell r="AC574">
            <v>0</v>
          </cell>
          <cell r="AD574">
            <v>0</v>
          </cell>
          <cell r="AE574">
            <v>0</v>
          </cell>
          <cell r="AF574">
            <v>0</v>
          </cell>
          <cell r="AG574">
            <v>0</v>
          </cell>
          <cell r="AH574">
            <v>0</v>
          </cell>
          <cell r="AI574">
            <v>0</v>
          </cell>
          <cell r="AJ574">
            <v>0</v>
          </cell>
          <cell r="AK574">
            <v>0</v>
          </cell>
          <cell r="AL574">
            <v>0</v>
          </cell>
          <cell r="AM574">
            <v>0</v>
          </cell>
          <cell r="AN574">
            <v>0</v>
          </cell>
          <cell r="AO574">
            <v>0</v>
          </cell>
          <cell r="AP574">
            <v>0</v>
          </cell>
          <cell r="AQ574">
            <v>0</v>
          </cell>
          <cell r="AS574">
            <v>0</v>
          </cell>
          <cell r="AT574">
            <v>0</v>
          </cell>
          <cell r="AU574">
            <v>0</v>
          </cell>
          <cell r="AV574">
            <v>0</v>
          </cell>
          <cell r="AW574">
            <v>0</v>
          </cell>
          <cell r="AY574">
            <v>0</v>
          </cell>
          <cell r="AZ574">
            <v>0</v>
          </cell>
          <cell r="BA574">
            <v>0</v>
          </cell>
          <cell r="BB574">
            <v>0</v>
          </cell>
          <cell r="BC574">
            <v>0</v>
          </cell>
          <cell r="BD574">
            <v>0</v>
          </cell>
          <cell r="BE574">
            <v>0</v>
          </cell>
          <cell r="BF574">
            <v>0</v>
          </cell>
          <cell r="BG574">
            <v>0</v>
          </cell>
          <cell r="BH574">
            <v>0</v>
          </cell>
          <cell r="BI574">
            <v>0</v>
          </cell>
          <cell r="BJ574">
            <v>0</v>
          </cell>
          <cell r="BK574">
            <v>0</v>
          </cell>
          <cell r="BL574">
            <v>0</v>
          </cell>
          <cell r="BM574">
            <v>0</v>
          </cell>
          <cell r="BN574">
            <v>0</v>
          </cell>
          <cell r="BO574">
            <v>0</v>
          </cell>
          <cell r="BP574">
            <v>0</v>
          </cell>
          <cell r="BQ574">
            <v>0</v>
          </cell>
          <cell r="BR574">
            <v>0</v>
          </cell>
          <cell r="BS574">
            <v>0</v>
          </cell>
          <cell r="BT574">
            <v>0</v>
          </cell>
          <cell r="BU574">
            <v>0</v>
          </cell>
          <cell r="BV574">
            <v>0</v>
          </cell>
          <cell r="BW574">
            <v>0</v>
          </cell>
          <cell r="BY574">
            <v>7203</v>
          </cell>
          <cell r="BZ574">
            <v>0</v>
          </cell>
        </row>
        <row r="575">
          <cell r="A575">
            <v>0</v>
          </cell>
          <cell r="K575">
            <v>0</v>
          </cell>
          <cell r="M575">
            <v>0</v>
          </cell>
          <cell r="O575">
            <v>0</v>
          </cell>
          <cell r="Q575">
            <v>0</v>
          </cell>
          <cell r="S575">
            <v>0</v>
          </cell>
          <cell r="U575">
            <v>0</v>
          </cell>
          <cell r="V575">
            <v>0</v>
          </cell>
          <cell r="W575">
            <v>0</v>
          </cell>
          <cell r="X575">
            <v>0</v>
          </cell>
          <cell r="Y575">
            <v>0</v>
          </cell>
          <cell r="BO575">
            <v>0</v>
          </cell>
          <cell r="BV575">
            <v>0</v>
          </cell>
          <cell r="BY575" t="str">
            <v>7203 Total</v>
          </cell>
          <cell r="BZ575">
            <v>0</v>
          </cell>
        </row>
        <row r="576">
          <cell r="A576">
            <v>700000</v>
          </cell>
          <cell r="B576">
            <v>700000</v>
          </cell>
          <cell r="C576" t="str">
            <v>Mike Pescod</v>
          </cell>
          <cell r="D576">
            <v>700000</v>
          </cell>
          <cell r="E576">
            <v>700</v>
          </cell>
          <cell r="F576">
            <v>70</v>
          </cell>
          <cell r="G576" t="str">
            <v>Cornwall-Transmission Lines Operation</v>
          </cell>
          <cell r="I576">
            <v>0</v>
          </cell>
          <cell r="K576">
            <v>0</v>
          </cell>
          <cell r="M576">
            <v>0</v>
          </cell>
          <cell r="O576">
            <v>0</v>
          </cell>
          <cell r="Q576">
            <v>0</v>
          </cell>
          <cell r="S576">
            <v>0</v>
          </cell>
          <cell r="U576">
            <v>0</v>
          </cell>
          <cell r="V576">
            <v>0</v>
          </cell>
          <cell r="W576">
            <v>0</v>
          </cell>
          <cell r="X576">
            <v>0</v>
          </cell>
          <cell r="Y576">
            <v>0</v>
          </cell>
          <cell r="Z576">
            <v>0</v>
          </cell>
          <cell r="AA576">
            <v>0</v>
          </cell>
          <cell r="AB576">
            <v>0</v>
          </cell>
          <cell r="AC576">
            <v>0</v>
          </cell>
          <cell r="AD576">
            <v>0</v>
          </cell>
          <cell r="AE576">
            <v>0</v>
          </cell>
          <cell r="AF576">
            <v>0</v>
          </cell>
          <cell r="AG576">
            <v>0</v>
          </cell>
          <cell r="AH576">
            <v>0</v>
          </cell>
          <cell r="AI576">
            <v>0</v>
          </cell>
          <cell r="AJ576">
            <v>0</v>
          </cell>
          <cell r="AK576">
            <v>0</v>
          </cell>
          <cell r="AL576">
            <v>0</v>
          </cell>
          <cell r="AM576">
            <v>0</v>
          </cell>
          <cell r="AN576">
            <v>0</v>
          </cell>
          <cell r="AO576">
            <v>0</v>
          </cell>
          <cell r="AP576">
            <v>0</v>
          </cell>
          <cell r="AQ576">
            <v>0</v>
          </cell>
          <cell r="AS576">
            <v>0</v>
          </cell>
          <cell r="AT576">
            <v>0</v>
          </cell>
          <cell r="AU576">
            <v>0</v>
          </cell>
          <cell r="AV576">
            <v>0</v>
          </cell>
          <cell r="AW576">
            <v>0</v>
          </cell>
          <cell r="AY576">
            <v>0</v>
          </cell>
          <cell r="AZ576">
            <v>0</v>
          </cell>
          <cell r="BA576">
            <v>0</v>
          </cell>
          <cell r="BB576">
            <v>0</v>
          </cell>
          <cell r="BC576">
            <v>0</v>
          </cell>
          <cell r="BD576">
            <v>0</v>
          </cell>
          <cell r="BE576">
            <v>0</v>
          </cell>
          <cell r="BF576">
            <v>0</v>
          </cell>
          <cell r="BG576">
            <v>0</v>
          </cell>
          <cell r="BH576">
            <v>0</v>
          </cell>
          <cell r="BI576">
            <v>0</v>
          </cell>
          <cell r="BJ576">
            <v>0</v>
          </cell>
          <cell r="BK576">
            <v>0</v>
          </cell>
          <cell r="BL576">
            <v>0</v>
          </cell>
          <cell r="BM576">
            <v>0</v>
          </cell>
          <cell r="BN576">
            <v>0</v>
          </cell>
          <cell r="BO576">
            <v>0</v>
          </cell>
          <cell r="BP576">
            <v>0</v>
          </cell>
          <cell r="BQ576">
            <v>0</v>
          </cell>
          <cell r="BR576">
            <v>0</v>
          </cell>
          <cell r="BS576">
            <v>0</v>
          </cell>
          <cell r="BT576">
            <v>0</v>
          </cell>
          <cell r="BU576">
            <v>0</v>
          </cell>
          <cell r="BV576">
            <v>900</v>
          </cell>
          <cell r="BW576">
            <v>0</v>
          </cell>
          <cell r="BY576">
            <v>7300</v>
          </cell>
          <cell r="BZ576">
            <v>900</v>
          </cell>
        </row>
        <row r="577">
          <cell r="A577">
            <v>700001</v>
          </cell>
          <cell r="B577">
            <v>700001</v>
          </cell>
          <cell r="C577" t="str">
            <v>Mike Pescod</v>
          </cell>
          <cell r="D577">
            <v>700001</v>
          </cell>
          <cell r="E577">
            <v>700</v>
          </cell>
          <cell r="F577">
            <v>70</v>
          </cell>
          <cell r="G577" t="str">
            <v>Cornwall-Transmission Lines Maintenance</v>
          </cell>
          <cell r="I577">
            <v>0</v>
          </cell>
          <cell r="K577">
            <v>0</v>
          </cell>
          <cell r="M577">
            <v>0</v>
          </cell>
          <cell r="O577">
            <v>0</v>
          </cell>
          <cell r="Q577">
            <v>0</v>
          </cell>
          <cell r="S577">
            <v>0</v>
          </cell>
          <cell r="U577">
            <v>0</v>
          </cell>
          <cell r="V577">
            <v>0</v>
          </cell>
          <cell r="W577">
            <v>0</v>
          </cell>
          <cell r="X577">
            <v>0</v>
          </cell>
          <cell r="Y577">
            <v>0</v>
          </cell>
          <cell r="Z577">
            <v>0</v>
          </cell>
          <cell r="AA577">
            <v>0</v>
          </cell>
          <cell r="AB577">
            <v>0</v>
          </cell>
          <cell r="AC577">
            <v>0</v>
          </cell>
          <cell r="AD577">
            <v>0</v>
          </cell>
          <cell r="AE577">
            <v>0</v>
          </cell>
          <cell r="AF577">
            <v>0</v>
          </cell>
          <cell r="AG577">
            <v>0</v>
          </cell>
          <cell r="AH577">
            <v>0</v>
          </cell>
          <cell r="AI577">
            <v>0</v>
          </cell>
          <cell r="AJ577">
            <v>0</v>
          </cell>
          <cell r="AK577">
            <v>0</v>
          </cell>
          <cell r="AL577">
            <v>0</v>
          </cell>
          <cell r="AM577">
            <v>0</v>
          </cell>
          <cell r="AN577">
            <v>0</v>
          </cell>
          <cell r="AO577">
            <v>0</v>
          </cell>
          <cell r="AP577">
            <v>0</v>
          </cell>
          <cell r="AQ577">
            <v>0</v>
          </cell>
          <cell r="AS577">
            <v>0</v>
          </cell>
          <cell r="AT577">
            <v>0</v>
          </cell>
          <cell r="AU577">
            <v>0</v>
          </cell>
          <cell r="AV577">
            <v>0</v>
          </cell>
          <cell r="AW577">
            <v>0</v>
          </cell>
          <cell r="AY577">
            <v>0</v>
          </cell>
          <cell r="AZ577">
            <v>120</v>
          </cell>
          <cell r="BA577">
            <v>6961.2</v>
          </cell>
          <cell r="BB577">
            <v>0</v>
          </cell>
          <cell r="BC577">
            <v>0</v>
          </cell>
          <cell r="BD577">
            <v>0</v>
          </cell>
          <cell r="BE577">
            <v>0</v>
          </cell>
          <cell r="BF577">
            <v>0</v>
          </cell>
          <cell r="BG577">
            <v>0</v>
          </cell>
          <cell r="BH577">
            <v>0</v>
          </cell>
          <cell r="BI577">
            <v>0</v>
          </cell>
          <cell r="BJ577">
            <v>0</v>
          </cell>
          <cell r="BK577">
            <v>0</v>
          </cell>
          <cell r="BL577">
            <v>0</v>
          </cell>
          <cell r="BM577">
            <v>0</v>
          </cell>
          <cell r="BN577">
            <v>0</v>
          </cell>
          <cell r="BO577">
            <v>0</v>
          </cell>
          <cell r="BP577">
            <v>0</v>
          </cell>
          <cell r="BQ577">
            <v>0</v>
          </cell>
          <cell r="BR577">
            <v>0</v>
          </cell>
          <cell r="BS577">
            <v>0</v>
          </cell>
          <cell r="BT577">
            <v>0</v>
          </cell>
          <cell r="BU577">
            <v>0</v>
          </cell>
          <cell r="BV577">
            <v>8000</v>
          </cell>
          <cell r="BW577">
            <v>0</v>
          </cell>
          <cell r="BY577">
            <v>7300</v>
          </cell>
          <cell r="BZ577">
            <v>14961.2</v>
          </cell>
        </row>
        <row r="578">
          <cell r="A578">
            <v>700002</v>
          </cell>
          <cell r="B578">
            <v>700002</v>
          </cell>
          <cell r="C578" t="str">
            <v>Mike Pescod</v>
          </cell>
          <cell r="D578">
            <v>700002</v>
          </cell>
          <cell r="E578">
            <v>700</v>
          </cell>
          <cell r="F578">
            <v>70</v>
          </cell>
          <cell r="G578" t="str">
            <v>Cornwall-Transmission Lines ROW</v>
          </cell>
          <cell r="I578">
            <v>0</v>
          </cell>
          <cell r="K578">
            <v>0</v>
          </cell>
          <cell r="M578">
            <v>0</v>
          </cell>
          <cell r="O578">
            <v>0</v>
          </cell>
          <cell r="Q578">
            <v>0</v>
          </cell>
          <cell r="S578">
            <v>0</v>
          </cell>
          <cell r="U578">
            <v>0</v>
          </cell>
          <cell r="V578">
            <v>0</v>
          </cell>
          <cell r="W578">
            <v>0</v>
          </cell>
          <cell r="X578">
            <v>0</v>
          </cell>
          <cell r="Y578">
            <v>0</v>
          </cell>
          <cell r="Z578">
            <v>0</v>
          </cell>
          <cell r="AA578">
            <v>0</v>
          </cell>
          <cell r="AB578">
            <v>0</v>
          </cell>
          <cell r="AC578">
            <v>0</v>
          </cell>
          <cell r="AD578">
            <v>0</v>
          </cell>
          <cell r="AE578">
            <v>0</v>
          </cell>
          <cell r="AF578">
            <v>0</v>
          </cell>
          <cell r="AG578">
            <v>0</v>
          </cell>
          <cell r="AH578">
            <v>0</v>
          </cell>
          <cell r="AI578">
            <v>0</v>
          </cell>
          <cell r="AJ578">
            <v>0</v>
          </cell>
          <cell r="AK578">
            <v>0</v>
          </cell>
          <cell r="AL578">
            <v>0</v>
          </cell>
          <cell r="AM578">
            <v>0</v>
          </cell>
          <cell r="AN578">
            <v>0</v>
          </cell>
          <cell r="AO578">
            <v>0</v>
          </cell>
          <cell r="AP578">
            <v>0</v>
          </cell>
          <cell r="AQ578">
            <v>0</v>
          </cell>
          <cell r="AS578">
            <v>0</v>
          </cell>
          <cell r="AT578">
            <v>0</v>
          </cell>
          <cell r="AU578">
            <v>0</v>
          </cell>
          <cell r="AV578">
            <v>0</v>
          </cell>
          <cell r="AW578">
            <v>0</v>
          </cell>
          <cell r="AY578">
            <v>0</v>
          </cell>
          <cell r="AZ578">
            <v>80</v>
          </cell>
          <cell r="BA578">
            <v>4640.8</v>
          </cell>
          <cell r="BB578">
            <v>0</v>
          </cell>
          <cell r="BC578">
            <v>0</v>
          </cell>
          <cell r="BD578">
            <v>0</v>
          </cell>
          <cell r="BE578">
            <v>0</v>
          </cell>
          <cell r="BF578">
            <v>0</v>
          </cell>
          <cell r="BG578">
            <v>0</v>
          </cell>
          <cell r="BH578">
            <v>0</v>
          </cell>
          <cell r="BI578">
            <v>0</v>
          </cell>
          <cell r="BJ578">
            <v>0</v>
          </cell>
          <cell r="BK578">
            <v>0</v>
          </cell>
          <cell r="BL578">
            <v>0</v>
          </cell>
          <cell r="BM578">
            <v>0</v>
          </cell>
          <cell r="BN578">
            <v>0</v>
          </cell>
          <cell r="BO578">
            <v>0</v>
          </cell>
          <cell r="BP578">
            <v>0</v>
          </cell>
          <cell r="BQ578">
            <v>0</v>
          </cell>
          <cell r="BR578">
            <v>0</v>
          </cell>
          <cell r="BS578">
            <v>0</v>
          </cell>
          <cell r="BT578">
            <v>0</v>
          </cell>
          <cell r="BU578">
            <v>0</v>
          </cell>
          <cell r="BV578">
            <v>5000</v>
          </cell>
          <cell r="BW578">
            <v>0</v>
          </cell>
          <cell r="BY578">
            <v>7300</v>
          </cell>
          <cell r="BZ578">
            <v>9640.7999999999993</v>
          </cell>
        </row>
        <row r="579">
          <cell r="A579">
            <v>700003</v>
          </cell>
          <cell r="B579">
            <v>700003</v>
          </cell>
          <cell r="C579" t="str">
            <v>Mike Pescod</v>
          </cell>
          <cell r="D579">
            <v>700003</v>
          </cell>
          <cell r="E579">
            <v>700</v>
          </cell>
          <cell r="F579">
            <v>70</v>
          </cell>
          <cell r="G579" t="str">
            <v>Cornwall-Station Buildings &amp; Fixt Expens</v>
          </cell>
          <cell r="I579">
            <v>0</v>
          </cell>
          <cell r="K579">
            <v>0</v>
          </cell>
          <cell r="M579">
            <v>0</v>
          </cell>
          <cell r="O579">
            <v>0</v>
          </cell>
          <cell r="Q579">
            <v>0</v>
          </cell>
          <cell r="S579">
            <v>0</v>
          </cell>
          <cell r="U579">
            <v>0</v>
          </cell>
          <cell r="V579">
            <v>0</v>
          </cell>
          <cell r="W579">
            <v>0</v>
          </cell>
          <cell r="X579">
            <v>0</v>
          </cell>
          <cell r="Y579">
            <v>0</v>
          </cell>
          <cell r="Z579">
            <v>0</v>
          </cell>
          <cell r="AA579">
            <v>0</v>
          </cell>
          <cell r="AB579">
            <v>0</v>
          </cell>
          <cell r="AC579">
            <v>0</v>
          </cell>
          <cell r="AD579">
            <v>0</v>
          </cell>
          <cell r="AE579">
            <v>0</v>
          </cell>
          <cell r="AF579">
            <v>0</v>
          </cell>
          <cell r="AG579">
            <v>0</v>
          </cell>
          <cell r="AH579">
            <v>0</v>
          </cell>
          <cell r="AI579">
            <v>0</v>
          </cell>
          <cell r="AJ579">
            <v>0</v>
          </cell>
          <cell r="AK579">
            <v>0</v>
          </cell>
          <cell r="AL579">
            <v>0</v>
          </cell>
          <cell r="AM579">
            <v>0</v>
          </cell>
          <cell r="AN579">
            <v>0</v>
          </cell>
          <cell r="AO579">
            <v>0</v>
          </cell>
          <cell r="AP579">
            <v>0</v>
          </cell>
          <cell r="AQ579">
            <v>0</v>
          </cell>
          <cell r="AS579">
            <v>0</v>
          </cell>
          <cell r="AT579">
            <v>0</v>
          </cell>
          <cell r="AU579">
            <v>0</v>
          </cell>
          <cell r="AV579">
            <v>0</v>
          </cell>
          <cell r="AW579">
            <v>0</v>
          </cell>
          <cell r="AY579">
            <v>0</v>
          </cell>
          <cell r="AZ579">
            <v>0</v>
          </cell>
          <cell r="BA579">
            <v>0</v>
          </cell>
          <cell r="BB579">
            <v>0</v>
          </cell>
          <cell r="BC579">
            <v>0</v>
          </cell>
          <cell r="BD579">
            <v>0</v>
          </cell>
          <cell r="BE579">
            <v>0</v>
          </cell>
          <cell r="BF579">
            <v>0</v>
          </cell>
          <cell r="BG579">
            <v>0</v>
          </cell>
          <cell r="BH579">
            <v>0</v>
          </cell>
          <cell r="BI579">
            <v>0</v>
          </cell>
          <cell r="BJ579">
            <v>0</v>
          </cell>
          <cell r="BK579">
            <v>0</v>
          </cell>
          <cell r="BL579">
            <v>0</v>
          </cell>
          <cell r="BM579">
            <v>0</v>
          </cell>
          <cell r="BN579">
            <v>0</v>
          </cell>
          <cell r="BO579">
            <v>0</v>
          </cell>
          <cell r="BP579">
            <v>0</v>
          </cell>
          <cell r="BQ579">
            <v>0</v>
          </cell>
          <cell r="BR579">
            <v>0</v>
          </cell>
          <cell r="BS579">
            <v>0</v>
          </cell>
          <cell r="BT579">
            <v>0</v>
          </cell>
          <cell r="BU579">
            <v>0</v>
          </cell>
          <cell r="BV579">
            <v>24000</v>
          </cell>
          <cell r="BW579">
            <v>0</v>
          </cell>
          <cell r="BY579">
            <v>7300</v>
          </cell>
          <cell r="BZ579">
            <v>24000</v>
          </cell>
        </row>
        <row r="580">
          <cell r="A580">
            <v>700004</v>
          </cell>
          <cell r="B580">
            <v>700004</v>
          </cell>
          <cell r="C580" t="str">
            <v>Mike Pescod</v>
          </cell>
          <cell r="D580">
            <v>700004</v>
          </cell>
          <cell r="E580">
            <v>700</v>
          </cell>
          <cell r="F580">
            <v>70</v>
          </cell>
          <cell r="G580" t="str">
            <v>Cornwall-Maint Dist Station Equipment</v>
          </cell>
          <cell r="I580">
            <v>0</v>
          </cell>
          <cell r="K580">
            <v>0</v>
          </cell>
          <cell r="M580">
            <v>0</v>
          </cell>
          <cell r="O580">
            <v>0</v>
          </cell>
          <cell r="Q580">
            <v>0</v>
          </cell>
          <cell r="S580">
            <v>0</v>
          </cell>
          <cell r="U580">
            <v>0</v>
          </cell>
          <cell r="V580">
            <v>0</v>
          </cell>
          <cell r="W580">
            <v>0</v>
          </cell>
          <cell r="X580">
            <v>0</v>
          </cell>
          <cell r="Y580">
            <v>0</v>
          </cell>
          <cell r="Z580">
            <v>0</v>
          </cell>
          <cell r="AA580">
            <v>0</v>
          </cell>
          <cell r="AB580">
            <v>0</v>
          </cell>
          <cell r="AC580">
            <v>0</v>
          </cell>
          <cell r="AD580">
            <v>0</v>
          </cell>
          <cell r="AE580">
            <v>0</v>
          </cell>
          <cell r="AF580">
            <v>0</v>
          </cell>
          <cell r="AG580">
            <v>0</v>
          </cell>
          <cell r="AH580">
            <v>0</v>
          </cell>
          <cell r="AI580">
            <v>0</v>
          </cell>
          <cell r="AJ580">
            <v>0</v>
          </cell>
          <cell r="AK580">
            <v>0</v>
          </cell>
          <cell r="AL580">
            <v>0</v>
          </cell>
          <cell r="AM580">
            <v>0</v>
          </cell>
          <cell r="AN580">
            <v>0</v>
          </cell>
          <cell r="AO580">
            <v>0</v>
          </cell>
          <cell r="AP580">
            <v>0</v>
          </cell>
          <cell r="AQ580">
            <v>0</v>
          </cell>
          <cell r="AS580">
            <v>0</v>
          </cell>
          <cell r="AT580">
            <v>0</v>
          </cell>
          <cell r="AU580">
            <v>0</v>
          </cell>
          <cell r="AV580">
            <v>0</v>
          </cell>
          <cell r="AW580">
            <v>0</v>
          </cell>
          <cell r="AY580">
            <v>0</v>
          </cell>
          <cell r="AZ580">
            <v>200</v>
          </cell>
          <cell r="BA580">
            <v>11602</v>
          </cell>
          <cell r="BB580">
            <v>0</v>
          </cell>
          <cell r="BC580">
            <v>0</v>
          </cell>
          <cell r="BD580">
            <v>800</v>
          </cell>
          <cell r="BE580">
            <v>42488</v>
          </cell>
          <cell r="BF580">
            <v>0</v>
          </cell>
          <cell r="BG580">
            <v>0</v>
          </cell>
          <cell r="BH580">
            <v>0</v>
          </cell>
          <cell r="BI580">
            <v>0</v>
          </cell>
          <cell r="BJ580">
            <v>0</v>
          </cell>
          <cell r="BK580">
            <v>0</v>
          </cell>
          <cell r="BL580">
            <v>0</v>
          </cell>
          <cell r="BM580">
            <v>0</v>
          </cell>
          <cell r="BN580">
            <v>0</v>
          </cell>
          <cell r="BO580">
            <v>0</v>
          </cell>
          <cell r="BP580">
            <v>0</v>
          </cell>
          <cell r="BQ580">
            <v>0</v>
          </cell>
          <cell r="BR580">
            <v>0</v>
          </cell>
          <cell r="BS580">
            <v>0</v>
          </cell>
          <cell r="BT580">
            <v>0</v>
          </cell>
          <cell r="BU580">
            <v>0</v>
          </cell>
          <cell r="BV580">
            <v>9000</v>
          </cell>
          <cell r="BW580">
            <v>0</v>
          </cell>
          <cell r="BY580">
            <v>7300</v>
          </cell>
          <cell r="BZ580">
            <v>63090</v>
          </cell>
        </row>
        <row r="581">
          <cell r="A581">
            <v>700005</v>
          </cell>
          <cell r="B581">
            <v>700005</v>
          </cell>
          <cell r="C581" t="str">
            <v>Mike Pescod</v>
          </cell>
          <cell r="D581">
            <v>700005</v>
          </cell>
          <cell r="E581">
            <v>700</v>
          </cell>
          <cell r="F581">
            <v>70</v>
          </cell>
          <cell r="G581" t="str">
            <v>Cornwall-Dist Sation Equip-Supp&amp;Exp</v>
          </cell>
          <cell r="I581">
            <v>0</v>
          </cell>
          <cell r="K581">
            <v>0</v>
          </cell>
          <cell r="M581">
            <v>0</v>
          </cell>
          <cell r="O581">
            <v>0</v>
          </cell>
          <cell r="Q581">
            <v>0</v>
          </cell>
          <cell r="S581">
            <v>0</v>
          </cell>
          <cell r="U581">
            <v>0</v>
          </cell>
          <cell r="V581">
            <v>0</v>
          </cell>
          <cell r="W581">
            <v>0</v>
          </cell>
          <cell r="X581">
            <v>0</v>
          </cell>
          <cell r="Y581">
            <v>0</v>
          </cell>
          <cell r="Z581">
            <v>0</v>
          </cell>
          <cell r="AA581">
            <v>0</v>
          </cell>
          <cell r="AB581">
            <v>0</v>
          </cell>
          <cell r="AC581">
            <v>0</v>
          </cell>
          <cell r="AD581">
            <v>0</v>
          </cell>
          <cell r="AE581">
            <v>0</v>
          </cell>
          <cell r="AF581">
            <v>0</v>
          </cell>
          <cell r="AG581">
            <v>0</v>
          </cell>
          <cell r="AH581">
            <v>0</v>
          </cell>
          <cell r="AI581">
            <v>0</v>
          </cell>
          <cell r="AJ581">
            <v>0</v>
          </cell>
          <cell r="AK581">
            <v>0</v>
          </cell>
          <cell r="AL581">
            <v>0</v>
          </cell>
          <cell r="AM581">
            <v>0</v>
          </cell>
          <cell r="AN581">
            <v>0</v>
          </cell>
          <cell r="AO581">
            <v>0</v>
          </cell>
          <cell r="AP581">
            <v>0</v>
          </cell>
          <cell r="AQ581">
            <v>0</v>
          </cell>
          <cell r="AS581">
            <v>0</v>
          </cell>
          <cell r="AT581">
            <v>0</v>
          </cell>
          <cell r="AU581">
            <v>0</v>
          </cell>
          <cell r="AV581">
            <v>0</v>
          </cell>
          <cell r="AW581">
            <v>0</v>
          </cell>
          <cell r="AY581">
            <v>0</v>
          </cell>
          <cell r="AZ581">
            <v>0</v>
          </cell>
          <cell r="BA581">
            <v>0</v>
          </cell>
          <cell r="BB581">
            <v>0</v>
          </cell>
          <cell r="BC581">
            <v>0</v>
          </cell>
          <cell r="BD581">
            <v>0</v>
          </cell>
          <cell r="BE581">
            <v>0</v>
          </cell>
          <cell r="BF581">
            <v>0</v>
          </cell>
          <cell r="BG581">
            <v>0</v>
          </cell>
          <cell r="BH581">
            <v>0</v>
          </cell>
          <cell r="BI581">
            <v>0</v>
          </cell>
          <cell r="BJ581">
            <v>0</v>
          </cell>
          <cell r="BK581">
            <v>0</v>
          </cell>
          <cell r="BL581">
            <v>0</v>
          </cell>
          <cell r="BM581">
            <v>0</v>
          </cell>
          <cell r="BN581">
            <v>0</v>
          </cell>
          <cell r="BO581">
            <v>0</v>
          </cell>
          <cell r="BP581">
            <v>0</v>
          </cell>
          <cell r="BQ581">
            <v>0</v>
          </cell>
          <cell r="BR581">
            <v>0</v>
          </cell>
          <cell r="BS581">
            <v>0</v>
          </cell>
          <cell r="BT581">
            <v>0</v>
          </cell>
          <cell r="BU581">
            <v>0</v>
          </cell>
          <cell r="BV581">
            <v>14000</v>
          </cell>
          <cell r="BW581">
            <v>0</v>
          </cell>
          <cell r="BY581">
            <v>7300</v>
          </cell>
          <cell r="BZ581">
            <v>14000</v>
          </cell>
        </row>
        <row r="582">
          <cell r="A582">
            <v>700006</v>
          </cell>
          <cell r="B582">
            <v>700006</v>
          </cell>
          <cell r="C582" t="str">
            <v>Mike Pescod</v>
          </cell>
          <cell r="D582">
            <v>700006</v>
          </cell>
          <cell r="E582">
            <v>700</v>
          </cell>
          <cell r="F582">
            <v>70</v>
          </cell>
          <cell r="G582" t="str">
            <v>Cornwall-OH Dist Lines &amp; Feeder Supp&amp;Exp</v>
          </cell>
          <cell r="I582">
            <v>0</v>
          </cell>
          <cell r="K582">
            <v>0</v>
          </cell>
          <cell r="M582">
            <v>0</v>
          </cell>
          <cell r="O582">
            <v>0</v>
          </cell>
          <cell r="Q582">
            <v>0</v>
          </cell>
          <cell r="S582">
            <v>0</v>
          </cell>
          <cell r="U582">
            <v>0</v>
          </cell>
          <cell r="V582">
            <v>0</v>
          </cell>
          <cell r="W582">
            <v>0</v>
          </cell>
          <cell r="X582">
            <v>0</v>
          </cell>
          <cell r="Y582">
            <v>0</v>
          </cell>
          <cell r="Z582">
            <v>0</v>
          </cell>
          <cell r="AA582">
            <v>0</v>
          </cell>
          <cell r="AB582">
            <v>0</v>
          </cell>
          <cell r="AC582">
            <v>0</v>
          </cell>
          <cell r="AD582">
            <v>0</v>
          </cell>
          <cell r="AE582">
            <v>0</v>
          </cell>
          <cell r="AF582">
            <v>0</v>
          </cell>
          <cell r="AG582">
            <v>0</v>
          </cell>
          <cell r="AH582">
            <v>0</v>
          </cell>
          <cell r="AI582">
            <v>0</v>
          </cell>
          <cell r="AJ582">
            <v>0</v>
          </cell>
          <cell r="AK582">
            <v>0</v>
          </cell>
          <cell r="AL582">
            <v>0</v>
          </cell>
          <cell r="AM582">
            <v>0</v>
          </cell>
          <cell r="AN582">
            <v>0</v>
          </cell>
          <cell r="AO582">
            <v>0</v>
          </cell>
          <cell r="AP582">
            <v>0</v>
          </cell>
          <cell r="AQ582">
            <v>0</v>
          </cell>
          <cell r="AS582">
            <v>0</v>
          </cell>
          <cell r="AT582">
            <v>0</v>
          </cell>
          <cell r="AU582">
            <v>0</v>
          </cell>
          <cell r="AV582">
            <v>0</v>
          </cell>
          <cell r="AW582">
            <v>0</v>
          </cell>
          <cell r="AY582">
            <v>0</v>
          </cell>
          <cell r="AZ582">
            <v>0</v>
          </cell>
          <cell r="BA582">
            <v>0</v>
          </cell>
          <cell r="BB582">
            <v>0</v>
          </cell>
          <cell r="BC582">
            <v>0</v>
          </cell>
          <cell r="BD582">
            <v>0</v>
          </cell>
          <cell r="BE582">
            <v>0</v>
          </cell>
          <cell r="BF582">
            <v>0</v>
          </cell>
          <cell r="BG582">
            <v>0</v>
          </cell>
          <cell r="BH582">
            <v>0</v>
          </cell>
          <cell r="BI582">
            <v>0</v>
          </cell>
          <cell r="BJ582">
            <v>0</v>
          </cell>
          <cell r="BK582">
            <v>0</v>
          </cell>
          <cell r="BL582">
            <v>0</v>
          </cell>
          <cell r="BM582">
            <v>0</v>
          </cell>
          <cell r="BN582">
            <v>0</v>
          </cell>
          <cell r="BO582">
            <v>0</v>
          </cell>
          <cell r="BP582">
            <v>0</v>
          </cell>
          <cell r="BQ582">
            <v>0</v>
          </cell>
          <cell r="BR582">
            <v>0</v>
          </cell>
          <cell r="BS582">
            <v>0</v>
          </cell>
          <cell r="BT582">
            <v>0</v>
          </cell>
          <cell r="BU582">
            <v>0</v>
          </cell>
          <cell r="BV582">
            <v>224000</v>
          </cell>
          <cell r="BW582">
            <v>0</v>
          </cell>
          <cell r="BY582">
            <v>7300</v>
          </cell>
          <cell r="BZ582">
            <v>224000</v>
          </cell>
        </row>
        <row r="583">
          <cell r="A583">
            <v>700007</v>
          </cell>
          <cell r="B583">
            <v>700007</v>
          </cell>
          <cell r="C583" t="str">
            <v>Mike Pescod</v>
          </cell>
          <cell r="D583">
            <v>700007</v>
          </cell>
          <cell r="E583">
            <v>700</v>
          </cell>
          <cell r="F583">
            <v>70</v>
          </cell>
          <cell r="G583" t="str">
            <v>Cornwall-Maint of OH Cond &amp; Devices</v>
          </cell>
          <cell r="I583">
            <v>0</v>
          </cell>
          <cell r="K583">
            <v>0</v>
          </cell>
          <cell r="M583">
            <v>0</v>
          </cell>
          <cell r="O583">
            <v>0</v>
          </cell>
          <cell r="Q583">
            <v>0</v>
          </cell>
          <cell r="S583">
            <v>0</v>
          </cell>
          <cell r="U583">
            <v>0</v>
          </cell>
          <cell r="V583">
            <v>0</v>
          </cell>
          <cell r="W583">
            <v>0</v>
          </cell>
          <cell r="X583">
            <v>0</v>
          </cell>
          <cell r="Y583">
            <v>0</v>
          </cell>
          <cell r="Z583">
            <v>0</v>
          </cell>
          <cell r="AA583">
            <v>0</v>
          </cell>
          <cell r="AB583">
            <v>0</v>
          </cell>
          <cell r="AC583">
            <v>0</v>
          </cell>
          <cell r="AD583">
            <v>0</v>
          </cell>
          <cell r="AE583">
            <v>0</v>
          </cell>
          <cell r="AF583">
            <v>0</v>
          </cell>
          <cell r="AG583">
            <v>0</v>
          </cell>
          <cell r="AH583">
            <v>0</v>
          </cell>
          <cell r="AI583">
            <v>0</v>
          </cell>
          <cell r="AJ583">
            <v>0</v>
          </cell>
          <cell r="AK583">
            <v>0</v>
          </cell>
          <cell r="AL583">
            <v>0</v>
          </cell>
          <cell r="AM583">
            <v>0</v>
          </cell>
          <cell r="AN583">
            <v>0</v>
          </cell>
          <cell r="AO583">
            <v>0</v>
          </cell>
          <cell r="AP583">
            <v>0</v>
          </cell>
          <cell r="AQ583">
            <v>0</v>
          </cell>
          <cell r="AS583">
            <v>0</v>
          </cell>
          <cell r="AT583">
            <v>0</v>
          </cell>
          <cell r="AU583">
            <v>0</v>
          </cell>
          <cell r="AV583">
            <v>0</v>
          </cell>
          <cell r="AW583">
            <v>0</v>
          </cell>
          <cell r="AY583">
            <v>0</v>
          </cell>
          <cell r="AZ583">
            <v>1053</v>
          </cell>
          <cell r="BA583">
            <v>61084.53</v>
          </cell>
          <cell r="BB583">
            <v>0</v>
          </cell>
          <cell r="BC583">
            <v>0</v>
          </cell>
          <cell r="BD583">
            <v>0</v>
          </cell>
          <cell r="BE583">
            <v>0</v>
          </cell>
          <cell r="BF583">
            <v>0</v>
          </cell>
          <cell r="BG583">
            <v>0</v>
          </cell>
          <cell r="BH583">
            <v>0</v>
          </cell>
          <cell r="BI583">
            <v>0</v>
          </cell>
          <cell r="BJ583">
            <v>0</v>
          </cell>
          <cell r="BK583">
            <v>0</v>
          </cell>
          <cell r="BL583">
            <v>0</v>
          </cell>
          <cell r="BM583">
            <v>0</v>
          </cell>
          <cell r="BN583">
            <v>0</v>
          </cell>
          <cell r="BO583">
            <v>0</v>
          </cell>
          <cell r="BP583">
            <v>0</v>
          </cell>
          <cell r="BQ583">
            <v>0</v>
          </cell>
          <cell r="BR583">
            <v>0</v>
          </cell>
          <cell r="BS583">
            <v>0</v>
          </cell>
          <cell r="BT583">
            <v>0</v>
          </cell>
          <cell r="BU583">
            <v>0</v>
          </cell>
          <cell r="BV583">
            <v>11000</v>
          </cell>
          <cell r="BW583">
            <v>0</v>
          </cell>
          <cell r="BY583">
            <v>7300</v>
          </cell>
          <cell r="BZ583">
            <v>72084.53</v>
          </cell>
        </row>
        <row r="584">
          <cell r="A584">
            <v>700008</v>
          </cell>
          <cell r="B584">
            <v>700008</v>
          </cell>
          <cell r="C584" t="str">
            <v>Mike Pescod</v>
          </cell>
          <cell r="D584">
            <v>700008</v>
          </cell>
          <cell r="E584">
            <v>700</v>
          </cell>
          <cell r="F584">
            <v>70</v>
          </cell>
          <cell r="G584" t="str">
            <v>Cornwall-Overhead Dist Tree Trimming</v>
          </cell>
          <cell r="I584">
            <v>0</v>
          </cell>
          <cell r="K584">
            <v>0</v>
          </cell>
          <cell r="M584">
            <v>0</v>
          </cell>
          <cell r="O584">
            <v>0</v>
          </cell>
          <cell r="Q584">
            <v>0</v>
          </cell>
          <cell r="S584">
            <v>0</v>
          </cell>
          <cell r="U584">
            <v>0</v>
          </cell>
          <cell r="V584">
            <v>0</v>
          </cell>
          <cell r="W584">
            <v>0</v>
          </cell>
          <cell r="X584">
            <v>0</v>
          </cell>
          <cell r="Y584">
            <v>0</v>
          </cell>
          <cell r="Z584">
            <v>0</v>
          </cell>
          <cell r="AA584">
            <v>0</v>
          </cell>
          <cell r="AB584">
            <v>0</v>
          </cell>
          <cell r="AC584">
            <v>0</v>
          </cell>
          <cell r="AD584">
            <v>0</v>
          </cell>
          <cell r="AE584">
            <v>0</v>
          </cell>
          <cell r="AF584">
            <v>0</v>
          </cell>
          <cell r="AG584">
            <v>0</v>
          </cell>
          <cell r="AH584">
            <v>0</v>
          </cell>
          <cell r="AI584">
            <v>0</v>
          </cell>
          <cell r="AJ584">
            <v>0</v>
          </cell>
          <cell r="AK584">
            <v>0</v>
          </cell>
          <cell r="AL584">
            <v>0</v>
          </cell>
          <cell r="AM584">
            <v>0</v>
          </cell>
          <cell r="AN584">
            <v>0</v>
          </cell>
          <cell r="AO584">
            <v>0</v>
          </cell>
          <cell r="AP584">
            <v>0</v>
          </cell>
          <cell r="AQ584">
            <v>0</v>
          </cell>
          <cell r="AS584">
            <v>0</v>
          </cell>
          <cell r="AT584">
            <v>0</v>
          </cell>
          <cell r="AU584">
            <v>0</v>
          </cell>
          <cell r="AV584">
            <v>0</v>
          </cell>
          <cell r="AW584">
            <v>0</v>
          </cell>
          <cell r="AY584">
            <v>0</v>
          </cell>
          <cell r="AZ584">
            <v>500</v>
          </cell>
          <cell r="BA584">
            <v>29005</v>
          </cell>
          <cell r="BB584">
            <v>0</v>
          </cell>
          <cell r="BC584">
            <v>0</v>
          </cell>
          <cell r="BD584">
            <v>0</v>
          </cell>
          <cell r="BE584">
            <v>0</v>
          </cell>
          <cell r="BF584">
            <v>0</v>
          </cell>
          <cell r="BG584">
            <v>0</v>
          </cell>
          <cell r="BH584">
            <v>0</v>
          </cell>
          <cell r="BI584">
            <v>0</v>
          </cell>
          <cell r="BJ584">
            <v>0</v>
          </cell>
          <cell r="BK584">
            <v>0</v>
          </cell>
          <cell r="BL584">
            <v>0</v>
          </cell>
          <cell r="BM584">
            <v>0</v>
          </cell>
          <cell r="BN584">
            <v>0</v>
          </cell>
          <cell r="BO584">
            <v>0</v>
          </cell>
          <cell r="BP584">
            <v>0</v>
          </cell>
          <cell r="BQ584">
            <v>0</v>
          </cell>
          <cell r="BR584">
            <v>0</v>
          </cell>
          <cell r="BS584">
            <v>0</v>
          </cell>
          <cell r="BT584">
            <v>0</v>
          </cell>
          <cell r="BU584">
            <v>0</v>
          </cell>
          <cell r="BV584">
            <v>85000</v>
          </cell>
          <cell r="BW584">
            <v>0</v>
          </cell>
          <cell r="BY584">
            <v>7300</v>
          </cell>
          <cell r="BZ584">
            <v>114005</v>
          </cell>
        </row>
        <row r="585">
          <cell r="A585">
            <v>700009</v>
          </cell>
          <cell r="B585">
            <v>700009</v>
          </cell>
          <cell r="C585" t="str">
            <v>Mike Pescod</v>
          </cell>
          <cell r="D585">
            <v>700009</v>
          </cell>
          <cell r="E585">
            <v>700</v>
          </cell>
          <cell r="F585">
            <v>70</v>
          </cell>
          <cell r="G585" t="str">
            <v>Cornwall-UG Dist Lines &amp; Feeder Supp&amp;Exp</v>
          </cell>
          <cell r="I585">
            <v>0</v>
          </cell>
          <cell r="K585">
            <v>0</v>
          </cell>
          <cell r="M585">
            <v>0</v>
          </cell>
          <cell r="O585">
            <v>0</v>
          </cell>
          <cell r="Q585">
            <v>0</v>
          </cell>
          <cell r="S585">
            <v>0</v>
          </cell>
          <cell r="U585">
            <v>0</v>
          </cell>
          <cell r="V585">
            <v>0</v>
          </cell>
          <cell r="W585">
            <v>0</v>
          </cell>
          <cell r="X585">
            <v>0</v>
          </cell>
          <cell r="Y585">
            <v>0</v>
          </cell>
          <cell r="Z585">
            <v>0</v>
          </cell>
          <cell r="AA585">
            <v>0</v>
          </cell>
          <cell r="AB585">
            <v>0</v>
          </cell>
          <cell r="AC585">
            <v>0</v>
          </cell>
          <cell r="AD585">
            <v>0</v>
          </cell>
          <cell r="AE585">
            <v>0</v>
          </cell>
          <cell r="AF585">
            <v>0</v>
          </cell>
          <cell r="AG585">
            <v>0</v>
          </cell>
          <cell r="AH585">
            <v>0</v>
          </cell>
          <cell r="AI585">
            <v>0</v>
          </cell>
          <cell r="AJ585">
            <v>0</v>
          </cell>
          <cell r="AK585">
            <v>0</v>
          </cell>
          <cell r="AL585">
            <v>0</v>
          </cell>
          <cell r="AM585">
            <v>0</v>
          </cell>
          <cell r="AN585">
            <v>0</v>
          </cell>
          <cell r="AO585">
            <v>0</v>
          </cell>
          <cell r="AP585">
            <v>0</v>
          </cell>
          <cell r="AQ585">
            <v>0</v>
          </cell>
          <cell r="AS585">
            <v>0</v>
          </cell>
          <cell r="AT585">
            <v>0</v>
          </cell>
          <cell r="AU585">
            <v>0</v>
          </cell>
          <cell r="AV585">
            <v>0</v>
          </cell>
          <cell r="AW585">
            <v>0</v>
          </cell>
          <cell r="AY585">
            <v>0</v>
          </cell>
          <cell r="AZ585">
            <v>0</v>
          </cell>
          <cell r="BA585">
            <v>0</v>
          </cell>
          <cell r="BB585">
            <v>0</v>
          </cell>
          <cell r="BC585">
            <v>0</v>
          </cell>
          <cell r="BD585">
            <v>0</v>
          </cell>
          <cell r="BE585">
            <v>0</v>
          </cell>
          <cell r="BF585">
            <v>0</v>
          </cell>
          <cell r="BG585">
            <v>0</v>
          </cell>
          <cell r="BH585">
            <v>0</v>
          </cell>
          <cell r="BI585">
            <v>0</v>
          </cell>
          <cell r="BJ585">
            <v>0</v>
          </cell>
          <cell r="BK585">
            <v>0</v>
          </cell>
          <cell r="BL585">
            <v>0</v>
          </cell>
          <cell r="BM585">
            <v>0</v>
          </cell>
          <cell r="BN585">
            <v>0</v>
          </cell>
          <cell r="BO585">
            <v>0</v>
          </cell>
          <cell r="BP585">
            <v>0</v>
          </cell>
          <cell r="BQ585">
            <v>0</v>
          </cell>
          <cell r="BR585">
            <v>0</v>
          </cell>
          <cell r="BS585">
            <v>0</v>
          </cell>
          <cell r="BT585">
            <v>0</v>
          </cell>
          <cell r="BU585">
            <v>0</v>
          </cell>
          <cell r="BV585">
            <v>11000</v>
          </cell>
          <cell r="BW585">
            <v>0</v>
          </cell>
          <cell r="BY585">
            <v>7300</v>
          </cell>
          <cell r="BZ585">
            <v>11000</v>
          </cell>
        </row>
        <row r="586">
          <cell r="A586">
            <v>700010</v>
          </cell>
          <cell r="B586">
            <v>700010</v>
          </cell>
          <cell r="C586" t="str">
            <v>Mike Pescod</v>
          </cell>
          <cell r="D586">
            <v>700010</v>
          </cell>
          <cell r="E586">
            <v>700</v>
          </cell>
          <cell r="F586">
            <v>70</v>
          </cell>
          <cell r="G586" t="str">
            <v>Cornwall-Maint of UG Cond &amp; Devices</v>
          </cell>
          <cell r="I586">
            <v>0</v>
          </cell>
          <cell r="K586">
            <v>0</v>
          </cell>
          <cell r="M586">
            <v>0</v>
          </cell>
          <cell r="O586">
            <v>0</v>
          </cell>
          <cell r="Q586">
            <v>0</v>
          </cell>
          <cell r="S586">
            <v>0</v>
          </cell>
          <cell r="U586">
            <v>0</v>
          </cell>
          <cell r="V586">
            <v>0</v>
          </cell>
          <cell r="W586">
            <v>0</v>
          </cell>
          <cell r="X586">
            <v>0</v>
          </cell>
          <cell r="Y586">
            <v>0</v>
          </cell>
          <cell r="Z586">
            <v>0</v>
          </cell>
          <cell r="AA586">
            <v>0</v>
          </cell>
          <cell r="AB586">
            <v>0</v>
          </cell>
          <cell r="AC586">
            <v>0</v>
          </cell>
          <cell r="AD586">
            <v>0</v>
          </cell>
          <cell r="AE586">
            <v>0</v>
          </cell>
          <cell r="AF586">
            <v>0</v>
          </cell>
          <cell r="AG586">
            <v>0</v>
          </cell>
          <cell r="AH586">
            <v>0</v>
          </cell>
          <cell r="AI586">
            <v>0</v>
          </cell>
          <cell r="AJ586">
            <v>0</v>
          </cell>
          <cell r="AK586">
            <v>0</v>
          </cell>
          <cell r="AL586">
            <v>0</v>
          </cell>
          <cell r="AM586">
            <v>0</v>
          </cell>
          <cell r="AN586">
            <v>0</v>
          </cell>
          <cell r="AO586">
            <v>0</v>
          </cell>
          <cell r="AP586">
            <v>0</v>
          </cell>
          <cell r="AQ586">
            <v>0</v>
          </cell>
          <cell r="AS586">
            <v>0</v>
          </cell>
          <cell r="AT586">
            <v>0</v>
          </cell>
          <cell r="AU586">
            <v>0</v>
          </cell>
          <cell r="AV586">
            <v>0</v>
          </cell>
          <cell r="AW586">
            <v>0</v>
          </cell>
          <cell r="AY586">
            <v>0</v>
          </cell>
          <cell r="AZ586">
            <v>800</v>
          </cell>
          <cell r="BA586">
            <v>46408</v>
          </cell>
          <cell r="BB586">
            <v>0</v>
          </cell>
          <cell r="BC586">
            <v>0</v>
          </cell>
          <cell r="BD586">
            <v>0</v>
          </cell>
          <cell r="BE586">
            <v>0</v>
          </cell>
          <cell r="BF586">
            <v>0</v>
          </cell>
          <cell r="BG586">
            <v>0</v>
          </cell>
          <cell r="BH586">
            <v>0</v>
          </cell>
          <cell r="BI586">
            <v>0</v>
          </cell>
          <cell r="BJ586">
            <v>0</v>
          </cell>
          <cell r="BK586">
            <v>0</v>
          </cell>
          <cell r="BL586">
            <v>0</v>
          </cell>
          <cell r="BM586">
            <v>0</v>
          </cell>
          <cell r="BN586">
            <v>0</v>
          </cell>
          <cell r="BO586">
            <v>0</v>
          </cell>
          <cell r="BP586">
            <v>0</v>
          </cell>
          <cell r="BQ586">
            <v>0</v>
          </cell>
          <cell r="BR586">
            <v>0</v>
          </cell>
          <cell r="BS586">
            <v>0</v>
          </cell>
          <cell r="BT586">
            <v>0</v>
          </cell>
          <cell r="BU586">
            <v>0</v>
          </cell>
          <cell r="BV586">
            <v>10000</v>
          </cell>
          <cell r="BW586">
            <v>0</v>
          </cell>
          <cell r="BY586">
            <v>7300</v>
          </cell>
          <cell r="BZ586">
            <v>56408</v>
          </cell>
        </row>
        <row r="587">
          <cell r="A587">
            <v>700011</v>
          </cell>
          <cell r="B587">
            <v>700011</v>
          </cell>
          <cell r="C587" t="str">
            <v>Mike Pescod</v>
          </cell>
          <cell r="D587">
            <v>700011</v>
          </cell>
          <cell r="E587">
            <v>700</v>
          </cell>
          <cell r="F587">
            <v>70</v>
          </cell>
          <cell r="G587" t="str">
            <v>Cornwall-OH Distribution Transformers</v>
          </cell>
          <cell r="I587">
            <v>0</v>
          </cell>
          <cell r="K587">
            <v>0</v>
          </cell>
          <cell r="M587">
            <v>0</v>
          </cell>
          <cell r="O587">
            <v>0</v>
          </cell>
          <cell r="Q587">
            <v>0</v>
          </cell>
          <cell r="S587">
            <v>0</v>
          </cell>
          <cell r="U587">
            <v>0</v>
          </cell>
          <cell r="V587">
            <v>0</v>
          </cell>
          <cell r="W587">
            <v>0</v>
          </cell>
          <cell r="X587">
            <v>0</v>
          </cell>
          <cell r="Y587">
            <v>0</v>
          </cell>
          <cell r="Z587">
            <v>0</v>
          </cell>
          <cell r="AA587">
            <v>0</v>
          </cell>
          <cell r="AB587">
            <v>0</v>
          </cell>
          <cell r="AC587">
            <v>0</v>
          </cell>
          <cell r="AD587">
            <v>0</v>
          </cell>
          <cell r="AE587">
            <v>0</v>
          </cell>
          <cell r="AF587">
            <v>0</v>
          </cell>
          <cell r="AG587">
            <v>0</v>
          </cell>
          <cell r="AH587">
            <v>0</v>
          </cell>
          <cell r="AI587">
            <v>0</v>
          </cell>
          <cell r="AJ587">
            <v>0</v>
          </cell>
          <cell r="AK587">
            <v>0</v>
          </cell>
          <cell r="AL587">
            <v>0</v>
          </cell>
          <cell r="AM587">
            <v>0</v>
          </cell>
          <cell r="AN587">
            <v>0</v>
          </cell>
          <cell r="AO587">
            <v>0</v>
          </cell>
          <cell r="AP587">
            <v>0</v>
          </cell>
          <cell r="AQ587">
            <v>0</v>
          </cell>
          <cell r="AS587">
            <v>0</v>
          </cell>
          <cell r="AT587">
            <v>0</v>
          </cell>
          <cell r="AU587">
            <v>0</v>
          </cell>
          <cell r="AV587">
            <v>0</v>
          </cell>
          <cell r="AW587">
            <v>0</v>
          </cell>
          <cell r="AY587">
            <v>0</v>
          </cell>
          <cell r="AZ587">
            <v>600</v>
          </cell>
          <cell r="BA587">
            <v>34806</v>
          </cell>
          <cell r="BB587">
            <v>0</v>
          </cell>
          <cell r="BC587">
            <v>0</v>
          </cell>
          <cell r="BD587">
            <v>0</v>
          </cell>
          <cell r="BE587">
            <v>0</v>
          </cell>
          <cell r="BF587">
            <v>0</v>
          </cell>
          <cell r="BG587">
            <v>0</v>
          </cell>
          <cell r="BH587">
            <v>0</v>
          </cell>
          <cell r="BI587">
            <v>0</v>
          </cell>
          <cell r="BJ587">
            <v>0</v>
          </cell>
          <cell r="BK587">
            <v>0</v>
          </cell>
          <cell r="BL587">
            <v>0</v>
          </cell>
          <cell r="BM587">
            <v>0</v>
          </cell>
          <cell r="BN587">
            <v>0</v>
          </cell>
          <cell r="BO587">
            <v>0</v>
          </cell>
          <cell r="BP587">
            <v>0</v>
          </cell>
          <cell r="BQ587">
            <v>0</v>
          </cell>
          <cell r="BR587">
            <v>0</v>
          </cell>
          <cell r="BS587">
            <v>0</v>
          </cell>
          <cell r="BT587">
            <v>0</v>
          </cell>
          <cell r="BU587">
            <v>0</v>
          </cell>
          <cell r="BV587">
            <v>12000</v>
          </cell>
          <cell r="BW587">
            <v>0</v>
          </cell>
          <cell r="BY587">
            <v>7300</v>
          </cell>
          <cell r="BZ587">
            <v>46806</v>
          </cell>
        </row>
        <row r="588">
          <cell r="A588">
            <v>700012</v>
          </cell>
          <cell r="B588">
            <v>700012</v>
          </cell>
          <cell r="C588" t="str">
            <v>Mike Pescod</v>
          </cell>
          <cell r="D588">
            <v>700012</v>
          </cell>
          <cell r="E588">
            <v>700</v>
          </cell>
          <cell r="F588">
            <v>70</v>
          </cell>
          <cell r="G588" t="str">
            <v>Cornwall-Maint of Line Transformers</v>
          </cell>
          <cell r="I588">
            <v>0</v>
          </cell>
          <cell r="K588">
            <v>0</v>
          </cell>
          <cell r="M588">
            <v>0</v>
          </cell>
          <cell r="O588">
            <v>0</v>
          </cell>
          <cell r="Q588">
            <v>0</v>
          </cell>
          <cell r="S588">
            <v>0</v>
          </cell>
          <cell r="U588">
            <v>0</v>
          </cell>
          <cell r="V588">
            <v>0</v>
          </cell>
          <cell r="W588">
            <v>0</v>
          </cell>
          <cell r="X588">
            <v>0</v>
          </cell>
          <cell r="Y588">
            <v>0</v>
          </cell>
          <cell r="Z588">
            <v>0</v>
          </cell>
          <cell r="AA588">
            <v>0</v>
          </cell>
          <cell r="AB588">
            <v>0</v>
          </cell>
          <cell r="AC588">
            <v>0</v>
          </cell>
          <cell r="AD588">
            <v>0</v>
          </cell>
          <cell r="AE588">
            <v>0</v>
          </cell>
          <cell r="AF588">
            <v>0</v>
          </cell>
          <cell r="AG588">
            <v>0</v>
          </cell>
          <cell r="AH588">
            <v>0</v>
          </cell>
          <cell r="AI588">
            <v>0</v>
          </cell>
          <cell r="AJ588">
            <v>0</v>
          </cell>
          <cell r="AK588">
            <v>0</v>
          </cell>
          <cell r="AL588">
            <v>0</v>
          </cell>
          <cell r="AM588">
            <v>0</v>
          </cell>
          <cell r="AN588">
            <v>0</v>
          </cell>
          <cell r="AO588">
            <v>0</v>
          </cell>
          <cell r="AP588">
            <v>0</v>
          </cell>
          <cell r="AQ588">
            <v>0</v>
          </cell>
          <cell r="AS588">
            <v>0</v>
          </cell>
          <cell r="AT588">
            <v>0</v>
          </cell>
          <cell r="AU588">
            <v>0</v>
          </cell>
          <cell r="AV588">
            <v>0</v>
          </cell>
          <cell r="AW588">
            <v>0</v>
          </cell>
          <cell r="AY588">
            <v>0</v>
          </cell>
          <cell r="AZ588">
            <v>280</v>
          </cell>
          <cell r="BA588">
            <v>16242.8</v>
          </cell>
          <cell r="BB588">
            <v>0</v>
          </cell>
          <cell r="BC588">
            <v>0</v>
          </cell>
          <cell r="BD588">
            <v>0</v>
          </cell>
          <cell r="BE588">
            <v>0</v>
          </cell>
          <cell r="BF588">
            <v>0</v>
          </cell>
          <cell r="BG588">
            <v>0</v>
          </cell>
          <cell r="BH588">
            <v>0</v>
          </cell>
          <cell r="BI588">
            <v>0</v>
          </cell>
          <cell r="BJ588">
            <v>0</v>
          </cell>
          <cell r="BK588">
            <v>0</v>
          </cell>
          <cell r="BL588">
            <v>0</v>
          </cell>
          <cell r="BM588">
            <v>0</v>
          </cell>
          <cell r="BN588">
            <v>0</v>
          </cell>
          <cell r="BO588">
            <v>0</v>
          </cell>
          <cell r="BP588">
            <v>0</v>
          </cell>
          <cell r="BQ588">
            <v>0</v>
          </cell>
          <cell r="BR588">
            <v>0</v>
          </cell>
          <cell r="BS588">
            <v>0</v>
          </cell>
          <cell r="BT588">
            <v>0</v>
          </cell>
          <cell r="BU588">
            <v>0</v>
          </cell>
          <cell r="BV588">
            <v>0</v>
          </cell>
          <cell r="BW588">
            <v>0</v>
          </cell>
          <cell r="BY588">
            <v>7300</v>
          </cell>
          <cell r="BZ588">
            <v>16242.8</v>
          </cell>
        </row>
        <row r="589">
          <cell r="A589">
            <v>700020</v>
          </cell>
          <cell r="B589">
            <v>700020</v>
          </cell>
          <cell r="C589" t="str">
            <v>Mike Pescod</v>
          </cell>
          <cell r="D589">
            <v>700020</v>
          </cell>
          <cell r="E589">
            <v>700</v>
          </cell>
          <cell r="F589">
            <v>70</v>
          </cell>
          <cell r="G589" t="str">
            <v>Cornwall Meter Expenses</v>
          </cell>
          <cell r="I589">
            <v>0</v>
          </cell>
          <cell r="K589">
            <v>0</v>
          </cell>
          <cell r="M589">
            <v>0</v>
          </cell>
          <cell r="O589">
            <v>0</v>
          </cell>
          <cell r="Q589">
            <v>0</v>
          </cell>
          <cell r="S589">
            <v>0</v>
          </cell>
          <cell r="U589">
            <v>0</v>
          </cell>
          <cell r="V589">
            <v>0</v>
          </cell>
          <cell r="W589">
            <v>0</v>
          </cell>
          <cell r="X589">
            <v>0</v>
          </cell>
          <cell r="Y589">
            <v>0</v>
          </cell>
          <cell r="Z589">
            <v>0</v>
          </cell>
          <cell r="AA589">
            <v>0</v>
          </cell>
          <cell r="AB589">
            <v>0</v>
          </cell>
          <cell r="AC589">
            <v>0</v>
          </cell>
          <cell r="AD589">
            <v>0</v>
          </cell>
          <cell r="AE589">
            <v>0</v>
          </cell>
          <cell r="AF589">
            <v>0</v>
          </cell>
          <cell r="AG589">
            <v>0</v>
          </cell>
          <cell r="AH589">
            <v>0</v>
          </cell>
          <cell r="AI589">
            <v>0</v>
          </cell>
          <cell r="AJ589">
            <v>0</v>
          </cell>
          <cell r="AK589">
            <v>0</v>
          </cell>
          <cell r="AL589">
            <v>0</v>
          </cell>
          <cell r="AM589">
            <v>0</v>
          </cell>
          <cell r="AN589">
            <v>0</v>
          </cell>
          <cell r="AO589">
            <v>0</v>
          </cell>
          <cell r="AP589">
            <v>0</v>
          </cell>
          <cell r="AQ589">
            <v>0</v>
          </cell>
          <cell r="AS589">
            <v>0</v>
          </cell>
          <cell r="AT589">
            <v>0</v>
          </cell>
          <cell r="AU589">
            <v>0</v>
          </cell>
          <cell r="AV589">
            <v>0</v>
          </cell>
          <cell r="AW589">
            <v>0</v>
          </cell>
          <cell r="AY589">
            <v>0</v>
          </cell>
          <cell r="AZ589">
            <v>0</v>
          </cell>
          <cell r="BA589">
            <v>0</v>
          </cell>
          <cell r="BB589">
            <v>0</v>
          </cell>
          <cell r="BC589">
            <v>0</v>
          </cell>
          <cell r="BD589">
            <v>0</v>
          </cell>
          <cell r="BE589">
            <v>0</v>
          </cell>
          <cell r="BF589">
            <v>0</v>
          </cell>
          <cell r="BG589">
            <v>0</v>
          </cell>
          <cell r="BH589">
            <v>0</v>
          </cell>
          <cell r="BI589">
            <v>0</v>
          </cell>
          <cell r="BJ589">
            <v>0</v>
          </cell>
          <cell r="BK589">
            <v>0</v>
          </cell>
          <cell r="BL589">
            <v>0</v>
          </cell>
          <cell r="BM589">
            <v>0</v>
          </cell>
          <cell r="BN589">
            <v>0</v>
          </cell>
          <cell r="BO589">
            <v>0</v>
          </cell>
          <cell r="BP589">
            <v>0</v>
          </cell>
          <cell r="BQ589">
            <v>0</v>
          </cell>
          <cell r="BR589">
            <v>0</v>
          </cell>
          <cell r="BS589">
            <v>0</v>
          </cell>
          <cell r="BT589">
            <v>920</v>
          </cell>
          <cell r="BU589">
            <v>43341.2</v>
          </cell>
          <cell r="BV589">
            <v>24000</v>
          </cell>
          <cell r="BW589">
            <v>0</v>
          </cell>
          <cell r="BY589">
            <v>7300</v>
          </cell>
          <cell r="BZ589">
            <v>67341.2</v>
          </cell>
        </row>
        <row r="590">
          <cell r="A590">
            <v>700040</v>
          </cell>
          <cell r="B590">
            <v>700040</v>
          </cell>
          <cell r="C590" t="str">
            <v>Mike Pescod</v>
          </cell>
          <cell r="D590">
            <v>700040</v>
          </cell>
          <cell r="E590">
            <v>700</v>
          </cell>
          <cell r="F590">
            <v>70</v>
          </cell>
          <cell r="G590" t="str">
            <v>Cornwall-Dist Stat Equip - Oper Labr</v>
          </cell>
          <cell r="I590">
            <v>0</v>
          </cell>
          <cell r="K590">
            <v>0</v>
          </cell>
          <cell r="M590">
            <v>0</v>
          </cell>
          <cell r="O590">
            <v>0</v>
          </cell>
          <cell r="Q590">
            <v>0</v>
          </cell>
          <cell r="S590">
            <v>0</v>
          </cell>
          <cell r="U590">
            <v>0</v>
          </cell>
          <cell r="V590">
            <v>0</v>
          </cell>
          <cell r="W590">
            <v>0</v>
          </cell>
          <cell r="X590">
            <v>0</v>
          </cell>
          <cell r="Y590">
            <v>0</v>
          </cell>
          <cell r="Z590">
            <v>0</v>
          </cell>
          <cell r="AA590">
            <v>0</v>
          </cell>
          <cell r="AB590">
            <v>0</v>
          </cell>
          <cell r="AC590">
            <v>0</v>
          </cell>
          <cell r="AD590">
            <v>0</v>
          </cell>
          <cell r="AE590">
            <v>0</v>
          </cell>
          <cell r="AF590">
            <v>0</v>
          </cell>
          <cell r="AG590">
            <v>0</v>
          </cell>
          <cell r="AH590">
            <v>0</v>
          </cell>
          <cell r="AI590">
            <v>0</v>
          </cell>
          <cell r="AJ590">
            <v>0</v>
          </cell>
          <cell r="AK590">
            <v>0</v>
          </cell>
          <cell r="AL590">
            <v>0</v>
          </cell>
          <cell r="AM590">
            <v>0</v>
          </cell>
          <cell r="AN590">
            <v>0</v>
          </cell>
          <cell r="AO590">
            <v>0</v>
          </cell>
          <cell r="AP590">
            <v>0</v>
          </cell>
          <cell r="AQ590">
            <v>0</v>
          </cell>
          <cell r="AS590">
            <v>0</v>
          </cell>
          <cell r="AT590">
            <v>0</v>
          </cell>
          <cell r="AU590">
            <v>0</v>
          </cell>
          <cell r="AV590">
            <v>0</v>
          </cell>
          <cell r="AW590">
            <v>0</v>
          </cell>
          <cell r="AY590">
            <v>0</v>
          </cell>
          <cell r="AZ590">
            <v>288</v>
          </cell>
          <cell r="BA590">
            <v>16706.88</v>
          </cell>
          <cell r="BB590">
            <v>0</v>
          </cell>
          <cell r="BC590">
            <v>0</v>
          </cell>
          <cell r="BD590">
            <v>1245</v>
          </cell>
          <cell r="BE590">
            <v>66121.95</v>
          </cell>
          <cell r="BF590">
            <v>0</v>
          </cell>
          <cell r="BG590">
            <v>0</v>
          </cell>
          <cell r="BH590">
            <v>0</v>
          </cell>
          <cell r="BI590">
            <v>0</v>
          </cell>
          <cell r="BJ590">
            <v>0</v>
          </cell>
          <cell r="BK590">
            <v>0</v>
          </cell>
          <cell r="BL590">
            <v>0</v>
          </cell>
          <cell r="BM590">
            <v>0</v>
          </cell>
          <cell r="BN590">
            <v>0</v>
          </cell>
          <cell r="BO590">
            <v>0</v>
          </cell>
          <cell r="BP590">
            <v>0</v>
          </cell>
          <cell r="BQ590">
            <v>0</v>
          </cell>
          <cell r="BR590">
            <v>0</v>
          </cell>
          <cell r="BS590">
            <v>0</v>
          </cell>
          <cell r="BT590">
            <v>0</v>
          </cell>
          <cell r="BU590">
            <v>0</v>
          </cell>
          <cell r="BV590">
            <v>0</v>
          </cell>
          <cell r="BW590">
            <v>0</v>
          </cell>
          <cell r="BY590">
            <v>7300</v>
          </cell>
          <cell r="BZ590">
            <v>82828.83</v>
          </cell>
        </row>
        <row r="591">
          <cell r="A591">
            <v>700041</v>
          </cell>
          <cell r="B591">
            <v>700041</v>
          </cell>
          <cell r="C591" t="str">
            <v>Mike Pescod</v>
          </cell>
          <cell r="D591">
            <v>700041</v>
          </cell>
          <cell r="E591">
            <v>700</v>
          </cell>
          <cell r="F591">
            <v>70</v>
          </cell>
          <cell r="G591" t="str">
            <v>Cornwall-OH Dist Lines &amp; Feeder Oper Lbr</v>
          </cell>
          <cell r="I591">
            <v>0</v>
          </cell>
          <cell r="K591">
            <v>0</v>
          </cell>
          <cell r="M591">
            <v>0</v>
          </cell>
          <cell r="O591">
            <v>0</v>
          </cell>
          <cell r="Q591">
            <v>0</v>
          </cell>
          <cell r="S591">
            <v>0</v>
          </cell>
          <cell r="U591">
            <v>0</v>
          </cell>
          <cell r="V591">
            <v>0</v>
          </cell>
          <cell r="W591">
            <v>0</v>
          </cell>
          <cell r="X591">
            <v>0</v>
          </cell>
          <cell r="Y591">
            <v>0</v>
          </cell>
          <cell r="Z591">
            <v>0</v>
          </cell>
          <cell r="AA591">
            <v>0</v>
          </cell>
          <cell r="AB591">
            <v>0</v>
          </cell>
          <cell r="AC591">
            <v>0</v>
          </cell>
          <cell r="AD591">
            <v>0</v>
          </cell>
          <cell r="AE591">
            <v>0</v>
          </cell>
          <cell r="AF591">
            <v>0</v>
          </cell>
          <cell r="AG591">
            <v>0</v>
          </cell>
          <cell r="AH591">
            <v>0</v>
          </cell>
          <cell r="AI591">
            <v>0</v>
          </cell>
          <cell r="AJ591">
            <v>0</v>
          </cell>
          <cell r="AK591">
            <v>0</v>
          </cell>
          <cell r="AL591">
            <v>0</v>
          </cell>
          <cell r="AM591">
            <v>0</v>
          </cell>
          <cell r="AN591">
            <v>0</v>
          </cell>
          <cell r="AO591">
            <v>0</v>
          </cell>
          <cell r="AP591">
            <v>0</v>
          </cell>
          <cell r="AQ591">
            <v>0</v>
          </cell>
          <cell r="AS591">
            <v>0</v>
          </cell>
          <cell r="AT591">
            <v>0</v>
          </cell>
          <cell r="AU591">
            <v>0</v>
          </cell>
          <cell r="AV591">
            <v>0</v>
          </cell>
          <cell r="AW591">
            <v>0</v>
          </cell>
          <cell r="AY591">
            <v>0</v>
          </cell>
          <cell r="AZ591">
            <v>3450</v>
          </cell>
          <cell r="BA591">
            <v>200134.5</v>
          </cell>
          <cell r="BB591">
            <v>0</v>
          </cell>
          <cell r="BC591">
            <v>0</v>
          </cell>
          <cell r="BD591">
            <v>1753</v>
          </cell>
          <cell r="BE591">
            <v>93101.83</v>
          </cell>
          <cell r="BF591">
            <v>0</v>
          </cell>
          <cell r="BG591">
            <v>0</v>
          </cell>
          <cell r="BH591">
            <v>0</v>
          </cell>
          <cell r="BI591">
            <v>0</v>
          </cell>
          <cell r="BJ591">
            <v>0</v>
          </cell>
          <cell r="BK591">
            <v>0</v>
          </cell>
          <cell r="BL591">
            <v>0</v>
          </cell>
          <cell r="BM591">
            <v>0</v>
          </cell>
          <cell r="BN591">
            <v>0</v>
          </cell>
          <cell r="BO591">
            <v>0</v>
          </cell>
          <cell r="BP591">
            <v>0</v>
          </cell>
          <cell r="BQ591">
            <v>0</v>
          </cell>
          <cell r="BR591">
            <v>0</v>
          </cell>
          <cell r="BS591">
            <v>0</v>
          </cell>
          <cell r="BT591">
            <v>0</v>
          </cell>
          <cell r="BU591">
            <v>0</v>
          </cell>
          <cell r="BV591">
            <v>0</v>
          </cell>
          <cell r="BW591">
            <v>0</v>
          </cell>
          <cell r="BY591">
            <v>7300</v>
          </cell>
          <cell r="BZ591">
            <v>293236.33</v>
          </cell>
        </row>
        <row r="592">
          <cell r="A592">
            <v>700042</v>
          </cell>
          <cell r="B592">
            <v>700042</v>
          </cell>
          <cell r="C592" t="str">
            <v>Mike Pescod</v>
          </cell>
          <cell r="D592">
            <v>700042</v>
          </cell>
          <cell r="E592">
            <v>700</v>
          </cell>
          <cell r="F592">
            <v>70</v>
          </cell>
          <cell r="G592" t="str">
            <v>Cornwall-UG Dist Lines &amp; Feeder Oper Lbr</v>
          </cell>
          <cell r="I592">
            <v>0</v>
          </cell>
          <cell r="K592">
            <v>0</v>
          </cell>
          <cell r="M592">
            <v>0</v>
          </cell>
          <cell r="O592">
            <v>0</v>
          </cell>
          <cell r="Q592">
            <v>0</v>
          </cell>
          <cell r="S592">
            <v>0</v>
          </cell>
          <cell r="U592">
            <v>0</v>
          </cell>
          <cell r="V592">
            <v>0</v>
          </cell>
          <cell r="W592">
            <v>0</v>
          </cell>
          <cell r="X592">
            <v>0</v>
          </cell>
          <cell r="Y592">
            <v>0</v>
          </cell>
          <cell r="Z592">
            <v>0</v>
          </cell>
          <cell r="AA592">
            <v>0</v>
          </cell>
          <cell r="AB592">
            <v>0</v>
          </cell>
          <cell r="AC592">
            <v>0</v>
          </cell>
          <cell r="AD592">
            <v>0</v>
          </cell>
          <cell r="AE592">
            <v>0</v>
          </cell>
          <cell r="AF592">
            <v>0</v>
          </cell>
          <cell r="AG592">
            <v>0</v>
          </cell>
          <cell r="AH592">
            <v>0</v>
          </cell>
          <cell r="AI592">
            <v>0</v>
          </cell>
          <cell r="AJ592">
            <v>0</v>
          </cell>
          <cell r="AK592">
            <v>0</v>
          </cell>
          <cell r="AL592">
            <v>0</v>
          </cell>
          <cell r="AM592">
            <v>0</v>
          </cell>
          <cell r="AN592">
            <v>0</v>
          </cell>
          <cell r="AO592">
            <v>0</v>
          </cell>
          <cell r="AP592">
            <v>0</v>
          </cell>
          <cell r="AQ592">
            <v>0</v>
          </cell>
          <cell r="AS592">
            <v>0</v>
          </cell>
          <cell r="AT592">
            <v>0</v>
          </cell>
          <cell r="AU592">
            <v>0</v>
          </cell>
          <cell r="AV592">
            <v>0</v>
          </cell>
          <cell r="AW592">
            <v>0</v>
          </cell>
          <cell r="AY592">
            <v>0</v>
          </cell>
          <cell r="AZ592">
            <v>2250</v>
          </cell>
          <cell r="BA592">
            <v>130522.5</v>
          </cell>
          <cell r="BB592">
            <v>0</v>
          </cell>
          <cell r="BC592">
            <v>0</v>
          </cell>
          <cell r="BD592">
            <v>0</v>
          </cell>
          <cell r="BE592">
            <v>0</v>
          </cell>
          <cell r="BF592">
            <v>0</v>
          </cell>
          <cell r="BG592">
            <v>0</v>
          </cell>
          <cell r="BH592">
            <v>0</v>
          </cell>
          <cell r="BI592">
            <v>0</v>
          </cell>
          <cell r="BJ592">
            <v>0</v>
          </cell>
          <cell r="BK592">
            <v>0</v>
          </cell>
          <cell r="BL592">
            <v>0</v>
          </cell>
          <cell r="BM592">
            <v>0</v>
          </cell>
          <cell r="BN592">
            <v>0</v>
          </cell>
          <cell r="BO592">
            <v>0</v>
          </cell>
          <cell r="BP592">
            <v>0</v>
          </cell>
          <cell r="BQ592">
            <v>0</v>
          </cell>
          <cell r="BR592">
            <v>0</v>
          </cell>
          <cell r="BS592">
            <v>0</v>
          </cell>
          <cell r="BT592">
            <v>0</v>
          </cell>
          <cell r="BU592">
            <v>0</v>
          </cell>
          <cell r="BV592">
            <v>0</v>
          </cell>
          <cell r="BW592">
            <v>0</v>
          </cell>
          <cell r="BY592">
            <v>7300</v>
          </cell>
          <cell r="BZ592">
            <v>130522.5</v>
          </cell>
        </row>
        <row r="593">
          <cell r="A593">
            <v>700043</v>
          </cell>
          <cell r="B593">
            <v>700043</v>
          </cell>
          <cell r="C593" t="str">
            <v>Mike Pescod</v>
          </cell>
          <cell r="D593">
            <v>700043</v>
          </cell>
          <cell r="E593">
            <v>700</v>
          </cell>
          <cell r="F593">
            <v>70</v>
          </cell>
          <cell r="G593" t="str">
            <v>Cornwall-UG Distribution Transformers</v>
          </cell>
          <cell r="I593">
            <v>0</v>
          </cell>
          <cell r="K593">
            <v>0</v>
          </cell>
          <cell r="M593">
            <v>0</v>
          </cell>
          <cell r="O593">
            <v>0</v>
          </cell>
          <cell r="Q593">
            <v>0</v>
          </cell>
          <cell r="S593">
            <v>0</v>
          </cell>
          <cell r="U593">
            <v>0</v>
          </cell>
          <cell r="V593">
            <v>0</v>
          </cell>
          <cell r="W593">
            <v>0</v>
          </cell>
          <cell r="X593">
            <v>0</v>
          </cell>
          <cell r="Y593">
            <v>0</v>
          </cell>
          <cell r="Z593">
            <v>0</v>
          </cell>
          <cell r="AA593">
            <v>0</v>
          </cell>
          <cell r="AB593">
            <v>0</v>
          </cell>
          <cell r="AC593">
            <v>0</v>
          </cell>
          <cell r="AD593">
            <v>0</v>
          </cell>
          <cell r="AE593">
            <v>0</v>
          </cell>
          <cell r="AF593">
            <v>0</v>
          </cell>
          <cell r="AG593">
            <v>0</v>
          </cell>
          <cell r="AH593">
            <v>0</v>
          </cell>
          <cell r="AI593">
            <v>0</v>
          </cell>
          <cell r="AJ593">
            <v>0</v>
          </cell>
          <cell r="AK593">
            <v>0</v>
          </cell>
          <cell r="AL593">
            <v>0</v>
          </cell>
          <cell r="AM593">
            <v>0</v>
          </cell>
          <cell r="AN593">
            <v>0</v>
          </cell>
          <cell r="AO593">
            <v>0</v>
          </cell>
          <cell r="AP593">
            <v>0</v>
          </cell>
          <cell r="AQ593">
            <v>0</v>
          </cell>
          <cell r="AS593">
            <v>0</v>
          </cell>
          <cell r="AT593">
            <v>0</v>
          </cell>
          <cell r="AU593">
            <v>0</v>
          </cell>
          <cell r="AV593">
            <v>0</v>
          </cell>
          <cell r="AW593">
            <v>0</v>
          </cell>
          <cell r="AY593">
            <v>0</v>
          </cell>
          <cell r="AZ593">
            <v>200</v>
          </cell>
          <cell r="BA593">
            <v>11602</v>
          </cell>
          <cell r="BB593">
            <v>0</v>
          </cell>
          <cell r="BC593">
            <v>0</v>
          </cell>
          <cell r="BD593">
            <v>0</v>
          </cell>
          <cell r="BE593">
            <v>0</v>
          </cell>
          <cell r="BF593">
            <v>0</v>
          </cell>
          <cell r="BG593">
            <v>0</v>
          </cell>
          <cell r="BH593">
            <v>0</v>
          </cell>
          <cell r="BI593">
            <v>0</v>
          </cell>
          <cell r="BJ593">
            <v>0</v>
          </cell>
          <cell r="BK593">
            <v>0</v>
          </cell>
          <cell r="BL593">
            <v>0</v>
          </cell>
          <cell r="BM593">
            <v>0</v>
          </cell>
          <cell r="BN593">
            <v>0</v>
          </cell>
          <cell r="BO593">
            <v>0</v>
          </cell>
          <cell r="BP593">
            <v>0</v>
          </cell>
          <cell r="BQ593">
            <v>0</v>
          </cell>
          <cell r="BR593">
            <v>0</v>
          </cell>
          <cell r="BS593">
            <v>0</v>
          </cell>
          <cell r="BT593">
            <v>0</v>
          </cell>
          <cell r="BU593">
            <v>0</v>
          </cell>
          <cell r="BV593">
            <v>2500</v>
          </cell>
          <cell r="BW593">
            <v>0</v>
          </cell>
          <cell r="BY593">
            <v>7300</v>
          </cell>
          <cell r="BZ593">
            <v>14102</v>
          </cell>
        </row>
        <row r="594">
          <cell r="A594">
            <v>700044</v>
          </cell>
          <cell r="B594">
            <v>700044</v>
          </cell>
          <cell r="C594" t="str">
            <v>Mike Pescod</v>
          </cell>
          <cell r="D594">
            <v>700044</v>
          </cell>
          <cell r="E594">
            <v>700</v>
          </cell>
          <cell r="F594">
            <v>70</v>
          </cell>
          <cell r="G594" t="str">
            <v>Cornwall - Maintenance of Meters</v>
          </cell>
          <cell r="I594">
            <v>0</v>
          </cell>
          <cell r="J594">
            <v>97</v>
          </cell>
          <cell r="K594">
            <v>5559.0700000000006</v>
          </cell>
          <cell r="M594">
            <v>0</v>
          </cell>
          <cell r="O594">
            <v>0</v>
          </cell>
          <cell r="Q594">
            <v>0</v>
          </cell>
          <cell r="S594">
            <v>0</v>
          </cell>
          <cell r="U594">
            <v>0</v>
          </cell>
          <cell r="V594">
            <v>0</v>
          </cell>
          <cell r="W594">
            <v>0</v>
          </cell>
          <cell r="X594">
            <v>0</v>
          </cell>
          <cell r="Y594">
            <v>0</v>
          </cell>
          <cell r="Z594">
            <v>0</v>
          </cell>
          <cell r="AA594">
            <v>0</v>
          </cell>
          <cell r="AB594">
            <v>0</v>
          </cell>
          <cell r="AC594">
            <v>0</v>
          </cell>
          <cell r="AD594">
            <v>0</v>
          </cell>
          <cell r="AE594">
            <v>0</v>
          </cell>
          <cell r="AF594">
            <v>0</v>
          </cell>
          <cell r="AG594">
            <v>0</v>
          </cell>
          <cell r="AH594">
            <v>0</v>
          </cell>
          <cell r="AI594">
            <v>0</v>
          </cell>
          <cell r="AJ594">
            <v>0</v>
          </cell>
          <cell r="AK594">
            <v>0</v>
          </cell>
          <cell r="AL594">
            <v>0</v>
          </cell>
          <cell r="AM594">
            <v>0</v>
          </cell>
          <cell r="AN594">
            <v>0</v>
          </cell>
          <cell r="AO594">
            <v>0</v>
          </cell>
          <cell r="AP594">
            <v>0</v>
          </cell>
          <cell r="AQ594">
            <v>0</v>
          </cell>
          <cell r="AS594">
            <v>0</v>
          </cell>
          <cell r="AT594">
            <v>0</v>
          </cell>
          <cell r="AU594">
            <v>0</v>
          </cell>
          <cell r="AV594">
            <v>0</v>
          </cell>
          <cell r="AW594">
            <v>0</v>
          </cell>
          <cell r="AY594">
            <v>0</v>
          </cell>
          <cell r="AZ594">
            <v>100</v>
          </cell>
          <cell r="BA594">
            <v>5801</v>
          </cell>
          <cell r="BB594">
            <v>0</v>
          </cell>
          <cell r="BC594">
            <v>0</v>
          </cell>
          <cell r="BD594">
            <v>0</v>
          </cell>
          <cell r="BE594">
            <v>0</v>
          </cell>
          <cell r="BF594">
            <v>0</v>
          </cell>
          <cell r="BG594">
            <v>0</v>
          </cell>
          <cell r="BH594">
            <v>0</v>
          </cell>
          <cell r="BI594">
            <v>0</v>
          </cell>
          <cell r="BJ594">
            <v>0</v>
          </cell>
          <cell r="BK594">
            <v>0</v>
          </cell>
          <cell r="BL594">
            <v>0</v>
          </cell>
          <cell r="BM594">
            <v>0</v>
          </cell>
          <cell r="BN594">
            <v>0</v>
          </cell>
          <cell r="BO594">
            <v>0</v>
          </cell>
          <cell r="BP594">
            <v>0</v>
          </cell>
          <cell r="BQ594">
            <v>0</v>
          </cell>
          <cell r="BR594">
            <v>0</v>
          </cell>
          <cell r="BS594">
            <v>0</v>
          </cell>
          <cell r="BT594">
            <v>2085</v>
          </cell>
          <cell r="BU594">
            <v>98224.35</v>
          </cell>
          <cell r="BV594">
            <v>28000</v>
          </cell>
          <cell r="BW594">
            <v>0</v>
          </cell>
          <cell r="BY594">
            <v>7300</v>
          </cell>
          <cell r="BZ594">
            <v>137584.42000000001</v>
          </cell>
        </row>
        <row r="595">
          <cell r="A595">
            <v>700045</v>
          </cell>
          <cell r="B595">
            <v>700045</v>
          </cell>
          <cell r="C595" t="str">
            <v>Mike Pescod</v>
          </cell>
          <cell r="D595">
            <v>700045</v>
          </cell>
          <cell r="E595">
            <v>700</v>
          </cell>
          <cell r="F595">
            <v>70</v>
          </cell>
          <cell r="G595" t="str">
            <v>Cornwall-Operation of Str. Lite TWPS&amp; CI</v>
          </cell>
          <cell r="I595">
            <v>0</v>
          </cell>
          <cell r="K595">
            <v>0</v>
          </cell>
          <cell r="M595">
            <v>0</v>
          </cell>
          <cell r="O595">
            <v>0</v>
          </cell>
          <cell r="Q595">
            <v>0</v>
          </cell>
          <cell r="S595">
            <v>0</v>
          </cell>
          <cell r="U595">
            <v>0</v>
          </cell>
          <cell r="V595">
            <v>0</v>
          </cell>
          <cell r="W595">
            <v>0</v>
          </cell>
          <cell r="X595">
            <v>0</v>
          </cell>
          <cell r="Y595">
            <v>0</v>
          </cell>
          <cell r="Z595">
            <v>0</v>
          </cell>
          <cell r="AA595">
            <v>0</v>
          </cell>
          <cell r="AB595">
            <v>0</v>
          </cell>
          <cell r="AC595">
            <v>0</v>
          </cell>
          <cell r="AD595">
            <v>0</v>
          </cell>
          <cell r="AE595">
            <v>0</v>
          </cell>
          <cell r="AF595">
            <v>0</v>
          </cell>
          <cell r="AG595">
            <v>0</v>
          </cell>
          <cell r="AH595">
            <v>0</v>
          </cell>
          <cell r="AI595">
            <v>0</v>
          </cell>
          <cell r="AJ595">
            <v>0</v>
          </cell>
          <cell r="AK595">
            <v>0</v>
          </cell>
          <cell r="AL595">
            <v>0</v>
          </cell>
          <cell r="AM595">
            <v>0</v>
          </cell>
          <cell r="AN595">
            <v>0</v>
          </cell>
          <cell r="AO595">
            <v>0</v>
          </cell>
          <cell r="AP595">
            <v>0</v>
          </cell>
          <cell r="AQ595">
            <v>0</v>
          </cell>
          <cell r="AS595">
            <v>0</v>
          </cell>
          <cell r="AT595">
            <v>0</v>
          </cell>
          <cell r="AU595">
            <v>0</v>
          </cell>
          <cell r="AV595">
            <v>0</v>
          </cell>
          <cell r="AW595">
            <v>0</v>
          </cell>
          <cell r="AY595">
            <v>0</v>
          </cell>
          <cell r="AZ595">
            <v>0</v>
          </cell>
          <cell r="BA595">
            <v>0</v>
          </cell>
          <cell r="BB595">
            <v>0</v>
          </cell>
          <cell r="BC595">
            <v>0</v>
          </cell>
          <cell r="BD595">
            <v>0</v>
          </cell>
          <cell r="BE595">
            <v>0</v>
          </cell>
          <cell r="BF595">
            <v>0</v>
          </cell>
          <cell r="BG595">
            <v>0</v>
          </cell>
          <cell r="BH595">
            <v>0</v>
          </cell>
          <cell r="BI595">
            <v>0</v>
          </cell>
          <cell r="BJ595">
            <v>0</v>
          </cell>
          <cell r="BK595">
            <v>0</v>
          </cell>
          <cell r="BL595">
            <v>0</v>
          </cell>
          <cell r="BM595">
            <v>0</v>
          </cell>
          <cell r="BN595">
            <v>0</v>
          </cell>
          <cell r="BO595">
            <v>0</v>
          </cell>
          <cell r="BP595">
            <v>0</v>
          </cell>
          <cell r="BQ595">
            <v>0</v>
          </cell>
          <cell r="BR595">
            <v>0</v>
          </cell>
          <cell r="BS595">
            <v>0</v>
          </cell>
          <cell r="BT595">
            <v>0</v>
          </cell>
          <cell r="BU595">
            <v>0</v>
          </cell>
          <cell r="BV595">
            <v>0</v>
          </cell>
          <cell r="BW595">
            <v>0</v>
          </cell>
          <cell r="BY595">
            <v>7300</v>
          </cell>
          <cell r="BZ595">
            <v>0</v>
          </cell>
        </row>
        <row r="596">
          <cell r="A596">
            <v>700046</v>
          </cell>
          <cell r="B596">
            <v>700046</v>
          </cell>
          <cell r="C596" t="str">
            <v>Mike Pescod</v>
          </cell>
          <cell r="D596">
            <v>700046</v>
          </cell>
          <cell r="E596">
            <v>700</v>
          </cell>
          <cell r="F596">
            <v>70</v>
          </cell>
          <cell r="G596" t="str">
            <v>Cornwall Customer Premi- Oper lbr</v>
          </cell>
          <cell r="I596">
            <v>0</v>
          </cell>
          <cell r="K596">
            <v>0</v>
          </cell>
          <cell r="M596">
            <v>0</v>
          </cell>
          <cell r="O596">
            <v>0</v>
          </cell>
          <cell r="Q596">
            <v>0</v>
          </cell>
          <cell r="S596">
            <v>0</v>
          </cell>
          <cell r="U596">
            <v>0</v>
          </cell>
          <cell r="V596">
            <v>0</v>
          </cell>
          <cell r="W596">
            <v>0</v>
          </cell>
          <cell r="X596">
            <v>0</v>
          </cell>
          <cell r="Y596">
            <v>0</v>
          </cell>
          <cell r="Z596">
            <v>0</v>
          </cell>
          <cell r="AA596">
            <v>0</v>
          </cell>
          <cell r="AB596">
            <v>0</v>
          </cell>
          <cell r="AC596">
            <v>0</v>
          </cell>
          <cell r="AD596">
            <v>0</v>
          </cell>
          <cell r="AE596">
            <v>0</v>
          </cell>
          <cell r="AF596">
            <v>0</v>
          </cell>
          <cell r="AG596">
            <v>0</v>
          </cell>
          <cell r="AH596">
            <v>0</v>
          </cell>
          <cell r="AI596">
            <v>0</v>
          </cell>
          <cell r="AJ596">
            <v>0</v>
          </cell>
          <cell r="AK596">
            <v>0</v>
          </cell>
          <cell r="AL596">
            <v>0</v>
          </cell>
          <cell r="AM596">
            <v>0</v>
          </cell>
          <cell r="AN596">
            <v>0</v>
          </cell>
          <cell r="AO596">
            <v>0</v>
          </cell>
          <cell r="AP596">
            <v>0</v>
          </cell>
          <cell r="AQ596">
            <v>0</v>
          </cell>
          <cell r="AS596">
            <v>0</v>
          </cell>
          <cell r="AT596">
            <v>0</v>
          </cell>
          <cell r="AU596">
            <v>0</v>
          </cell>
          <cell r="AV596">
            <v>0</v>
          </cell>
          <cell r="AW596">
            <v>0</v>
          </cell>
          <cell r="AY596">
            <v>0</v>
          </cell>
          <cell r="AZ596">
            <v>0</v>
          </cell>
          <cell r="BA596">
            <v>0</v>
          </cell>
          <cell r="BB596">
            <v>0</v>
          </cell>
          <cell r="BC596">
            <v>0</v>
          </cell>
          <cell r="BD596">
            <v>0</v>
          </cell>
          <cell r="BE596">
            <v>0</v>
          </cell>
          <cell r="BF596">
            <v>0</v>
          </cell>
          <cell r="BG596">
            <v>0</v>
          </cell>
          <cell r="BH596">
            <v>0</v>
          </cell>
          <cell r="BI596">
            <v>0</v>
          </cell>
          <cell r="BJ596">
            <v>0</v>
          </cell>
          <cell r="BK596">
            <v>0</v>
          </cell>
          <cell r="BL596">
            <v>0</v>
          </cell>
          <cell r="BM596">
            <v>0</v>
          </cell>
          <cell r="BN596">
            <v>0</v>
          </cell>
          <cell r="BO596">
            <v>0</v>
          </cell>
          <cell r="BP596">
            <v>0</v>
          </cell>
          <cell r="BQ596">
            <v>0</v>
          </cell>
          <cell r="BR596">
            <v>0</v>
          </cell>
          <cell r="BS596">
            <v>0</v>
          </cell>
          <cell r="BT596">
            <v>0</v>
          </cell>
          <cell r="BU596">
            <v>0</v>
          </cell>
          <cell r="BV596">
            <v>0</v>
          </cell>
          <cell r="BW596">
            <v>0</v>
          </cell>
          <cell r="BY596">
            <v>7300</v>
          </cell>
          <cell r="BZ596">
            <v>0</v>
          </cell>
        </row>
        <row r="597">
          <cell r="A597">
            <v>700047</v>
          </cell>
          <cell r="B597">
            <v>700047</v>
          </cell>
          <cell r="C597" t="str">
            <v>Mike Pescod</v>
          </cell>
          <cell r="D597">
            <v>700047</v>
          </cell>
          <cell r="E597">
            <v>700</v>
          </cell>
          <cell r="F597">
            <v>70</v>
          </cell>
          <cell r="G597" t="str">
            <v>Cornwall Customer Premise Mat &amp; Exp</v>
          </cell>
          <cell r="I597">
            <v>0</v>
          </cell>
          <cell r="K597">
            <v>0</v>
          </cell>
          <cell r="M597">
            <v>0</v>
          </cell>
          <cell r="O597">
            <v>0</v>
          </cell>
          <cell r="Q597">
            <v>0</v>
          </cell>
          <cell r="S597">
            <v>0</v>
          </cell>
          <cell r="U597">
            <v>0</v>
          </cell>
          <cell r="V597">
            <v>0</v>
          </cell>
          <cell r="W597">
            <v>0</v>
          </cell>
          <cell r="X597">
            <v>0</v>
          </cell>
          <cell r="Y597">
            <v>0</v>
          </cell>
          <cell r="Z597">
            <v>0</v>
          </cell>
          <cell r="AA597">
            <v>0</v>
          </cell>
          <cell r="AB597">
            <v>0</v>
          </cell>
          <cell r="AC597">
            <v>0</v>
          </cell>
          <cell r="AD597">
            <v>0</v>
          </cell>
          <cell r="AE597">
            <v>0</v>
          </cell>
          <cell r="AF597">
            <v>0</v>
          </cell>
          <cell r="AG597">
            <v>0</v>
          </cell>
          <cell r="AH597">
            <v>0</v>
          </cell>
          <cell r="AI597">
            <v>0</v>
          </cell>
          <cell r="AJ597">
            <v>0</v>
          </cell>
          <cell r="AK597">
            <v>0</v>
          </cell>
          <cell r="AL597">
            <v>0</v>
          </cell>
          <cell r="AM597">
            <v>0</v>
          </cell>
          <cell r="AN597">
            <v>0</v>
          </cell>
          <cell r="AO597">
            <v>0</v>
          </cell>
          <cell r="AP597">
            <v>0</v>
          </cell>
          <cell r="AQ597">
            <v>0</v>
          </cell>
          <cell r="AS597">
            <v>0</v>
          </cell>
          <cell r="AT597">
            <v>0</v>
          </cell>
          <cell r="AU597">
            <v>0</v>
          </cell>
          <cell r="AV597">
            <v>0</v>
          </cell>
          <cell r="AW597">
            <v>0</v>
          </cell>
          <cell r="AY597">
            <v>0</v>
          </cell>
          <cell r="AZ597">
            <v>0</v>
          </cell>
          <cell r="BA597">
            <v>0</v>
          </cell>
          <cell r="BB597">
            <v>0</v>
          </cell>
          <cell r="BC597">
            <v>0</v>
          </cell>
          <cell r="BD597">
            <v>0</v>
          </cell>
          <cell r="BE597">
            <v>0</v>
          </cell>
          <cell r="BF597">
            <v>0</v>
          </cell>
          <cell r="BG597">
            <v>0</v>
          </cell>
          <cell r="BH597">
            <v>0</v>
          </cell>
          <cell r="BI597">
            <v>0</v>
          </cell>
          <cell r="BJ597">
            <v>0</v>
          </cell>
          <cell r="BK597">
            <v>0</v>
          </cell>
          <cell r="BL597">
            <v>0</v>
          </cell>
          <cell r="BM597">
            <v>0</v>
          </cell>
          <cell r="BN597">
            <v>0</v>
          </cell>
          <cell r="BO597">
            <v>0</v>
          </cell>
          <cell r="BP597">
            <v>0</v>
          </cell>
          <cell r="BQ597">
            <v>0</v>
          </cell>
          <cell r="BR597">
            <v>0</v>
          </cell>
          <cell r="BS597">
            <v>0</v>
          </cell>
          <cell r="BT597">
            <v>0</v>
          </cell>
          <cell r="BU597">
            <v>0</v>
          </cell>
          <cell r="BV597">
            <v>0</v>
          </cell>
          <cell r="BW597">
            <v>0</v>
          </cell>
          <cell r="BY597">
            <v>7300</v>
          </cell>
          <cell r="BZ597">
            <v>0</v>
          </cell>
        </row>
        <row r="598">
          <cell r="A598">
            <v>700048</v>
          </cell>
          <cell r="B598">
            <v>700048</v>
          </cell>
          <cell r="C598" t="str">
            <v>Mike Pescod</v>
          </cell>
          <cell r="D598">
            <v>700048</v>
          </cell>
          <cell r="E598">
            <v>700</v>
          </cell>
          <cell r="F598">
            <v>70</v>
          </cell>
          <cell r="G598" t="str">
            <v>Cornwall Misc Dist Expense</v>
          </cell>
          <cell r="I598">
            <v>0</v>
          </cell>
          <cell r="K598">
            <v>0</v>
          </cell>
          <cell r="M598">
            <v>0</v>
          </cell>
          <cell r="O598">
            <v>0</v>
          </cell>
          <cell r="Q598">
            <v>0</v>
          </cell>
          <cell r="S598">
            <v>0</v>
          </cell>
          <cell r="U598">
            <v>0</v>
          </cell>
          <cell r="V598">
            <v>0</v>
          </cell>
          <cell r="W598">
            <v>0</v>
          </cell>
          <cell r="X598">
            <v>0</v>
          </cell>
          <cell r="Y598">
            <v>0</v>
          </cell>
          <cell r="Z598">
            <v>0</v>
          </cell>
          <cell r="AA598">
            <v>0</v>
          </cell>
          <cell r="AB598">
            <v>0</v>
          </cell>
          <cell r="AC598">
            <v>0</v>
          </cell>
          <cell r="AD598">
            <v>0</v>
          </cell>
          <cell r="AE598">
            <v>0</v>
          </cell>
          <cell r="AF598">
            <v>0</v>
          </cell>
          <cell r="AG598">
            <v>0</v>
          </cell>
          <cell r="AH598">
            <v>0</v>
          </cell>
          <cell r="AI598">
            <v>0</v>
          </cell>
          <cell r="AJ598">
            <v>0</v>
          </cell>
          <cell r="AK598">
            <v>0</v>
          </cell>
          <cell r="AL598">
            <v>0</v>
          </cell>
          <cell r="AM598">
            <v>0</v>
          </cell>
          <cell r="AN598">
            <v>0</v>
          </cell>
          <cell r="AO598">
            <v>0</v>
          </cell>
          <cell r="AP598">
            <v>0</v>
          </cell>
          <cell r="AQ598">
            <v>0</v>
          </cell>
          <cell r="AS598">
            <v>0</v>
          </cell>
          <cell r="AT598">
            <v>0</v>
          </cell>
          <cell r="AU598">
            <v>0</v>
          </cell>
          <cell r="AV598">
            <v>0</v>
          </cell>
          <cell r="AW598">
            <v>0</v>
          </cell>
          <cell r="AY598">
            <v>0</v>
          </cell>
          <cell r="AZ598">
            <v>500</v>
          </cell>
          <cell r="BA598">
            <v>29005</v>
          </cell>
          <cell r="BB598">
            <v>0</v>
          </cell>
          <cell r="BC598">
            <v>0</v>
          </cell>
          <cell r="BD598">
            <v>0</v>
          </cell>
          <cell r="BE598">
            <v>0</v>
          </cell>
          <cell r="BF598">
            <v>0</v>
          </cell>
          <cell r="BG598">
            <v>0</v>
          </cell>
          <cell r="BH598">
            <v>0</v>
          </cell>
          <cell r="BI598">
            <v>0</v>
          </cell>
          <cell r="BJ598">
            <v>0</v>
          </cell>
          <cell r="BK598">
            <v>0</v>
          </cell>
          <cell r="BL598">
            <v>0</v>
          </cell>
          <cell r="BM598">
            <v>0</v>
          </cell>
          <cell r="BN598">
            <v>0</v>
          </cell>
          <cell r="BO598">
            <v>0</v>
          </cell>
          <cell r="BP598">
            <v>0</v>
          </cell>
          <cell r="BQ598">
            <v>0</v>
          </cell>
          <cell r="BR598">
            <v>0</v>
          </cell>
          <cell r="BS598">
            <v>0</v>
          </cell>
          <cell r="BT598">
            <v>0</v>
          </cell>
          <cell r="BU598">
            <v>0</v>
          </cell>
          <cell r="BV598">
            <v>4200</v>
          </cell>
          <cell r="BW598">
            <v>0</v>
          </cell>
          <cell r="BY598">
            <v>7300</v>
          </cell>
          <cell r="BZ598">
            <v>33205</v>
          </cell>
        </row>
        <row r="599">
          <cell r="A599">
            <v>700049</v>
          </cell>
          <cell r="B599">
            <v>700049</v>
          </cell>
          <cell r="C599" t="str">
            <v>Mike Pescod</v>
          </cell>
          <cell r="D599">
            <v>700049</v>
          </cell>
          <cell r="E599">
            <v>700</v>
          </cell>
          <cell r="F599">
            <v>70</v>
          </cell>
          <cell r="G599" t="str">
            <v>Cornwall UG Dist Lines &amp; Feed-Rental Pd</v>
          </cell>
          <cell r="I599">
            <v>0</v>
          </cell>
          <cell r="K599">
            <v>0</v>
          </cell>
          <cell r="M599">
            <v>0</v>
          </cell>
          <cell r="O599">
            <v>0</v>
          </cell>
          <cell r="Q599">
            <v>0</v>
          </cell>
          <cell r="S599">
            <v>0</v>
          </cell>
          <cell r="U599">
            <v>0</v>
          </cell>
          <cell r="V599">
            <v>0</v>
          </cell>
          <cell r="W599">
            <v>0</v>
          </cell>
          <cell r="X599">
            <v>0</v>
          </cell>
          <cell r="Y599">
            <v>0</v>
          </cell>
          <cell r="Z599">
            <v>0</v>
          </cell>
          <cell r="AA599">
            <v>0</v>
          </cell>
          <cell r="AB599">
            <v>0</v>
          </cell>
          <cell r="AC599">
            <v>0</v>
          </cell>
          <cell r="AD599">
            <v>0</v>
          </cell>
          <cell r="AE599">
            <v>0</v>
          </cell>
          <cell r="AF599">
            <v>0</v>
          </cell>
          <cell r="AG599">
            <v>0</v>
          </cell>
          <cell r="AH599">
            <v>0</v>
          </cell>
          <cell r="AI599">
            <v>0</v>
          </cell>
          <cell r="AJ599">
            <v>0</v>
          </cell>
          <cell r="AK599">
            <v>0</v>
          </cell>
          <cell r="AL599">
            <v>0</v>
          </cell>
          <cell r="AM599">
            <v>0</v>
          </cell>
          <cell r="AN599">
            <v>0</v>
          </cell>
          <cell r="AO599">
            <v>0</v>
          </cell>
          <cell r="AP599">
            <v>0</v>
          </cell>
          <cell r="AQ599">
            <v>0</v>
          </cell>
          <cell r="AS599">
            <v>0</v>
          </cell>
          <cell r="AT599">
            <v>0</v>
          </cell>
          <cell r="AU599">
            <v>0</v>
          </cell>
          <cell r="AV599">
            <v>0</v>
          </cell>
          <cell r="AW599">
            <v>0</v>
          </cell>
          <cell r="AY599">
            <v>0</v>
          </cell>
          <cell r="AZ599">
            <v>0</v>
          </cell>
          <cell r="BA599">
            <v>0</v>
          </cell>
          <cell r="BB599">
            <v>0</v>
          </cell>
          <cell r="BC599">
            <v>0</v>
          </cell>
          <cell r="BD599">
            <v>0</v>
          </cell>
          <cell r="BE599">
            <v>0</v>
          </cell>
          <cell r="BF599">
            <v>0</v>
          </cell>
          <cell r="BG599">
            <v>0</v>
          </cell>
          <cell r="BH599">
            <v>0</v>
          </cell>
          <cell r="BI599">
            <v>0</v>
          </cell>
          <cell r="BJ599">
            <v>0</v>
          </cell>
          <cell r="BK599">
            <v>0</v>
          </cell>
          <cell r="BL599">
            <v>0</v>
          </cell>
          <cell r="BM599">
            <v>0</v>
          </cell>
          <cell r="BN599">
            <v>0</v>
          </cell>
          <cell r="BO599">
            <v>0</v>
          </cell>
          <cell r="BP599">
            <v>0</v>
          </cell>
          <cell r="BQ599">
            <v>0</v>
          </cell>
          <cell r="BR599">
            <v>0</v>
          </cell>
          <cell r="BS599">
            <v>0</v>
          </cell>
          <cell r="BT599">
            <v>0</v>
          </cell>
          <cell r="BU599">
            <v>0</v>
          </cell>
          <cell r="BV599">
            <v>0</v>
          </cell>
          <cell r="BW599">
            <v>0</v>
          </cell>
          <cell r="BY599">
            <v>7300</v>
          </cell>
          <cell r="BZ599">
            <v>0</v>
          </cell>
        </row>
        <row r="600">
          <cell r="A600">
            <v>700050</v>
          </cell>
          <cell r="B600">
            <v>700050</v>
          </cell>
          <cell r="C600" t="str">
            <v>Mike Pescod</v>
          </cell>
          <cell r="D600">
            <v>700050</v>
          </cell>
          <cell r="E600">
            <v>700</v>
          </cell>
          <cell r="F600">
            <v>70</v>
          </cell>
          <cell r="G600" t="str">
            <v>Cornwall OH Dist Lines &amp; Feed-Rental Pd</v>
          </cell>
          <cell r="I600">
            <v>0</v>
          </cell>
          <cell r="K600">
            <v>0</v>
          </cell>
          <cell r="M600">
            <v>0</v>
          </cell>
          <cell r="O600">
            <v>0</v>
          </cell>
          <cell r="Q600">
            <v>0</v>
          </cell>
          <cell r="S600">
            <v>0</v>
          </cell>
          <cell r="U600">
            <v>0</v>
          </cell>
          <cell r="V600">
            <v>0</v>
          </cell>
          <cell r="W600">
            <v>0</v>
          </cell>
          <cell r="X600">
            <v>0</v>
          </cell>
          <cell r="Y600">
            <v>0</v>
          </cell>
          <cell r="Z600">
            <v>0</v>
          </cell>
          <cell r="AA600">
            <v>0</v>
          </cell>
          <cell r="AB600">
            <v>0</v>
          </cell>
          <cell r="AC600">
            <v>0</v>
          </cell>
          <cell r="AD600">
            <v>0</v>
          </cell>
          <cell r="AE600">
            <v>0</v>
          </cell>
          <cell r="AF600">
            <v>0</v>
          </cell>
          <cell r="AG600">
            <v>0</v>
          </cell>
          <cell r="AH600">
            <v>0</v>
          </cell>
          <cell r="AI600">
            <v>0</v>
          </cell>
          <cell r="AJ600">
            <v>0</v>
          </cell>
          <cell r="AK600">
            <v>0</v>
          </cell>
          <cell r="AL600">
            <v>0</v>
          </cell>
          <cell r="AM600">
            <v>0</v>
          </cell>
          <cell r="AN600">
            <v>0</v>
          </cell>
          <cell r="AO600">
            <v>0</v>
          </cell>
          <cell r="AP600">
            <v>0</v>
          </cell>
          <cell r="AQ600">
            <v>0</v>
          </cell>
          <cell r="AS600">
            <v>0</v>
          </cell>
          <cell r="AT600">
            <v>0</v>
          </cell>
          <cell r="AU600">
            <v>0</v>
          </cell>
          <cell r="AV600">
            <v>0</v>
          </cell>
          <cell r="AW600">
            <v>0</v>
          </cell>
          <cell r="AY600">
            <v>0</v>
          </cell>
          <cell r="AZ600">
            <v>0</v>
          </cell>
          <cell r="BA600">
            <v>0</v>
          </cell>
          <cell r="BB600">
            <v>0</v>
          </cell>
          <cell r="BC600">
            <v>0</v>
          </cell>
          <cell r="BD600">
            <v>0</v>
          </cell>
          <cell r="BE600">
            <v>0</v>
          </cell>
          <cell r="BF600">
            <v>0</v>
          </cell>
          <cell r="BG600">
            <v>0</v>
          </cell>
          <cell r="BH600">
            <v>0</v>
          </cell>
          <cell r="BI600">
            <v>0</v>
          </cell>
          <cell r="BJ600">
            <v>0</v>
          </cell>
          <cell r="BK600">
            <v>0</v>
          </cell>
          <cell r="BL600">
            <v>0</v>
          </cell>
          <cell r="BM600">
            <v>0</v>
          </cell>
          <cell r="BN600">
            <v>0</v>
          </cell>
          <cell r="BO600">
            <v>0</v>
          </cell>
          <cell r="BP600">
            <v>0</v>
          </cell>
          <cell r="BQ600">
            <v>0</v>
          </cell>
          <cell r="BR600">
            <v>0</v>
          </cell>
          <cell r="BS600">
            <v>0</v>
          </cell>
          <cell r="BT600">
            <v>0</v>
          </cell>
          <cell r="BU600">
            <v>0</v>
          </cell>
          <cell r="BV600">
            <v>0</v>
          </cell>
          <cell r="BW600">
            <v>0</v>
          </cell>
          <cell r="BY600">
            <v>7300</v>
          </cell>
          <cell r="BZ600">
            <v>0</v>
          </cell>
        </row>
        <row r="601">
          <cell r="A601">
            <v>700085</v>
          </cell>
          <cell r="B601">
            <v>700051</v>
          </cell>
          <cell r="C601" t="str">
            <v>Mike Pescod</v>
          </cell>
          <cell r="D601">
            <v>700085</v>
          </cell>
          <cell r="E601">
            <v>700</v>
          </cell>
          <cell r="F601">
            <v>70</v>
          </cell>
          <cell r="G601" t="str">
            <v>Cornwall Operating Supervison</v>
          </cell>
          <cell r="H601">
            <v>75</v>
          </cell>
          <cell r="I601">
            <v>6484.4999999999991</v>
          </cell>
          <cell r="K601">
            <v>0</v>
          </cell>
          <cell r="M601">
            <v>0</v>
          </cell>
          <cell r="O601">
            <v>0</v>
          </cell>
          <cell r="Q601">
            <v>0</v>
          </cell>
          <cell r="S601">
            <v>0</v>
          </cell>
          <cell r="U601">
            <v>0</v>
          </cell>
          <cell r="V601">
            <v>0</v>
          </cell>
          <cell r="W601">
            <v>0</v>
          </cell>
          <cell r="X601">
            <v>0</v>
          </cell>
          <cell r="Y601">
            <v>0</v>
          </cell>
          <cell r="Z601">
            <v>0</v>
          </cell>
          <cell r="AA601">
            <v>0</v>
          </cell>
          <cell r="AB601">
            <v>0</v>
          </cell>
          <cell r="AC601">
            <v>0</v>
          </cell>
          <cell r="AD601">
            <v>0</v>
          </cell>
          <cell r="AE601">
            <v>0</v>
          </cell>
          <cell r="AF601">
            <v>0</v>
          </cell>
          <cell r="AG601">
            <v>0</v>
          </cell>
          <cell r="AH601">
            <v>0</v>
          </cell>
          <cell r="AI601">
            <v>0</v>
          </cell>
          <cell r="AJ601">
            <v>0</v>
          </cell>
          <cell r="AK601">
            <v>0</v>
          </cell>
          <cell r="AL601">
            <v>0</v>
          </cell>
          <cell r="AM601">
            <v>0</v>
          </cell>
          <cell r="AN601">
            <v>0</v>
          </cell>
          <cell r="AO601">
            <v>0</v>
          </cell>
          <cell r="AP601">
            <v>0</v>
          </cell>
          <cell r="AQ601">
            <v>0</v>
          </cell>
          <cell r="AS601">
            <v>0</v>
          </cell>
          <cell r="AT601">
            <v>0</v>
          </cell>
          <cell r="AU601">
            <v>0</v>
          </cell>
          <cell r="AV601">
            <v>0</v>
          </cell>
          <cell r="AW601">
            <v>0</v>
          </cell>
          <cell r="AY601">
            <v>0</v>
          </cell>
          <cell r="AZ601">
            <v>0</v>
          </cell>
          <cell r="BA601">
            <v>0</v>
          </cell>
          <cell r="BB601">
            <v>0</v>
          </cell>
          <cell r="BC601">
            <v>0</v>
          </cell>
          <cell r="BD601">
            <v>0</v>
          </cell>
          <cell r="BE601">
            <v>0</v>
          </cell>
          <cell r="BF601">
            <v>0</v>
          </cell>
          <cell r="BG601">
            <v>0</v>
          </cell>
          <cell r="BH601">
            <v>0</v>
          </cell>
          <cell r="BI601">
            <v>0</v>
          </cell>
          <cell r="BJ601">
            <v>0</v>
          </cell>
          <cell r="BK601">
            <v>0</v>
          </cell>
          <cell r="BL601">
            <v>0</v>
          </cell>
          <cell r="BM601">
            <v>0</v>
          </cell>
          <cell r="BN601">
            <v>0</v>
          </cell>
          <cell r="BO601">
            <v>0</v>
          </cell>
          <cell r="BP601">
            <v>0</v>
          </cell>
          <cell r="BQ601">
            <v>0</v>
          </cell>
          <cell r="BR601">
            <v>0</v>
          </cell>
          <cell r="BS601">
            <v>0</v>
          </cell>
          <cell r="BT601">
            <v>0</v>
          </cell>
          <cell r="BU601">
            <v>0</v>
          </cell>
          <cell r="BV601">
            <v>0</v>
          </cell>
          <cell r="BW601" t="e">
            <v>#N/A</v>
          </cell>
          <cell r="BY601">
            <v>7300</v>
          </cell>
          <cell r="BZ601">
            <v>6484.4999999999991</v>
          </cell>
        </row>
        <row r="602">
          <cell r="A602">
            <v>700052</v>
          </cell>
          <cell r="B602">
            <v>700052</v>
          </cell>
          <cell r="C602" t="str">
            <v>Mike Pescod</v>
          </cell>
          <cell r="D602">
            <v>700052</v>
          </cell>
          <cell r="E602">
            <v>700</v>
          </cell>
          <cell r="F602">
            <v>70</v>
          </cell>
          <cell r="G602" t="str">
            <v>Cornwall Maint Supervision &amp; Engineering</v>
          </cell>
          <cell r="I602">
            <v>0</v>
          </cell>
          <cell r="J602">
            <v>44</v>
          </cell>
          <cell r="K602">
            <v>2521.6400000000003</v>
          </cell>
          <cell r="M602">
            <v>0</v>
          </cell>
          <cell r="O602">
            <v>0</v>
          </cell>
          <cell r="Q602">
            <v>0</v>
          </cell>
          <cell r="S602">
            <v>0</v>
          </cell>
          <cell r="U602">
            <v>0</v>
          </cell>
          <cell r="V602">
            <v>0</v>
          </cell>
          <cell r="W602">
            <v>0</v>
          </cell>
          <cell r="X602">
            <v>0</v>
          </cell>
          <cell r="Y602">
            <v>0</v>
          </cell>
          <cell r="Z602">
            <v>0</v>
          </cell>
          <cell r="AA602">
            <v>0</v>
          </cell>
          <cell r="AB602">
            <v>0</v>
          </cell>
          <cell r="AC602">
            <v>0</v>
          </cell>
          <cell r="AD602">
            <v>0</v>
          </cell>
          <cell r="AE602">
            <v>0</v>
          </cell>
          <cell r="AF602">
            <v>0</v>
          </cell>
          <cell r="AG602">
            <v>0</v>
          </cell>
          <cell r="AH602">
            <v>0</v>
          </cell>
          <cell r="AI602">
            <v>0</v>
          </cell>
          <cell r="AJ602">
            <v>0</v>
          </cell>
          <cell r="AK602">
            <v>0</v>
          </cell>
          <cell r="AL602">
            <v>0</v>
          </cell>
          <cell r="AM602">
            <v>0</v>
          </cell>
          <cell r="AN602">
            <v>0</v>
          </cell>
          <cell r="AO602">
            <v>0</v>
          </cell>
          <cell r="AP602">
            <v>0</v>
          </cell>
          <cell r="AQ602">
            <v>0</v>
          </cell>
          <cell r="AS602">
            <v>0</v>
          </cell>
          <cell r="AT602">
            <v>0</v>
          </cell>
          <cell r="AU602">
            <v>0</v>
          </cell>
          <cell r="AV602">
            <v>0</v>
          </cell>
          <cell r="AW602">
            <v>0</v>
          </cell>
          <cell r="AY602">
            <v>0</v>
          </cell>
          <cell r="AZ602">
            <v>400</v>
          </cell>
          <cell r="BA602">
            <v>23204</v>
          </cell>
          <cell r="BB602">
            <v>0</v>
          </cell>
          <cell r="BC602">
            <v>0</v>
          </cell>
          <cell r="BD602">
            <v>0</v>
          </cell>
          <cell r="BE602">
            <v>0</v>
          </cell>
          <cell r="BF602">
            <v>0</v>
          </cell>
          <cell r="BG602">
            <v>0</v>
          </cell>
          <cell r="BH602">
            <v>0</v>
          </cell>
          <cell r="BI602">
            <v>0</v>
          </cell>
          <cell r="BJ602">
            <v>0</v>
          </cell>
          <cell r="BK602">
            <v>0</v>
          </cell>
          <cell r="BL602">
            <v>0</v>
          </cell>
          <cell r="BM602">
            <v>0</v>
          </cell>
          <cell r="BN602">
            <v>0</v>
          </cell>
          <cell r="BO602">
            <v>0</v>
          </cell>
          <cell r="BP602">
            <v>0</v>
          </cell>
          <cell r="BQ602">
            <v>0</v>
          </cell>
          <cell r="BR602">
            <v>0</v>
          </cell>
          <cell r="BS602">
            <v>0</v>
          </cell>
          <cell r="BT602">
            <v>0</v>
          </cell>
          <cell r="BU602">
            <v>0</v>
          </cell>
          <cell r="BV602">
            <v>0</v>
          </cell>
          <cell r="BW602">
            <v>0</v>
          </cell>
          <cell r="BY602">
            <v>7300</v>
          </cell>
          <cell r="BZ602">
            <v>25725.64</v>
          </cell>
        </row>
        <row r="603">
          <cell r="A603">
            <v>700053</v>
          </cell>
          <cell r="B603">
            <v>700053</v>
          </cell>
          <cell r="C603" t="str">
            <v>Mike Pescod</v>
          </cell>
          <cell r="D603">
            <v>700053</v>
          </cell>
          <cell r="E603">
            <v>700</v>
          </cell>
          <cell r="F603">
            <v>70</v>
          </cell>
          <cell r="G603" t="str">
            <v>Cornwall Maint of Build &amp; Fix-Dist Stats</v>
          </cell>
          <cell r="I603">
            <v>0</v>
          </cell>
          <cell r="K603">
            <v>0</v>
          </cell>
          <cell r="M603">
            <v>0</v>
          </cell>
          <cell r="O603">
            <v>0</v>
          </cell>
          <cell r="Q603">
            <v>0</v>
          </cell>
          <cell r="S603">
            <v>0</v>
          </cell>
          <cell r="U603">
            <v>0</v>
          </cell>
          <cell r="V603">
            <v>0</v>
          </cell>
          <cell r="W603">
            <v>0</v>
          </cell>
          <cell r="X603">
            <v>0</v>
          </cell>
          <cell r="Y603">
            <v>0</v>
          </cell>
          <cell r="Z603">
            <v>0</v>
          </cell>
          <cell r="AA603">
            <v>0</v>
          </cell>
          <cell r="AB603">
            <v>0</v>
          </cell>
          <cell r="AC603">
            <v>0</v>
          </cell>
          <cell r="AD603">
            <v>0</v>
          </cell>
          <cell r="AE603">
            <v>0</v>
          </cell>
          <cell r="AF603">
            <v>0</v>
          </cell>
          <cell r="AG603">
            <v>0</v>
          </cell>
          <cell r="AH603">
            <v>0</v>
          </cell>
          <cell r="AI603">
            <v>0</v>
          </cell>
          <cell r="AJ603">
            <v>0</v>
          </cell>
          <cell r="AK603">
            <v>0</v>
          </cell>
          <cell r="AL603">
            <v>0</v>
          </cell>
          <cell r="AM603">
            <v>0</v>
          </cell>
          <cell r="AN603">
            <v>0</v>
          </cell>
          <cell r="AO603">
            <v>0</v>
          </cell>
          <cell r="AP603">
            <v>0</v>
          </cell>
          <cell r="AQ603">
            <v>0</v>
          </cell>
          <cell r="AS603">
            <v>0</v>
          </cell>
          <cell r="AT603">
            <v>0</v>
          </cell>
          <cell r="AU603">
            <v>0</v>
          </cell>
          <cell r="AV603">
            <v>0</v>
          </cell>
          <cell r="AW603">
            <v>0</v>
          </cell>
          <cell r="AY603">
            <v>0</v>
          </cell>
          <cell r="AZ603">
            <v>0</v>
          </cell>
          <cell r="BA603">
            <v>0</v>
          </cell>
          <cell r="BB603">
            <v>0</v>
          </cell>
          <cell r="BC603">
            <v>0</v>
          </cell>
          <cell r="BD603">
            <v>0</v>
          </cell>
          <cell r="BE603">
            <v>0</v>
          </cell>
          <cell r="BF603">
            <v>0</v>
          </cell>
          <cell r="BG603">
            <v>0</v>
          </cell>
          <cell r="BH603">
            <v>0</v>
          </cell>
          <cell r="BI603">
            <v>0</v>
          </cell>
          <cell r="BJ603">
            <v>0</v>
          </cell>
          <cell r="BK603">
            <v>0</v>
          </cell>
          <cell r="BL603">
            <v>0</v>
          </cell>
          <cell r="BM603">
            <v>0</v>
          </cell>
          <cell r="BN603">
            <v>0</v>
          </cell>
          <cell r="BO603">
            <v>0</v>
          </cell>
          <cell r="BP603">
            <v>0</v>
          </cell>
          <cell r="BQ603">
            <v>0</v>
          </cell>
          <cell r="BR603">
            <v>0</v>
          </cell>
          <cell r="BS603">
            <v>0</v>
          </cell>
          <cell r="BT603">
            <v>0</v>
          </cell>
          <cell r="BU603">
            <v>0</v>
          </cell>
          <cell r="BV603">
            <v>0</v>
          </cell>
          <cell r="BW603">
            <v>0</v>
          </cell>
          <cell r="BY603">
            <v>7300</v>
          </cell>
          <cell r="BZ603">
            <v>0</v>
          </cell>
        </row>
        <row r="604">
          <cell r="A604">
            <v>700054</v>
          </cell>
          <cell r="B604">
            <v>700054</v>
          </cell>
          <cell r="C604" t="str">
            <v>Mike Pescod</v>
          </cell>
          <cell r="D604">
            <v>700054</v>
          </cell>
          <cell r="E604">
            <v>700</v>
          </cell>
          <cell r="F604">
            <v>70</v>
          </cell>
          <cell r="G604" t="str">
            <v>Cornwall Maint of Poles Towers &amp; Fixture</v>
          </cell>
          <cell r="I604">
            <v>0</v>
          </cell>
          <cell r="K604">
            <v>0</v>
          </cell>
          <cell r="M604">
            <v>0</v>
          </cell>
          <cell r="O604">
            <v>0</v>
          </cell>
          <cell r="Q604">
            <v>0</v>
          </cell>
          <cell r="S604">
            <v>0</v>
          </cell>
          <cell r="U604">
            <v>0</v>
          </cell>
          <cell r="V604">
            <v>0</v>
          </cell>
          <cell r="W604">
            <v>0</v>
          </cell>
          <cell r="X604">
            <v>0</v>
          </cell>
          <cell r="Y604">
            <v>0</v>
          </cell>
          <cell r="Z604">
            <v>0</v>
          </cell>
          <cell r="AA604">
            <v>0</v>
          </cell>
          <cell r="AB604">
            <v>0</v>
          </cell>
          <cell r="AC604">
            <v>0</v>
          </cell>
          <cell r="AD604">
            <v>0</v>
          </cell>
          <cell r="AE604">
            <v>0</v>
          </cell>
          <cell r="AF604">
            <v>0</v>
          </cell>
          <cell r="AG604">
            <v>0</v>
          </cell>
          <cell r="AH604">
            <v>0</v>
          </cell>
          <cell r="AI604">
            <v>0</v>
          </cell>
          <cell r="AJ604">
            <v>0</v>
          </cell>
          <cell r="AK604">
            <v>0</v>
          </cell>
          <cell r="AL604">
            <v>0</v>
          </cell>
          <cell r="AM604">
            <v>0</v>
          </cell>
          <cell r="AN604">
            <v>0</v>
          </cell>
          <cell r="AO604">
            <v>0</v>
          </cell>
          <cell r="AP604">
            <v>0</v>
          </cell>
          <cell r="AQ604">
            <v>0</v>
          </cell>
          <cell r="AS604">
            <v>0</v>
          </cell>
          <cell r="AT604">
            <v>0</v>
          </cell>
          <cell r="AU604">
            <v>0</v>
          </cell>
          <cell r="AV604">
            <v>0</v>
          </cell>
          <cell r="AW604">
            <v>0</v>
          </cell>
          <cell r="AY604">
            <v>0</v>
          </cell>
          <cell r="AZ604">
            <v>400</v>
          </cell>
          <cell r="BA604">
            <v>23204</v>
          </cell>
          <cell r="BB604">
            <v>0</v>
          </cell>
          <cell r="BC604">
            <v>0</v>
          </cell>
          <cell r="BD604">
            <v>0</v>
          </cell>
          <cell r="BE604">
            <v>0</v>
          </cell>
          <cell r="BF604">
            <v>0</v>
          </cell>
          <cell r="BG604">
            <v>0</v>
          </cell>
          <cell r="BH604">
            <v>0</v>
          </cell>
          <cell r="BI604">
            <v>0</v>
          </cell>
          <cell r="BJ604">
            <v>0</v>
          </cell>
          <cell r="BK604">
            <v>0</v>
          </cell>
          <cell r="BL604">
            <v>0</v>
          </cell>
          <cell r="BM604">
            <v>0</v>
          </cell>
          <cell r="BN604">
            <v>0</v>
          </cell>
          <cell r="BO604">
            <v>0</v>
          </cell>
          <cell r="BP604">
            <v>0</v>
          </cell>
          <cell r="BQ604">
            <v>0</v>
          </cell>
          <cell r="BR604">
            <v>0</v>
          </cell>
          <cell r="BS604">
            <v>0</v>
          </cell>
          <cell r="BT604">
            <v>0</v>
          </cell>
          <cell r="BU604">
            <v>0</v>
          </cell>
          <cell r="BV604">
            <v>600</v>
          </cell>
          <cell r="BW604">
            <v>0</v>
          </cell>
          <cell r="BY604">
            <v>7300</v>
          </cell>
          <cell r="BZ604">
            <v>23804</v>
          </cell>
        </row>
        <row r="605">
          <cell r="A605">
            <v>700055</v>
          </cell>
          <cell r="B605">
            <v>700055</v>
          </cell>
          <cell r="C605" t="str">
            <v>Mike Pescod</v>
          </cell>
          <cell r="D605">
            <v>700055</v>
          </cell>
          <cell r="E605">
            <v>700</v>
          </cell>
          <cell r="F605">
            <v>70</v>
          </cell>
          <cell r="G605" t="str">
            <v>Cornwall Maintenance of OH Services</v>
          </cell>
          <cell r="I605">
            <v>0</v>
          </cell>
          <cell r="K605">
            <v>0</v>
          </cell>
          <cell r="M605">
            <v>0</v>
          </cell>
          <cell r="O605">
            <v>0</v>
          </cell>
          <cell r="Q605">
            <v>0</v>
          </cell>
          <cell r="S605">
            <v>0</v>
          </cell>
          <cell r="U605">
            <v>0</v>
          </cell>
          <cell r="V605">
            <v>0</v>
          </cell>
          <cell r="W605">
            <v>0</v>
          </cell>
          <cell r="X605">
            <v>0</v>
          </cell>
          <cell r="Y605">
            <v>0</v>
          </cell>
          <cell r="Z605">
            <v>0</v>
          </cell>
          <cell r="AA605">
            <v>0</v>
          </cell>
          <cell r="AB605">
            <v>0</v>
          </cell>
          <cell r="AC605">
            <v>0</v>
          </cell>
          <cell r="AD605">
            <v>0</v>
          </cell>
          <cell r="AE605">
            <v>0</v>
          </cell>
          <cell r="AF605">
            <v>0</v>
          </cell>
          <cell r="AG605">
            <v>0</v>
          </cell>
          <cell r="AH605">
            <v>0</v>
          </cell>
          <cell r="AI605">
            <v>0</v>
          </cell>
          <cell r="AJ605">
            <v>0</v>
          </cell>
          <cell r="AK605">
            <v>0</v>
          </cell>
          <cell r="AL605">
            <v>0</v>
          </cell>
          <cell r="AM605">
            <v>0</v>
          </cell>
          <cell r="AN605">
            <v>0</v>
          </cell>
          <cell r="AO605">
            <v>0</v>
          </cell>
          <cell r="AP605">
            <v>0</v>
          </cell>
          <cell r="AQ605">
            <v>0</v>
          </cell>
          <cell r="AS605">
            <v>0</v>
          </cell>
          <cell r="AT605">
            <v>0</v>
          </cell>
          <cell r="AU605">
            <v>0</v>
          </cell>
          <cell r="AV605">
            <v>0</v>
          </cell>
          <cell r="AW605">
            <v>0</v>
          </cell>
          <cell r="AY605">
            <v>0</v>
          </cell>
          <cell r="AZ605">
            <v>1250</v>
          </cell>
          <cell r="BA605">
            <v>72512.5</v>
          </cell>
          <cell r="BB605">
            <v>0</v>
          </cell>
          <cell r="BC605">
            <v>0</v>
          </cell>
          <cell r="BD605">
            <v>0</v>
          </cell>
          <cell r="BE605">
            <v>0</v>
          </cell>
          <cell r="BF605">
            <v>0</v>
          </cell>
          <cell r="BG605">
            <v>0</v>
          </cell>
          <cell r="BH605">
            <v>0</v>
          </cell>
          <cell r="BI605">
            <v>0</v>
          </cell>
          <cell r="BJ605">
            <v>0</v>
          </cell>
          <cell r="BK605">
            <v>0</v>
          </cell>
          <cell r="BL605">
            <v>0</v>
          </cell>
          <cell r="BM605">
            <v>0</v>
          </cell>
          <cell r="BN605">
            <v>0</v>
          </cell>
          <cell r="BO605">
            <v>0</v>
          </cell>
          <cell r="BP605">
            <v>0</v>
          </cell>
          <cell r="BQ605">
            <v>0</v>
          </cell>
          <cell r="BR605">
            <v>0</v>
          </cell>
          <cell r="BS605">
            <v>0</v>
          </cell>
          <cell r="BT605">
            <v>0</v>
          </cell>
          <cell r="BU605">
            <v>0</v>
          </cell>
          <cell r="BV605">
            <v>1000</v>
          </cell>
          <cell r="BW605">
            <v>0</v>
          </cell>
          <cell r="BY605">
            <v>7300</v>
          </cell>
          <cell r="BZ605">
            <v>73512.5</v>
          </cell>
        </row>
        <row r="606">
          <cell r="A606">
            <v>700056</v>
          </cell>
          <cell r="B606">
            <v>700056</v>
          </cell>
          <cell r="C606" t="str">
            <v>Mike Pescod</v>
          </cell>
          <cell r="D606">
            <v>700056</v>
          </cell>
          <cell r="E606">
            <v>700</v>
          </cell>
          <cell r="F606">
            <v>70</v>
          </cell>
          <cell r="G606" t="str">
            <v>Cornwall OH Dist Lines &amp; Feeders- ROW</v>
          </cell>
          <cell r="I606">
            <v>0</v>
          </cell>
          <cell r="K606">
            <v>0</v>
          </cell>
          <cell r="M606">
            <v>0</v>
          </cell>
          <cell r="O606">
            <v>0</v>
          </cell>
          <cell r="Q606">
            <v>0</v>
          </cell>
          <cell r="S606">
            <v>0</v>
          </cell>
          <cell r="U606">
            <v>0</v>
          </cell>
          <cell r="V606">
            <v>0</v>
          </cell>
          <cell r="W606">
            <v>0</v>
          </cell>
          <cell r="X606">
            <v>0</v>
          </cell>
          <cell r="Y606">
            <v>0</v>
          </cell>
          <cell r="Z606">
            <v>0</v>
          </cell>
          <cell r="AA606">
            <v>0</v>
          </cell>
          <cell r="AB606">
            <v>0</v>
          </cell>
          <cell r="AC606">
            <v>0</v>
          </cell>
          <cell r="AD606">
            <v>0</v>
          </cell>
          <cell r="AE606">
            <v>0</v>
          </cell>
          <cell r="AF606">
            <v>0</v>
          </cell>
          <cell r="AG606">
            <v>0</v>
          </cell>
          <cell r="AH606">
            <v>0</v>
          </cell>
          <cell r="AI606">
            <v>0</v>
          </cell>
          <cell r="AJ606">
            <v>0</v>
          </cell>
          <cell r="AK606">
            <v>0</v>
          </cell>
          <cell r="AL606">
            <v>0</v>
          </cell>
          <cell r="AM606">
            <v>0</v>
          </cell>
          <cell r="AN606">
            <v>0</v>
          </cell>
          <cell r="AO606">
            <v>0</v>
          </cell>
          <cell r="AP606">
            <v>0</v>
          </cell>
          <cell r="AQ606">
            <v>0</v>
          </cell>
          <cell r="AS606">
            <v>0</v>
          </cell>
          <cell r="AT606">
            <v>0</v>
          </cell>
          <cell r="AU606">
            <v>0</v>
          </cell>
          <cell r="AV606">
            <v>0</v>
          </cell>
          <cell r="AW606">
            <v>0</v>
          </cell>
          <cell r="AY606">
            <v>0</v>
          </cell>
          <cell r="AZ606">
            <v>100</v>
          </cell>
          <cell r="BA606">
            <v>5801</v>
          </cell>
          <cell r="BB606">
            <v>0</v>
          </cell>
          <cell r="BC606">
            <v>0</v>
          </cell>
          <cell r="BD606">
            <v>0</v>
          </cell>
          <cell r="BE606">
            <v>0</v>
          </cell>
          <cell r="BF606">
            <v>0</v>
          </cell>
          <cell r="BG606">
            <v>0</v>
          </cell>
          <cell r="BH606">
            <v>0</v>
          </cell>
          <cell r="BI606">
            <v>0</v>
          </cell>
          <cell r="BJ606">
            <v>0</v>
          </cell>
          <cell r="BK606">
            <v>0</v>
          </cell>
          <cell r="BL606">
            <v>0</v>
          </cell>
          <cell r="BM606">
            <v>0</v>
          </cell>
          <cell r="BN606">
            <v>0</v>
          </cell>
          <cell r="BO606">
            <v>0</v>
          </cell>
          <cell r="BP606">
            <v>0</v>
          </cell>
          <cell r="BQ606">
            <v>0</v>
          </cell>
          <cell r="BR606">
            <v>0</v>
          </cell>
          <cell r="BS606">
            <v>0</v>
          </cell>
          <cell r="BT606">
            <v>0</v>
          </cell>
          <cell r="BU606">
            <v>0</v>
          </cell>
          <cell r="BV606">
            <v>0</v>
          </cell>
          <cell r="BW606">
            <v>0</v>
          </cell>
          <cell r="BY606">
            <v>7300</v>
          </cell>
          <cell r="BZ606">
            <v>5801</v>
          </cell>
        </row>
        <row r="607">
          <cell r="A607">
            <v>700057</v>
          </cell>
          <cell r="B607">
            <v>700057</v>
          </cell>
          <cell r="C607" t="str">
            <v>Mike Pescod</v>
          </cell>
          <cell r="D607">
            <v>700057</v>
          </cell>
          <cell r="E607">
            <v>700</v>
          </cell>
          <cell r="F607">
            <v>70</v>
          </cell>
          <cell r="G607" t="str">
            <v>Cornwall Maintenance of UG COnduit</v>
          </cell>
          <cell r="I607">
            <v>0</v>
          </cell>
          <cell r="K607">
            <v>0</v>
          </cell>
          <cell r="M607">
            <v>0</v>
          </cell>
          <cell r="O607">
            <v>0</v>
          </cell>
          <cell r="Q607">
            <v>0</v>
          </cell>
          <cell r="S607">
            <v>0</v>
          </cell>
          <cell r="U607">
            <v>0</v>
          </cell>
          <cell r="V607">
            <v>0</v>
          </cell>
          <cell r="W607">
            <v>0</v>
          </cell>
          <cell r="X607">
            <v>0</v>
          </cell>
          <cell r="Y607">
            <v>0</v>
          </cell>
          <cell r="Z607">
            <v>0</v>
          </cell>
          <cell r="AA607">
            <v>0</v>
          </cell>
          <cell r="AB607">
            <v>0</v>
          </cell>
          <cell r="AC607">
            <v>0</v>
          </cell>
          <cell r="AD607">
            <v>0</v>
          </cell>
          <cell r="AE607">
            <v>0</v>
          </cell>
          <cell r="AF607">
            <v>0</v>
          </cell>
          <cell r="AG607">
            <v>0</v>
          </cell>
          <cell r="AH607">
            <v>0</v>
          </cell>
          <cell r="AI607">
            <v>0</v>
          </cell>
          <cell r="AJ607">
            <v>0</v>
          </cell>
          <cell r="AK607">
            <v>0</v>
          </cell>
          <cell r="AL607">
            <v>0</v>
          </cell>
          <cell r="AM607">
            <v>0</v>
          </cell>
          <cell r="AN607">
            <v>0</v>
          </cell>
          <cell r="AO607">
            <v>0</v>
          </cell>
          <cell r="AP607">
            <v>0</v>
          </cell>
          <cell r="AQ607">
            <v>0</v>
          </cell>
          <cell r="AS607">
            <v>0</v>
          </cell>
          <cell r="AT607">
            <v>0</v>
          </cell>
          <cell r="AU607">
            <v>0</v>
          </cell>
          <cell r="AV607">
            <v>0</v>
          </cell>
          <cell r="AW607">
            <v>0</v>
          </cell>
          <cell r="AY607">
            <v>0</v>
          </cell>
          <cell r="AZ607">
            <v>200</v>
          </cell>
          <cell r="BA607">
            <v>11602</v>
          </cell>
          <cell r="BB607">
            <v>0</v>
          </cell>
          <cell r="BC607">
            <v>0</v>
          </cell>
          <cell r="BD607">
            <v>0</v>
          </cell>
          <cell r="BE607">
            <v>0</v>
          </cell>
          <cell r="BF607">
            <v>0</v>
          </cell>
          <cell r="BG607">
            <v>0</v>
          </cell>
          <cell r="BH607">
            <v>0</v>
          </cell>
          <cell r="BI607">
            <v>0</v>
          </cell>
          <cell r="BJ607">
            <v>0</v>
          </cell>
          <cell r="BK607">
            <v>0</v>
          </cell>
          <cell r="BL607">
            <v>0</v>
          </cell>
          <cell r="BM607">
            <v>0</v>
          </cell>
          <cell r="BN607">
            <v>0</v>
          </cell>
          <cell r="BO607">
            <v>0</v>
          </cell>
          <cell r="BP607">
            <v>0</v>
          </cell>
          <cell r="BQ607">
            <v>0</v>
          </cell>
          <cell r="BR607">
            <v>0</v>
          </cell>
          <cell r="BS607">
            <v>0</v>
          </cell>
          <cell r="BT607">
            <v>0</v>
          </cell>
          <cell r="BU607">
            <v>0</v>
          </cell>
          <cell r="BV607">
            <v>200</v>
          </cell>
          <cell r="BW607">
            <v>0</v>
          </cell>
          <cell r="BY607">
            <v>7300</v>
          </cell>
          <cell r="BZ607">
            <v>11802</v>
          </cell>
        </row>
        <row r="608">
          <cell r="A608">
            <v>700058</v>
          </cell>
          <cell r="B608">
            <v>700058</v>
          </cell>
          <cell r="C608" t="str">
            <v>Mike Pescod</v>
          </cell>
          <cell r="D608">
            <v>700058</v>
          </cell>
          <cell r="E608">
            <v>700</v>
          </cell>
          <cell r="F608">
            <v>70</v>
          </cell>
          <cell r="G608" t="str">
            <v>Cornwall Maintenance of UG Services</v>
          </cell>
          <cell r="I608">
            <v>0</v>
          </cell>
          <cell r="K608">
            <v>0</v>
          </cell>
          <cell r="M608">
            <v>0</v>
          </cell>
          <cell r="O608">
            <v>0</v>
          </cell>
          <cell r="Q608">
            <v>0</v>
          </cell>
          <cell r="S608">
            <v>0</v>
          </cell>
          <cell r="U608">
            <v>0</v>
          </cell>
          <cell r="V608">
            <v>0</v>
          </cell>
          <cell r="W608">
            <v>0</v>
          </cell>
          <cell r="X608">
            <v>0</v>
          </cell>
          <cell r="Y608">
            <v>0</v>
          </cell>
          <cell r="Z608">
            <v>0</v>
          </cell>
          <cell r="AA608">
            <v>0</v>
          </cell>
          <cell r="AB608">
            <v>0</v>
          </cell>
          <cell r="AC608">
            <v>0</v>
          </cell>
          <cell r="AD608">
            <v>0</v>
          </cell>
          <cell r="AE608">
            <v>0</v>
          </cell>
          <cell r="AF608">
            <v>0</v>
          </cell>
          <cell r="AG608">
            <v>0</v>
          </cell>
          <cell r="AH608">
            <v>0</v>
          </cell>
          <cell r="AI608">
            <v>0</v>
          </cell>
          <cell r="AJ608">
            <v>0</v>
          </cell>
          <cell r="AK608">
            <v>0</v>
          </cell>
          <cell r="AL608">
            <v>0</v>
          </cell>
          <cell r="AM608">
            <v>0</v>
          </cell>
          <cell r="AN608">
            <v>0</v>
          </cell>
          <cell r="AO608">
            <v>0</v>
          </cell>
          <cell r="AP608">
            <v>0</v>
          </cell>
          <cell r="AQ608">
            <v>0</v>
          </cell>
          <cell r="AS608">
            <v>0</v>
          </cell>
          <cell r="AT608">
            <v>0</v>
          </cell>
          <cell r="AU608">
            <v>0</v>
          </cell>
          <cell r="AV608">
            <v>0</v>
          </cell>
          <cell r="AW608">
            <v>0</v>
          </cell>
          <cell r="AY608">
            <v>0</v>
          </cell>
          <cell r="AZ608">
            <v>350</v>
          </cell>
          <cell r="BA608">
            <v>20303.5</v>
          </cell>
          <cell r="BB608">
            <v>0</v>
          </cell>
          <cell r="BC608">
            <v>0</v>
          </cell>
          <cell r="BD608">
            <v>0</v>
          </cell>
          <cell r="BE608">
            <v>0</v>
          </cell>
          <cell r="BF608">
            <v>0</v>
          </cell>
          <cell r="BG608">
            <v>0</v>
          </cell>
          <cell r="BH608">
            <v>0</v>
          </cell>
          <cell r="BI608">
            <v>0</v>
          </cell>
          <cell r="BJ608">
            <v>0</v>
          </cell>
          <cell r="BK608">
            <v>0</v>
          </cell>
          <cell r="BL608">
            <v>0</v>
          </cell>
          <cell r="BM608">
            <v>0</v>
          </cell>
          <cell r="BN608">
            <v>0</v>
          </cell>
          <cell r="BO608">
            <v>0</v>
          </cell>
          <cell r="BP608">
            <v>0</v>
          </cell>
          <cell r="BQ608">
            <v>0</v>
          </cell>
          <cell r="BR608">
            <v>0</v>
          </cell>
          <cell r="BS608">
            <v>0</v>
          </cell>
          <cell r="BT608">
            <v>0</v>
          </cell>
          <cell r="BU608">
            <v>0</v>
          </cell>
          <cell r="BV608">
            <v>12000</v>
          </cell>
          <cell r="BW608">
            <v>0</v>
          </cell>
          <cell r="BY608">
            <v>7300</v>
          </cell>
          <cell r="BZ608">
            <v>32303.5</v>
          </cell>
        </row>
        <row r="609">
          <cell r="A609">
            <v>700059</v>
          </cell>
          <cell r="B609">
            <v>700059</v>
          </cell>
          <cell r="C609" t="str">
            <v>Mike Pescod</v>
          </cell>
          <cell r="D609">
            <v>700059</v>
          </cell>
          <cell r="E609">
            <v>700</v>
          </cell>
          <cell r="F609">
            <v>70</v>
          </cell>
          <cell r="G609" t="str">
            <v>Cornwall Maint of Str.lites TWPS &amp; CI</v>
          </cell>
          <cell r="I609">
            <v>0</v>
          </cell>
          <cell r="K609">
            <v>0</v>
          </cell>
          <cell r="M609">
            <v>0</v>
          </cell>
          <cell r="O609">
            <v>0</v>
          </cell>
          <cell r="Q609">
            <v>0</v>
          </cell>
          <cell r="S609">
            <v>0</v>
          </cell>
          <cell r="U609">
            <v>0</v>
          </cell>
          <cell r="V609">
            <v>0</v>
          </cell>
          <cell r="W609">
            <v>0</v>
          </cell>
          <cell r="X609">
            <v>0</v>
          </cell>
          <cell r="Y609">
            <v>0</v>
          </cell>
          <cell r="Z609">
            <v>0</v>
          </cell>
          <cell r="AA609">
            <v>0</v>
          </cell>
          <cell r="AB609">
            <v>0</v>
          </cell>
          <cell r="AC609">
            <v>0</v>
          </cell>
          <cell r="AD609">
            <v>0</v>
          </cell>
          <cell r="AE609">
            <v>0</v>
          </cell>
          <cell r="AF609">
            <v>0</v>
          </cell>
          <cell r="AG609">
            <v>0</v>
          </cell>
          <cell r="AH609">
            <v>0</v>
          </cell>
          <cell r="AI609">
            <v>0</v>
          </cell>
          <cell r="AJ609">
            <v>0</v>
          </cell>
          <cell r="AK609">
            <v>0</v>
          </cell>
          <cell r="AL609">
            <v>0</v>
          </cell>
          <cell r="AM609">
            <v>0</v>
          </cell>
          <cell r="AN609">
            <v>0</v>
          </cell>
          <cell r="AO609">
            <v>0</v>
          </cell>
          <cell r="AP609">
            <v>0</v>
          </cell>
          <cell r="AQ609">
            <v>0</v>
          </cell>
          <cell r="AS609">
            <v>0</v>
          </cell>
          <cell r="AT609">
            <v>0</v>
          </cell>
          <cell r="AU609">
            <v>0</v>
          </cell>
          <cell r="AV609">
            <v>0</v>
          </cell>
          <cell r="AW609">
            <v>0</v>
          </cell>
          <cell r="AY609">
            <v>0</v>
          </cell>
          <cell r="AZ609">
            <v>200</v>
          </cell>
          <cell r="BA609">
            <v>11602</v>
          </cell>
          <cell r="BB609">
            <v>0</v>
          </cell>
          <cell r="BC609">
            <v>0</v>
          </cell>
          <cell r="BD609">
            <v>0</v>
          </cell>
          <cell r="BE609">
            <v>0</v>
          </cell>
          <cell r="BF609">
            <v>0</v>
          </cell>
          <cell r="BG609">
            <v>0</v>
          </cell>
          <cell r="BH609">
            <v>0</v>
          </cell>
          <cell r="BI609">
            <v>0</v>
          </cell>
          <cell r="BJ609">
            <v>0</v>
          </cell>
          <cell r="BK609">
            <v>0</v>
          </cell>
          <cell r="BL609">
            <v>0</v>
          </cell>
          <cell r="BM609">
            <v>0</v>
          </cell>
          <cell r="BN609">
            <v>0</v>
          </cell>
          <cell r="BO609">
            <v>0</v>
          </cell>
          <cell r="BP609">
            <v>0</v>
          </cell>
          <cell r="BQ609">
            <v>0</v>
          </cell>
          <cell r="BR609">
            <v>0</v>
          </cell>
          <cell r="BS609">
            <v>0</v>
          </cell>
          <cell r="BT609">
            <v>0</v>
          </cell>
          <cell r="BU609">
            <v>0</v>
          </cell>
          <cell r="BV609">
            <v>2600</v>
          </cell>
          <cell r="BW609">
            <v>0</v>
          </cell>
          <cell r="BY609">
            <v>7300</v>
          </cell>
          <cell r="BZ609">
            <v>14202</v>
          </cell>
        </row>
        <row r="610">
          <cell r="A610">
            <v>700060</v>
          </cell>
          <cell r="B610">
            <v>700060</v>
          </cell>
          <cell r="C610" t="str">
            <v>Mike Pescod</v>
          </cell>
          <cell r="D610">
            <v>700060</v>
          </cell>
          <cell r="E610">
            <v>700</v>
          </cell>
          <cell r="F610">
            <v>70</v>
          </cell>
          <cell r="G610" t="str">
            <v>Cornwall Sentinal Lights - Labour</v>
          </cell>
          <cell r="I610">
            <v>0</v>
          </cell>
          <cell r="K610">
            <v>0</v>
          </cell>
          <cell r="M610">
            <v>0</v>
          </cell>
          <cell r="O610">
            <v>0</v>
          </cell>
          <cell r="Q610">
            <v>0</v>
          </cell>
          <cell r="S610">
            <v>0</v>
          </cell>
          <cell r="U610">
            <v>0</v>
          </cell>
          <cell r="V610">
            <v>0</v>
          </cell>
          <cell r="W610">
            <v>0</v>
          </cell>
          <cell r="X610">
            <v>0</v>
          </cell>
          <cell r="Y610">
            <v>0</v>
          </cell>
          <cell r="Z610">
            <v>0</v>
          </cell>
          <cell r="AA610">
            <v>0</v>
          </cell>
          <cell r="AB610">
            <v>0</v>
          </cell>
          <cell r="AC610">
            <v>0</v>
          </cell>
          <cell r="AD610">
            <v>0</v>
          </cell>
          <cell r="AE610">
            <v>0</v>
          </cell>
          <cell r="AF610">
            <v>0</v>
          </cell>
          <cell r="AG610">
            <v>0</v>
          </cell>
          <cell r="AH610">
            <v>0</v>
          </cell>
          <cell r="AI610">
            <v>0</v>
          </cell>
          <cell r="AJ610">
            <v>0</v>
          </cell>
          <cell r="AK610">
            <v>0</v>
          </cell>
          <cell r="AL610">
            <v>0</v>
          </cell>
          <cell r="AM610">
            <v>0</v>
          </cell>
          <cell r="AN610">
            <v>0</v>
          </cell>
          <cell r="AO610">
            <v>0</v>
          </cell>
          <cell r="AP610">
            <v>0</v>
          </cell>
          <cell r="AQ610">
            <v>0</v>
          </cell>
          <cell r="AS610">
            <v>0</v>
          </cell>
          <cell r="AT610">
            <v>0</v>
          </cell>
          <cell r="AU610">
            <v>0</v>
          </cell>
          <cell r="AV610">
            <v>0</v>
          </cell>
          <cell r="AW610">
            <v>0</v>
          </cell>
          <cell r="AY610">
            <v>0</v>
          </cell>
          <cell r="AZ610">
            <v>100</v>
          </cell>
          <cell r="BA610">
            <v>5801</v>
          </cell>
          <cell r="BB610">
            <v>0</v>
          </cell>
          <cell r="BC610">
            <v>0</v>
          </cell>
          <cell r="BD610">
            <v>0</v>
          </cell>
          <cell r="BE610">
            <v>0</v>
          </cell>
          <cell r="BF610">
            <v>0</v>
          </cell>
          <cell r="BG610">
            <v>0</v>
          </cell>
          <cell r="BH610">
            <v>0</v>
          </cell>
          <cell r="BI610">
            <v>0</v>
          </cell>
          <cell r="BJ610">
            <v>0</v>
          </cell>
          <cell r="BK610">
            <v>0</v>
          </cell>
          <cell r="BL610">
            <v>0</v>
          </cell>
          <cell r="BM610">
            <v>0</v>
          </cell>
          <cell r="BN610">
            <v>0</v>
          </cell>
          <cell r="BO610">
            <v>0</v>
          </cell>
          <cell r="BP610">
            <v>0</v>
          </cell>
          <cell r="BQ610">
            <v>0</v>
          </cell>
          <cell r="BR610">
            <v>0</v>
          </cell>
          <cell r="BS610">
            <v>0</v>
          </cell>
          <cell r="BT610">
            <v>0</v>
          </cell>
          <cell r="BU610">
            <v>0</v>
          </cell>
          <cell r="BV610">
            <v>0</v>
          </cell>
          <cell r="BW610">
            <v>0</v>
          </cell>
          <cell r="BY610">
            <v>7300</v>
          </cell>
          <cell r="BZ610">
            <v>5801</v>
          </cell>
        </row>
        <row r="611">
          <cell r="A611">
            <v>700061</v>
          </cell>
          <cell r="B611">
            <v>700061</v>
          </cell>
          <cell r="C611" t="str">
            <v>Mike Pescod</v>
          </cell>
          <cell r="D611">
            <v>700061</v>
          </cell>
          <cell r="E611">
            <v>700</v>
          </cell>
          <cell r="F611">
            <v>70</v>
          </cell>
          <cell r="G611" t="str">
            <v>Cornwall Sentinal Lights -Material &amp; Exp</v>
          </cell>
          <cell r="I611">
            <v>0</v>
          </cell>
          <cell r="K611">
            <v>0</v>
          </cell>
          <cell r="M611">
            <v>0</v>
          </cell>
          <cell r="O611">
            <v>0</v>
          </cell>
          <cell r="Q611">
            <v>0</v>
          </cell>
          <cell r="S611">
            <v>0</v>
          </cell>
          <cell r="U611">
            <v>0</v>
          </cell>
          <cell r="V611">
            <v>0</v>
          </cell>
          <cell r="W611">
            <v>0</v>
          </cell>
          <cell r="X611">
            <v>0</v>
          </cell>
          <cell r="Y611">
            <v>0</v>
          </cell>
          <cell r="Z611">
            <v>0</v>
          </cell>
          <cell r="AA611">
            <v>0</v>
          </cell>
          <cell r="AB611">
            <v>0</v>
          </cell>
          <cell r="AC611">
            <v>0</v>
          </cell>
          <cell r="AD611">
            <v>0</v>
          </cell>
          <cell r="AE611">
            <v>0</v>
          </cell>
          <cell r="AF611">
            <v>0</v>
          </cell>
          <cell r="AG611">
            <v>0</v>
          </cell>
          <cell r="AH611">
            <v>0</v>
          </cell>
          <cell r="AI611">
            <v>0</v>
          </cell>
          <cell r="AJ611">
            <v>0</v>
          </cell>
          <cell r="AK611">
            <v>0</v>
          </cell>
          <cell r="AL611">
            <v>0</v>
          </cell>
          <cell r="AM611">
            <v>0</v>
          </cell>
          <cell r="AN611">
            <v>0</v>
          </cell>
          <cell r="AO611">
            <v>0</v>
          </cell>
          <cell r="AP611">
            <v>0</v>
          </cell>
          <cell r="AQ611">
            <v>0</v>
          </cell>
          <cell r="AS611">
            <v>0</v>
          </cell>
          <cell r="AT611">
            <v>0</v>
          </cell>
          <cell r="AU611">
            <v>0</v>
          </cell>
          <cell r="AV611">
            <v>0</v>
          </cell>
          <cell r="AW611">
            <v>0</v>
          </cell>
          <cell r="AY611">
            <v>0</v>
          </cell>
          <cell r="AZ611">
            <v>0</v>
          </cell>
          <cell r="BA611">
            <v>0</v>
          </cell>
          <cell r="BB611">
            <v>0</v>
          </cell>
          <cell r="BC611">
            <v>0</v>
          </cell>
          <cell r="BD611">
            <v>0</v>
          </cell>
          <cell r="BE611">
            <v>0</v>
          </cell>
          <cell r="BF611">
            <v>0</v>
          </cell>
          <cell r="BG611">
            <v>0</v>
          </cell>
          <cell r="BH611">
            <v>0</v>
          </cell>
          <cell r="BI611">
            <v>0</v>
          </cell>
          <cell r="BJ611">
            <v>0</v>
          </cell>
          <cell r="BK611">
            <v>0</v>
          </cell>
          <cell r="BL611">
            <v>0</v>
          </cell>
          <cell r="BM611">
            <v>0</v>
          </cell>
          <cell r="BN611">
            <v>0</v>
          </cell>
          <cell r="BO611">
            <v>0</v>
          </cell>
          <cell r="BP611">
            <v>0</v>
          </cell>
          <cell r="BQ611">
            <v>0</v>
          </cell>
          <cell r="BR611">
            <v>0</v>
          </cell>
          <cell r="BS611">
            <v>0</v>
          </cell>
          <cell r="BT611">
            <v>0</v>
          </cell>
          <cell r="BU611">
            <v>0</v>
          </cell>
          <cell r="BV611">
            <v>1400</v>
          </cell>
          <cell r="BW611">
            <v>0</v>
          </cell>
          <cell r="BY611">
            <v>7300</v>
          </cell>
          <cell r="BZ611">
            <v>1400</v>
          </cell>
        </row>
        <row r="612">
          <cell r="A612">
            <v>700062</v>
          </cell>
          <cell r="B612">
            <v>700062</v>
          </cell>
          <cell r="C612" t="str">
            <v>Mike Pescod</v>
          </cell>
          <cell r="D612">
            <v>700062</v>
          </cell>
          <cell r="E612">
            <v>700</v>
          </cell>
          <cell r="F612">
            <v>70</v>
          </cell>
          <cell r="G612" t="str">
            <v>Cornwall Maint of Other Instal on Cust P</v>
          </cell>
          <cell r="I612">
            <v>0</v>
          </cell>
          <cell r="K612">
            <v>0</v>
          </cell>
          <cell r="M612">
            <v>0</v>
          </cell>
          <cell r="O612">
            <v>0</v>
          </cell>
          <cell r="Q612">
            <v>0</v>
          </cell>
          <cell r="S612">
            <v>0</v>
          </cell>
          <cell r="U612">
            <v>0</v>
          </cell>
          <cell r="V612">
            <v>0</v>
          </cell>
          <cell r="W612">
            <v>0</v>
          </cell>
          <cell r="X612">
            <v>0</v>
          </cell>
          <cell r="Y612">
            <v>0</v>
          </cell>
          <cell r="Z612">
            <v>0</v>
          </cell>
          <cell r="AA612">
            <v>0</v>
          </cell>
          <cell r="AB612">
            <v>0</v>
          </cell>
          <cell r="AC612">
            <v>0</v>
          </cell>
          <cell r="AD612">
            <v>0</v>
          </cell>
          <cell r="AE612">
            <v>0</v>
          </cell>
          <cell r="AF612">
            <v>0</v>
          </cell>
          <cell r="AG612">
            <v>0</v>
          </cell>
          <cell r="AH612">
            <v>0</v>
          </cell>
          <cell r="AI612">
            <v>0</v>
          </cell>
          <cell r="AJ612">
            <v>0</v>
          </cell>
          <cell r="AK612">
            <v>0</v>
          </cell>
          <cell r="AL612">
            <v>0</v>
          </cell>
          <cell r="AM612">
            <v>0</v>
          </cell>
          <cell r="AN612">
            <v>0</v>
          </cell>
          <cell r="AO612">
            <v>0</v>
          </cell>
          <cell r="AP612">
            <v>0</v>
          </cell>
          <cell r="AQ612">
            <v>0</v>
          </cell>
          <cell r="AS612">
            <v>0</v>
          </cell>
          <cell r="AT612">
            <v>0</v>
          </cell>
          <cell r="AU612">
            <v>0</v>
          </cell>
          <cell r="AV612">
            <v>0</v>
          </cell>
          <cell r="AW612">
            <v>0</v>
          </cell>
          <cell r="AY612">
            <v>0</v>
          </cell>
          <cell r="AZ612">
            <v>0</v>
          </cell>
          <cell r="BA612">
            <v>0</v>
          </cell>
          <cell r="BB612">
            <v>0</v>
          </cell>
          <cell r="BC612">
            <v>0</v>
          </cell>
          <cell r="BD612">
            <v>0</v>
          </cell>
          <cell r="BE612">
            <v>0</v>
          </cell>
          <cell r="BF612">
            <v>0</v>
          </cell>
          <cell r="BG612">
            <v>0</v>
          </cell>
          <cell r="BH612">
            <v>0</v>
          </cell>
          <cell r="BI612">
            <v>0</v>
          </cell>
          <cell r="BJ612">
            <v>0</v>
          </cell>
          <cell r="BK612">
            <v>0</v>
          </cell>
          <cell r="BL612">
            <v>0</v>
          </cell>
          <cell r="BM612">
            <v>0</v>
          </cell>
          <cell r="BN612">
            <v>0</v>
          </cell>
          <cell r="BO612">
            <v>0</v>
          </cell>
          <cell r="BP612">
            <v>0</v>
          </cell>
          <cell r="BQ612">
            <v>0</v>
          </cell>
          <cell r="BR612">
            <v>0</v>
          </cell>
          <cell r="BS612">
            <v>0</v>
          </cell>
          <cell r="BT612">
            <v>0</v>
          </cell>
          <cell r="BU612">
            <v>0</v>
          </cell>
          <cell r="BV612">
            <v>0</v>
          </cell>
          <cell r="BW612">
            <v>0</v>
          </cell>
          <cell r="BY612">
            <v>7300</v>
          </cell>
          <cell r="BZ612">
            <v>0</v>
          </cell>
        </row>
        <row r="613">
          <cell r="A613">
            <v>700065</v>
          </cell>
          <cell r="B613">
            <v>700065</v>
          </cell>
          <cell r="C613" t="str">
            <v>Mike Pescod</v>
          </cell>
          <cell r="D613">
            <v>700065</v>
          </cell>
          <cell r="E613">
            <v>700</v>
          </cell>
          <cell r="F613">
            <v>70</v>
          </cell>
          <cell r="G613" t="str">
            <v>Cornwall-Scada System</v>
          </cell>
          <cell r="I613">
            <v>0</v>
          </cell>
          <cell r="K613">
            <v>0</v>
          </cell>
          <cell r="M613">
            <v>0</v>
          </cell>
          <cell r="N613">
            <v>90</v>
          </cell>
          <cell r="O613">
            <v>5478.3</v>
          </cell>
          <cell r="Q613">
            <v>0</v>
          </cell>
          <cell r="S613">
            <v>0</v>
          </cell>
          <cell r="U613">
            <v>0</v>
          </cell>
          <cell r="V613">
            <v>0</v>
          </cell>
          <cell r="W613">
            <v>0</v>
          </cell>
          <cell r="X613">
            <v>0</v>
          </cell>
          <cell r="Y613">
            <v>0</v>
          </cell>
          <cell r="Z613">
            <v>0</v>
          </cell>
          <cell r="AA613">
            <v>0</v>
          </cell>
          <cell r="AB613">
            <v>0</v>
          </cell>
          <cell r="AC613">
            <v>0</v>
          </cell>
          <cell r="AD613">
            <v>0</v>
          </cell>
          <cell r="AE613">
            <v>0</v>
          </cell>
          <cell r="AF613">
            <v>0</v>
          </cell>
          <cell r="AG613">
            <v>0</v>
          </cell>
          <cell r="AH613">
            <v>0</v>
          </cell>
          <cell r="AI613">
            <v>0</v>
          </cell>
          <cell r="AJ613">
            <v>0</v>
          </cell>
          <cell r="AK613">
            <v>0</v>
          </cell>
          <cell r="AL613">
            <v>0</v>
          </cell>
          <cell r="AM613">
            <v>0</v>
          </cell>
          <cell r="AN613">
            <v>0</v>
          </cell>
          <cell r="AO613">
            <v>0</v>
          </cell>
          <cell r="AP613">
            <v>0</v>
          </cell>
          <cell r="AQ613">
            <v>0</v>
          </cell>
          <cell r="AS613">
            <v>0</v>
          </cell>
          <cell r="AT613">
            <v>0</v>
          </cell>
          <cell r="AU613">
            <v>0</v>
          </cell>
          <cell r="AV613">
            <v>0</v>
          </cell>
          <cell r="AW613">
            <v>0</v>
          </cell>
          <cell r="AY613">
            <v>0</v>
          </cell>
          <cell r="AZ613">
            <v>0</v>
          </cell>
          <cell r="BA613">
            <v>0</v>
          </cell>
          <cell r="BB613">
            <v>0</v>
          </cell>
          <cell r="BC613">
            <v>0</v>
          </cell>
          <cell r="BD613">
            <v>0</v>
          </cell>
          <cell r="BE613">
            <v>0</v>
          </cell>
          <cell r="BF613">
            <v>0</v>
          </cell>
          <cell r="BG613">
            <v>0</v>
          </cell>
          <cell r="BH613">
            <v>0</v>
          </cell>
          <cell r="BI613">
            <v>0</v>
          </cell>
          <cell r="BJ613">
            <v>0</v>
          </cell>
          <cell r="BK613">
            <v>0</v>
          </cell>
          <cell r="BL613">
            <v>0</v>
          </cell>
          <cell r="BM613">
            <v>0</v>
          </cell>
          <cell r="BN613">
            <v>0</v>
          </cell>
          <cell r="BO613">
            <v>0</v>
          </cell>
          <cell r="BP613">
            <v>0</v>
          </cell>
          <cell r="BQ613">
            <v>0</v>
          </cell>
          <cell r="BR613">
            <v>0</v>
          </cell>
          <cell r="BS613">
            <v>0</v>
          </cell>
          <cell r="BT613">
            <v>0</v>
          </cell>
          <cell r="BU613">
            <v>0</v>
          </cell>
          <cell r="BV613">
            <v>3600</v>
          </cell>
          <cell r="BW613">
            <v>0</v>
          </cell>
          <cell r="BY613">
            <v>7300</v>
          </cell>
          <cell r="BZ613">
            <v>9078.2999999999993</v>
          </cell>
        </row>
        <row r="614">
          <cell r="A614">
            <v>700069</v>
          </cell>
          <cell r="B614">
            <v>700069</v>
          </cell>
          <cell r="C614" t="str">
            <v>Mike Pescod</v>
          </cell>
          <cell r="D614">
            <v>700069</v>
          </cell>
          <cell r="E614">
            <v>700</v>
          </cell>
          <cell r="F614">
            <v>70</v>
          </cell>
          <cell r="G614" t="str">
            <v>Cornwall-Load Dispatching &amp; Mgmt (COP)</v>
          </cell>
          <cell r="H614">
            <v>110</v>
          </cell>
          <cell r="I614">
            <v>9510.5999999999985</v>
          </cell>
          <cell r="K614">
            <v>0</v>
          </cell>
          <cell r="M614">
            <v>0</v>
          </cell>
          <cell r="O614">
            <v>0</v>
          </cell>
          <cell r="Q614">
            <v>0</v>
          </cell>
          <cell r="S614">
            <v>0</v>
          </cell>
          <cell r="U614">
            <v>0</v>
          </cell>
          <cell r="V614">
            <v>0</v>
          </cell>
          <cell r="W614">
            <v>0</v>
          </cell>
          <cell r="X614">
            <v>0</v>
          </cell>
          <cell r="Y614">
            <v>0</v>
          </cell>
          <cell r="Z614">
            <v>0</v>
          </cell>
          <cell r="AA614">
            <v>0</v>
          </cell>
          <cell r="AB614">
            <v>0</v>
          </cell>
          <cell r="AC614">
            <v>0</v>
          </cell>
          <cell r="AD614">
            <v>0</v>
          </cell>
          <cell r="AE614">
            <v>0</v>
          </cell>
          <cell r="AF614">
            <v>0</v>
          </cell>
          <cell r="AG614">
            <v>0</v>
          </cell>
          <cell r="AH614">
            <v>290</v>
          </cell>
          <cell r="AI614">
            <v>14500</v>
          </cell>
          <cell r="AJ614">
            <v>0</v>
          </cell>
          <cell r="AK614">
            <v>0</v>
          </cell>
          <cell r="AL614">
            <v>0</v>
          </cell>
          <cell r="AM614">
            <v>0</v>
          </cell>
          <cell r="AN614">
            <v>0</v>
          </cell>
          <cell r="AO614">
            <v>0</v>
          </cell>
          <cell r="AP614">
            <v>0</v>
          </cell>
          <cell r="AQ614">
            <v>0</v>
          </cell>
          <cell r="AS614">
            <v>0</v>
          </cell>
          <cell r="AT614">
            <v>0</v>
          </cell>
          <cell r="AU614">
            <v>0</v>
          </cell>
          <cell r="AV614">
            <v>0</v>
          </cell>
          <cell r="AW614">
            <v>0</v>
          </cell>
          <cell r="AY614">
            <v>0</v>
          </cell>
          <cell r="AZ614">
            <v>0</v>
          </cell>
          <cell r="BA614">
            <v>0</v>
          </cell>
          <cell r="BB614">
            <v>0</v>
          </cell>
          <cell r="BC614">
            <v>0</v>
          </cell>
          <cell r="BD614">
            <v>400</v>
          </cell>
          <cell r="BE614">
            <v>21244</v>
          </cell>
          <cell r="BF614">
            <v>0</v>
          </cell>
          <cell r="BG614">
            <v>0</v>
          </cell>
          <cell r="BH614">
            <v>0</v>
          </cell>
          <cell r="BI614">
            <v>0</v>
          </cell>
          <cell r="BJ614">
            <v>0</v>
          </cell>
          <cell r="BK614">
            <v>0</v>
          </cell>
          <cell r="BL614">
            <v>0</v>
          </cell>
          <cell r="BM614">
            <v>0</v>
          </cell>
          <cell r="BN614">
            <v>0</v>
          </cell>
          <cell r="BO614">
            <v>0</v>
          </cell>
          <cell r="BP614">
            <v>0</v>
          </cell>
          <cell r="BQ614">
            <v>0</v>
          </cell>
          <cell r="BR614">
            <v>0</v>
          </cell>
          <cell r="BS614">
            <v>0</v>
          </cell>
          <cell r="BT614">
            <v>0</v>
          </cell>
          <cell r="BU614">
            <v>0</v>
          </cell>
          <cell r="BV614">
            <v>0</v>
          </cell>
          <cell r="BW614">
            <v>0</v>
          </cell>
          <cell r="BY614">
            <v>7300</v>
          </cell>
          <cell r="BZ614">
            <v>45254.6</v>
          </cell>
        </row>
        <row r="615">
          <cell r="A615">
            <v>700070</v>
          </cell>
          <cell r="B615">
            <v>700070</v>
          </cell>
          <cell r="C615" t="str">
            <v>Mike Pescod</v>
          </cell>
          <cell r="D615">
            <v>700070</v>
          </cell>
          <cell r="E615">
            <v>700</v>
          </cell>
          <cell r="F615">
            <v>70</v>
          </cell>
          <cell r="G615" t="str">
            <v>Cornwall City Maint on Streetlight &amp; sig</v>
          </cell>
          <cell r="I615">
            <v>0</v>
          </cell>
          <cell r="K615">
            <v>0</v>
          </cell>
          <cell r="M615">
            <v>0</v>
          </cell>
          <cell r="O615">
            <v>0</v>
          </cell>
          <cell r="Q615">
            <v>0</v>
          </cell>
          <cell r="S615">
            <v>0</v>
          </cell>
          <cell r="U615">
            <v>0</v>
          </cell>
          <cell r="V615">
            <v>0</v>
          </cell>
          <cell r="W615">
            <v>0</v>
          </cell>
          <cell r="X615">
            <v>0</v>
          </cell>
          <cell r="Y615">
            <v>0</v>
          </cell>
          <cell r="Z615">
            <v>0</v>
          </cell>
          <cell r="AA615">
            <v>0</v>
          </cell>
          <cell r="AB615">
            <v>0</v>
          </cell>
          <cell r="AC615">
            <v>0</v>
          </cell>
          <cell r="AD615">
            <v>0</v>
          </cell>
          <cell r="AE615">
            <v>0</v>
          </cell>
          <cell r="AF615">
            <v>0</v>
          </cell>
          <cell r="AG615">
            <v>0</v>
          </cell>
          <cell r="AH615">
            <v>0</v>
          </cell>
          <cell r="AI615">
            <v>0</v>
          </cell>
          <cell r="AJ615">
            <v>0</v>
          </cell>
          <cell r="AK615">
            <v>0</v>
          </cell>
          <cell r="AL615">
            <v>0</v>
          </cell>
          <cell r="AM615">
            <v>0</v>
          </cell>
          <cell r="AN615">
            <v>0</v>
          </cell>
          <cell r="AO615">
            <v>0</v>
          </cell>
          <cell r="AP615">
            <v>0</v>
          </cell>
          <cell r="AQ615">
            <v>0</v>
          </cell>
          <cell r="AS615">
            <v>0</v>
          </cell>
          <cell r="AT615">
            <v>0</v>
          </cell>
          <cell r="AU615">
            <v>0</v>
          </cell>
          <cell r="AV615">
            <v>0</v>
          </cell>
          <cell r="AW615">
            <v>0</v>
          </cell>
          <cell r="AY615">
            <v>0</v>
          </cell>
          <cell r="AZ615">
            <v>0</v>
          </cell>
          <cell r="BA615">
            <v>0</v>
          </cell>
          <cell r="BB615">
            <v>0</v>
          </cell>
          <cell r="BC615">
            <v>0</v>
          </cell>
          <cell r="BD615">
            <v>0</v>
          </cell>
          <cell r="BE615">
            <v>0</v>
          </cell>
          <cell r="BF615">
            <v>0</v>
          </cell>
          <cell r="BG615">
            <v>0</v>
          </cell>
          <cell r="BH615">
            <v>0</v>
          </cell>
          <cell r="BI615">
            <v>0</v>
          </cell>
          <cell r="BJ615">
            <v>0</v>
          </cell>
          <cell r="BK615">
            <v>0</v>
          </cell>
          <cell r="BL615">
            <v>0</v>
          </cell>
          <cell r="BM615">
            <v>0</v>
          </cell>
          <cell r="BN615">
            <v>0</v>
          </cell>
          <cell r="BO615">
            <v>0</v>
          </cell>
          <cell r="BP615">
            <v>0</v>
          </cell>
          <cell r="BQ615">
            <v>0</v>
          </cell>
          <cell r="BR615">
            <v>0</v>
          </cell>
          <cell r="BS615">
            <v>0</v>
          </cell>
          <cell r="BT615">
            <v>0</v>
          </cell>
          <cell r="BU615">
            <v>0</v>
          </cell>
          <cell r="BV615">
            <v>0</v>
          </cell>
          <cell r="BW615">
            <v>0</v>
          </cell>
          <cell r="BY615">
            <v>7300</v>
          </cell>
          <cell r="BZ615">
            <v>0</v>
          </cell>
        </row>
        <row r="616">
          <cell r="A616">
            <v>700078</v>
          </cell>
          <cell r="B616">
            <v>700078</v>
          </cell>
          <cell r="C616" t="str">
            <v>Mike Pescod</v>
          </cell>
          <cell r="D616">
            <v>700078</v>
          </cell>
          <cell r="E616">
            <v>700</v>
          </cell>
          <cell r="F616">
            <v>70</v>
          </cell>
          <cell r="G616" t="str">
            <v>CE - BOUNDARIES PROJECT</v>
          </cell>
          <cell r="I616">
            <v>0</v>
          </cell>
          <cell r="K616">
            <v>0</v>
          </cell>
          <cell r="M616">
            <v>0</v>
          </cell>
          <cell r="O616">
            <v>0</v>
          </cell>
          <cell r="Q616">
            <v>0</v>
          </cell>
          <cell r="S616">
            <v>0</v>
          </cell>
          <cell r="U616">
            <v>0</v>
          </cell>
          <cell r="V616">
            <v>0</v>
          </cell>
          <cell r="W616">
            <v>0</v>
          </cell>
          <cell r="X616">
            <v>0</v>
          </cell>
          <cell r="Y616">
            <v>0</v>
          </cell>
          <cell r="Z616">
            <v>0</v>
          </cell>
          <cell r="AA616">
            <v>0</v>
          </cell>
          <cell r="AB616">
            <v>0</v>
          </cell>
          <cell r="AC616">
            <v>0</v>
          </cell>
          <cell r="AD616">
            <v>0</v>
          </cell>
          <cell r="AE616">
            <v>0</v>
          </cell>
          <cell r="AF616">
            <v>0</v>
          </cell>
          <cell r="AG616">
            <v>0</v>
          </cell>
          <cell r="AH616">
            <v>0</v>
          </cell>
          <cell r="AI616">
            <v>0</v>
          </cell>
          <cell r="AJ616">
            <v>0</v>
          </cell>
          <cell r="AK616">
            <v>0</v>
          </cell>
          <cell r="AL616">
            <v>0</v>
          </cell>
          <cell r="AM616">
            <v>0</v>
          </cell>
          <cell r="AN616">
            <v>0</v>
          </cell>
          <cell r="AO616">
            <v>0</v>
          </cell>
          <cell r="AP616">
            <v>0</v>
          </cell>
          <cell r="AQ616">
            <v>0</v>
          </cell>
          <cell r="AS616">
            <v>0</v>
          </cell>
          <cell r="AT616">
            <v>0</v>
          </cell>
          <cell r="AU616">
            <v>0</v>
          </cell>
          <cell r="AV616">
            <v>0</v>
          </cell>
          <cell r="AW616">
            <v>0</v>
          </cell>
          <cell r="AY616">
            <v>0</v>
          </cell>
          <cell r="AZ616">
            <v>0</v>
          </cell>
          <cell r="BA616">
            <v>0</v>
          </cell>
          <cell r="BB616">
            <v>0</v>
          </cell>
          <cell r="BC616">
            <v>0</v>
          </cell>
          <cell r="BD616">
            <v>0</v>
          </cell>
          <cell r="BE616">
            <v>0</v>
          </cell>
          <cell r="BF616">
            <v>0</v>
          </cell>
          <cell r="BG616">
            <v>0</v>
          </cell>
          <cell r="BH616">
            <v>0</v>
          </cell>
          <cell r="BI616">
            <v>0</v>
          </cell>
          <cell r="BJ616">
            <v>0</v>
          </cell>
          <cell r="BK616">
            <v>0</v>
          </cell>
          <cell r="BL616">
            <v>0</v>
          </cell>
          <cell r="BM616">
            <v>0</v>
          </cell>
          <cell r="BN616">
            <v>0</v>
          </cell>
          <cell r="BO616">
            <v>0</v>
          </cell>
          <cell r="BP616">
            <v>0</v>
          </cell>
          <cell r="BQ616">
            <v>0</v>
          </cell>
          <cell r="BR616">
            <v>0</v>
          </cell>
          <cell r="BS616">
            <v>0</v>
          </cell>
          <cell r="BT616">
            <v>0</v>
          </cell>
          <cell r="BU616">
            <v>0</v>
          </cell>
          <cell r="BV616">
            <v>0</v>
          </cell>
          <cell r="BW616">
            <v>0</v>
          </cell>
          <cell r="BY616">
            <v>7300</v>
          </cell>
          <cell r="BZ616">
            <v>0</v>
          </cell>
        </row>
        <row r="617">
          <cell r="A617">
            <v>700082</v>
          </cell>
          <cell r="B617">
            <v>700082</v>
          </cell>
          <cell r="C617" t="str">
            <v>Mike Pescod</v>
          </cell>
          <cell r="D617">
            <v>700082</v>
          </cell>
          <cell r="E617">
            <v>700</v>
          </cell>
          <cell r="F617">
            <v>70</v>
          </cell>
          <cell r="G617" t="str">
            <v>CE - Genral Engineering</v>
          </cell>
          <cell r="I617">
            <v>0</v>
          </cell>
          <cell r="K617">
            <v>0</v>
          </cell>
          <cell r="M617">
            <v>0</v>
          </cell>
          <cell r="O617">
            <v>0</v>
          </cell>
          <cell r="Q617">
            <v>0</v>
          </cell>
          <cell r="S617">
            <v>0</v>
          </cell>
          <cell r="U617">
            <v>0</v>
          </cell>
          <cell r="V617">
            <v>0</v>
          </cell>
          <cell r="W617">
            <v>0</v>
          </cell>
          <cell r="X617">
            <v>0</v>
          </cell>
          <cell r="Y617">
            <v>0</v>
          </cell>
          <cell r="Z617">
            <v>0</v>
          </cell>
          <cell r="AA617">
            <v>0</v>
          </cell>
          <cell r="AB617">
            <v>0</v>
          </cell>
          <cell r="AC617">
            <v>0</v>
          </cell>
          <cell r="AD617">
            <v>0</v>
          </cell>
          <cell r="AE617">
            <v>0</v>
          </cell>
          <cell r="AF617">
            <v>0</v>
          </cell>
          <cell r="AG617">
            <v>0</v>
          </cell>
          <cell r="AH617">
            <v>0</v>
          </cell>
          <cell r="AI617">
            <v>0</v>
          </cell>
          <cell r="AJ617">
            <v>0</v>
          </cell>
          <cell r="AK617">
            <v>0</v>
          </cell>
          <cell r="AL617">
            <v>0</v>
          </cell>
          <cell r="AM617">
            <v>0</v>
          </cell>
          <cell r="AN617">
            <v>0</v>
          </cell>
          <cell r="AO617">
            <v>0</v>
          </cell>
          <cell r="AP617">
            <v>0</v>
          </cell>
          <cell r="AQ617">
            <v>0</v>
          </cell>
          <cell r="AS617">
            <v>0</v>
          </cell>
          <cell r="AT617">
            <v>0</v>
          </cell>
          <cell r="AU617">
            <v>0</v>
          </cell>
          <cell r="AV617">
            <v>0</v>
          </cell>
          <cell r="AW617">
            <v>0</v>
          </cell>
          <cell r="AY617">
            <v>0</v>
          </cell>
          <cell r="AZ617">
            <v>0</v>
          </cell>
          <cell r="BA617">
            <v>0</v>
          </cell>
          <cell r="BB617">
            <v>1592</v>
          </cell>
          <cell r="BC617">
            <v>81908.400000000009</v>
          </cell>
          <cell r="BD617">
            <v>0</v>
          </cell>
          <cell r="BE617">
            <v>0</v>
          </cell>
          <cell r="BF617">
            <v>0</v>
          </cell>
          <cell r="BG617">
            <v>0</v>
          </cell>
          <cell r="BH617">
            <v>0</v>
          </cell>
          <cell r="BI617">
            <v>0</v>
          </cell>
          <cell r="BJ617">
            <v>0</v>
          </cell>
          <cell r="BK617">
            <v>0</v>
          </cell>
          <cell r="BL617">
            <v>0</v>
          </cell>
          <cell r="BM617">
            <v>0</v>
          </cell>
          <cell r="BN617">
            <v>0</v>
          </cell>
          <cell r="BO617">
            <v>0</v>
          </cell>
          <cell r="BP617">
            <v>0</v>
          </cell>
          <cell r="BQ617">
            <v>0</v>
          </cell>
          <cell r="BR617">
            <v>0</v>
          </cell>
          <cell r="BS617">
            <v>0</v>
          </cell>
          <cell r="BT617">
            <v>0</v>
          </cell>
          <cell r="BU617">
            <v>0</v>
          </cell>
          <cell r="BV617">
            <v>0</v>
          </cell>
          <cell r="BW617">
            <v>0</v>
          </cell>
          <cell r="BY617">
            <v>7300</v>
          </cell>
          <cell r="BZ617">
            <v>81908.400000000009</v>
          </cell>
        </row>
        <row r="618">
          <cell r="A618">
            <v>700080</v>
          </cell>
          <cell r="B618">
            <v>700080</v>
          </cell>
          <cell r="C618" t="str">
            <v>Mike Pescod</v>
          </cell>
          <cell r="D618">
            <v>700080</v>
          </cell>
          <cell r="E618">
            <v>700</v>
          </cell>
          <cell r="F618">
            <v>70</v>
          </cell>
          <cell r="G618" t="str">
            <v>CE - Supervision System Assets</v>
          </cell>
          <cell r="H618">
            <v>30</v>
          </cell>
          <cell r="I618">
            <v>2593.7999999999997</v>
          </cell>
          <cell r="K618">
            <v>0</v>
          </cell>
          <cell r="M618">
            <v>0</v>
          </cell>
          <cell r="O618">
            <v>0</v>
          </cell>
          <cell r="Q618">
            <v>0</v>
          </cell>
          <cell r="S618">
            <v>0</v>
          </cell>
          <cell r="U618">
            <v>0</v>
          </cell>
          <cell r="V618">
            <v>0</v>
          </cell>
          <cell r="W618">
            <v>0</v>
          </cell>
          <cell r="X618">
            <v>0</v>
          </cell>
          <cell r="Y618">
            <v>0</v>
          </cell>
          <cell r="Z618">
            <v>0</v>
          </cell>
          <cell r="AA618">
            <v>0</v>
          </cell>
          <cell r="AB618">
            <v>0</v>
          </cell>
          <cell r="AC618">
            <v>0</v>
          </cell>
          <cell r="AD618">
            <v>0</v>
          </cell>
          <cell r="AE618">
            <v>0</v>
          </cell>
          <cell r="AF618">
            <v>0</v>
          </cell>
          <cell r="AG618">
            <v>0</v>
          </cell>
          <cell r="AH618">
            <v>0</v>
          </cell>
          <cell r="AI618">
            <v>0</v>
          </cell>
          <cell r="AJ618">
            <v>0</v>
          </cell>
          <cell r="AK618">
            <v>0</v>
          </cell>
          <cell r="AL618">
            <v>0</v>
          </cell>
          <cell r="AM618">
            <v>0</v>
          </cell>
          <cell r="AN618">
            <v>0</v>
          </cell>
          <cell r="AO618">
            <v>0</v>
          </cell>
          <cell r="AP618">
            <v>0</v>
          </cell>
          <cell r="AQ618">
            <v>0</v>
          </cell>
          <cell r="AS618">
            <v>0</v>
          </cell>
          <cell r="AT618">
            <v>0</v>
          </cell>
          <cell r="AU618">
            <v>0</v>
          </cell>
          <cell r="AV618">
            <v>0</v>
          </cell>
          <cell r="AW618">
            <v>0</v>
          </cell>
          <cell r="AY618">
            <v>0</v>
          </cell>
          <cell r="AZ618">
            <v>0</v>
          </cell>
          <cell r="BA618">
            <v>0</v>
          </cell>
          <cell r="BB618">
            <v>550</v>
          </cell>
          <cell r="BC618">
            <v>28297.5</v>
          </cell>
          <cell r="BD618">
            <v>0</v>
          </cell>
          <cell r="BE618">
            <v>0</v>
          </cell>
          <cell r="BF618">
            <v>0</v>
          </cell>
          <cell r="BG618">
            <v>0</v>
          </cell>
          <cell r="BH618">
            <v>0</v>
          </cell>
          <cell r="BI618">
            <v>0</v>
          </cell>
          <cell r="BJ618">
            <v>0</v>
          </cell>
          <cell r="BK618">
            <v>0</v>
          </cell>
          <cell r="BL618">
            <v>0</v>
          </cell>
          <cell r="BM618">
            <v>0</v>
          </cell>
          <cell r="BN618">
            <v>450</v>
          </cell>
          <cell r="BO618">
            <v>21150</v>
          </cell>
          <cell r="BP618">
            <v>0</v>
          </cell>
          <cell r="BQ618">
            <v>0</v>
          </cell>
          <cell r="BR618">
            <v>0</v>
          </cell>
          <cell r="BS618">
            <v>0</v>
          </cell>
          <cell r="BT618">
            <v>0</v>
          </cell>
          <cell r="BU618">
            <v>0</v>
          </cell>
          <cell r="BV618">
            <v>0</v>
          </cell>
          <cell r="BW618">
            <v>0</v>
          </cell>
          <cell r="BY618">
            <v>7300</v>
          </cell>
          <cell r="BZ618">
            <v>52041.3</v>
          </cell>
        </row>
        <row r="619">
          <cell r="A619">
            <v>0</v>
          </cell>
          <cell r="K619">
            <v>0</v>
          </cell>
          <cell r="M619">
            <v>0</v>
          </cell>
          <cell r="O619">
            <v>0</v>
          </cell>
          <cell r="Q619">
            <v>0</v>
          </cell>
          <cell r="S619">
            <v>0</v>
          </cell>
          <cell r="U619">
            <v>0</v>
          </cell>
          <cell r="V619">
            <v>0</v>
          </cell>
          <cell r="W619">
            <v>0</v>
          </cell>
          <cell r="X619">
            <v>0</v>
          </cell>
          <cell r="Y619">
            <v>0</v>
          </cell>
          <cell r="BO619">
            <v>0</v>
          </cell>
          <cell r="BV619">
            <v>0</v>
          </cell>
          <cell r="BY619" t="str">
            <v>7300 Total</v>
          </cell>
          <cell r="BZ619">
            <v>1815077.3499999999</v>
          </cell>
        </row>
        <row r="620">
          <cell r="A620">
            <v>700068</v>
          </cell>
          <cell r="B620">
            <v>700068</v>
          </cell>
          <cell r="C620" t="str">
            <v>Bernie Haines</v>
          </cell>
          <cell r="D620">
            <v>700068</v>
          </cell>
          <cell r="E620">
            <v>700</v>
          </cell>
          <cell r="F620">
            <v>70</v>
          </cell>
          <cell r="G620" t="str">
            <v>Cornwall-H&amp;S Committee Meetings</v>
          </cell>
          <cell r="I620">
            <v>0</v>
          </cell>
          <cell r="K620">
            <v>0</v>
          </cell>
          <cell r="M620">
            <v>0</v>
          </cell>
          <cell r="O620">
            <v>0</v>
          </cell>
          <cell r="Q620">
            <v>0</v>
          </cell>
          <cell r="S620">
            <v>0</v>
          </cell>
          <cell r="U620">
            <v>0</v>
          </cell>
          <cell r="V620">
            <v>0</v>
          </cell>
          <cell r="W620">
            <v>0</v>
          </cell>
          <cell r="X620">
            <v>0</v>
          </cell>
          <cell r="Y620">
            <v>0</v>
          </cell>
          <cell r="Z620">
            <v>0</v>
          </cell>
          <cell r="AA620">
            <v>0</v>
          </cell>
          <cell r="AB620">
            <v>0</v>
          </cell>
          <cell r="AC620">
            <v>0</v>
          </cell>
          <cell r="AD620">
            <v>0</v>
          </cell>
          <cell r="AE620">
            <v>0</v>
          </cell>
          <cell r="AF620">
            <v>0</v>
          </cell>
          <cell r="AG620">
            <v>0</v>
          </cell>
          <cell r="AH620">
            <v>0</v>
          </cell>
          <cell r="AI620">
            <v>0</v>
          </cell>
          <cell r="AJ620">
            <v>0</v>
          </cell>
          <cell r="AK620">
            <v>0</v>
          </cell>
          <cell r="AL620">
            <v>0</v>
          </cell>
          <cell r="AM620">
            <v>0</v>
          </cell>
          <cell r="AN620">
            <v>0</v>
          </cell>
          <cell r="AO620">
            <v>0</v>
          </cell>
          <cell r="AP620">
            <v>0</v>
          </cell>
          <cell r="AQ620">
            <v>0</v>
          </cell>
          <cell r="AS620">
            <v>0</v>
          </cell>
          <cell r="AT620">
            <v>0</v>
          </cell>
          <cell r="AU620">
            <v>0</v>
          </cell>
          <cell r="AV620">
            <v>0</v>
          </cell>
          <cell r="AW620">
            <v>0</v>
          </cell>
          <cell r="AY620">
            <v>0</v>
          </cell>
          <cell r="AZ620">
            <v>0</v>
          </cell>
          <cell r="BA620">
            <v>0</v>
          </cell>
          <cell r="BB620">
            <v>0</v>
          </cell>
          <cell r="BC620">
            <v>0</v>
          </cell>
          <cell r="BD620">
            <v>0</v>
          </cell>
          <cell r="BE620">
            <v>0</v>
          </cell>
          <cell r="BF620">
            <v>0</v>
          </cell>
          <cell r="BG620">
            <v>0</v>
          </cell>
          <cell r="BH620">
            <v>0</v>
          </cell>
          <cell r="BI620">
            <v>0</v>
          </cell>
          <cell r="BJ620">
            <v>0</v>
          </cell>
          <cell r="BK620">
            <v>0</v>
          </cell>
          <cell r="BL620">
            <v>0</v>
          </cell>
          <cell r="BM620">
            <v>0</v>
          </cell>
          <cell r="BN620">
            <v>0</v>
          </cell>
          <cell r="BO620">
            <v>0</v>
          </cell>
          <cell r="BP620">
            <v>0</v>
          </cell>
          <cell r="BQ620">
            <v>0</v>
          </cell>
          <cell r="BR620">
            <v>0</v>
          </cell>
          <cell r="BS620">
            <v>0</v>
          </cell>
          <cell r="BT620">
            <v>0</v>
          </cell>
          <cell r="BU620">
            <v>0</v>
          </cell>
          <cell r="BV620">
            <v>0</v>
          </cell>
          <cell r="BW620">
            <v>0</v>
          </cell>
          <cell r="BY620">
            <v>7403</v>
          </cell>
          <cell r="BZ620">
            <v>0</v>
          </cell>
        </row>
        <row r="621">
          <cell r="A621">
            <v>0</v>
          </cell>
          <cell r="K621">
            <v>0</v>
          </cell>
          <cell r="M621">
            <v>0</v>
          </cell>
          <cell r="O621">
            <v>0</v>
          </cell>
          <cell r="Q621">
            <v>0</v>
          </cell>
          <cell r="S621">
            <v>0</v>
          </cell>
          <cell r="U621">
            <v>0</v>
          </cell>
          <cell r="V621">
            <v>0</v>
          </cell>
          <cell r="W621">
            <v>0</v>
          </cell>
          <cell r="X621">
            <v>0</v>
          </cell>
          <cell r="Y621">
            <v>0</v>
          </cell>
          <cell r="BO621">
            <v>0</v>
          </cell>
          <cell r="BV621">
            <v>0</v>
          </cell>
          <cell r="BY621" t="str">
            <v>7403 Total</v>
          </cell>
          <cell r="BZ621">
            <v>0</v>
          </cell>
        </row>
        <row r="622">
          <cell r="A622">
            <v>700073</v>
          </cell>
          <cell r="B622">
            <v>700073</v>
          </cell>
          <cell r="C622" t="str">
            <v>Blaine Desrosiers</v>
          </cell>
          <cell r="D622">
            <v>700073</v>
          </cell>
          <cell r="E622">
            <v>700</v>
          </cell>
          <cell r="F622">
            <v>70</v>
          </cell>
          <cell r="G622" t="str">
            <v>Cornwall-Storekeeping Relief</v>
          </cell>
          <cell r="I622">
            <v>0</v>
          </cell>
          <cell r="K622">
            <v>0</v>
          </cell>
          <cell r="M622">
            <v>0</v>
          </cell>
          <cell r="O622">
            <v>0</v>
          </cell>
          <cell r="Q622">
            <v>0</v>
          </cell>
          <cell r="S622">
            <v>0</v>
          </cell>
          <cell r="U622">
            <v>0</v>
          </cell>
          <cell r="V622">
            <v>0</v>
          </cell>
          <cell r="W622">
            <v>0</v>
          </cell>
          <cell r="X622">
            <v>0</v>
          </cell>
          <cell r="Y622">
            <v>0</v>
          </cell>
          <cell r="Z622">
            <v>0</v>
          </cell>
          <cell r="AA622">
            <v>0</v>
          </cell>
          <cell r="AB622">
            <v>0</v>
          </cell>
          <cell r="AC622">
            <v>0</v>
          </cell>
          <cell r="AD622">
            <v>0</v>
          </cell>
          <cell r="AE622">
            <v>0</v>
          </cell>
          <cell r="AF622">
            <v>0</v>
          </cell>
          <cell r="AG622">
            <v>0</v>
          </cell>
          <cell r="AH622">
            <v>0</v>
          </cell>
          <cell r="AI622">
            <v>0</v>
          </cell>
          <cell r="AJ622">
            <v>0</v>
          </cell>
          <cell r="AK622">
            <v>0</v>
          </cell>
          <cell r="AL622">
            <v>0</v>
          </cell>
          <cell r="AM622">
            <v>0</v>
          </cell>
          <cell r="AN622">
            <v>0</v>
          </cell>
          <cell r="AO622">
            <v>0</v>
          </cell>
          <cell r="AP622">
            <v>0</v>
          </cell>
          <cell r="AQ622">
            <v>0</v>
          </cell>
          <cell r="AS622">
            <v>0</v>
          </cell>
          <cell r="AT622">
            <v>0</v>
          </cell>
          <cell r="AU622">
            <v>0</v>
          </cell>
          <cell r="AV622">
            <v>0</v>
          </cell>
          <cell r="AW622">
            <v>0</v>
          </cell>
          <cell r="AY622">
            <v>0</v>
          </cell>
          <cell r="AZ622">
            <v>0</v>
          </cell>
          <cell r="BA622">
            <v>0</v>
          </cell>
          <cell r="BB622">
            <v>0</v>
          </cell>
          <cell r="BC622">
            <v>0</v>
          </cell>
          <cell r="BD622">
            <v>0</v>
          </cell>
          <cell r="BE622">
            <v>0</v>
          </cell>
          <cell r="BF622">
            <v>0</v>
          </cell>
          <cell r="BG622">
            <v>0</v>
          </cell>
          <cell r="BH622">
            <v>0</v>
          </cell>
          <cell r="BI622">
            <v>0</v>
          </cell>
          <cell r="BJ622">
            <v>0</v>
          </cell>
          <cell r="BK622">
            <v>0</v>
          </cell>
          <cell r="BL622">
            <v>0</v>
          </cell>
          <cell r="BM622">
            <v>0</v>
          </cell>
          <cell r="BN622">
            <v>0</v>
          </cell>
          <cell r="BO622">
            <v>0</v>
          </cell>
          <cell r="BP622">
            <v>0</v>
          </cell>
          <cell r="BQ622">
            <v>0</v>
          </cell>
          <cell r="BR622">
            <v>0</v>
          </cell>
          <cell r="BS622">
            <v>0</v>
          </cell>
          <cell r="BT622">
            <v>0</v>
          </cell>
          <cell r="BU622">
            <v>0</v>
          </cell>
          <cell r="BV622">
            <v>0</v>
          </cell>
          <cell r="BW622">
            <v>0</v>
          </cell>
          <cell r="BY622">
            <v>7404</v>
          </cell>
          <cell r="BZ622">
            <v>0</v>
          </cell>
        </row>
        <row r="623">
          <cell r="A623">
            <v>700074</v>
          </cell>
          <cell r="B623">
            <v>700074</v>
          </cell>
          <cell r="C623" t="str">
            <v>Blaine Desrosiers</v>
          </cell>
          <cell r="D623">
            <v>700074</v>
          </cell>
          <cell r="E623">
            <v>700</v>
          </cell>
          <cell r="F623">
            <v>70</v>
          </cell>
          <cell r="G623" t="str">
            <v>Cornwall-Purchasing Management Function</v>
          </cell>
          <cell r="I623">
            <v>0</v>
          </cell>
          <cell r="K623">
            <v>0</v>
          </cell>
          <cell r="M623">
            <v>0</v>
          </cell>
          <cell r="O623">
            <v>0</v>
          </cell>
          <cell r="Q623">
            <v>0</v>
          </cell>
          <cell r="S623">
            <v>0</v>
          </cell>
          <cell r="U623">
            <v>0</v>
          </cell>
          <cell r="V623">
            <v>0</v>
          </cell>
          <cell r="W623">
            <v>0</v>
          </cell>
          <cell r="X623">
            <v>0</v>
          </cell>
          <cell r="Y623">
            <v>0</v>
          </cell>
          <cell r="Z623">
            <v>0</v>
          </cell>
          <cell r="AA623">
            <v>0</v>
          </cell>
          <cell r="AB623">
            <v>0</v>
          </cell>
          <cell r="AC623">
            <v>0</v>
          </cell>
          <cell r="AD623">
            <v>200</v>
          </cell>
          <cell r="AE623">
            <v>11200</v>
          </cell>
          <cell r="AF623">
            <v>0</v>
          </cell>
          <cell r="AG623">
            <v>0</v>
          </cell>
          <cell r="AH623">
            <v>0</v>
          </cell>
          <cell r="AI623">
            <v>0</v>
          </cell>
          <cell r="AJ623">
            <v>0</v>
          </cell>
          <cell r="AK623">
            <v>0</v>
          </cell>
          <cell r="AL623">
            <v>0</v>
          </cell>
          <cell r="AM623">
            <v>0</v>
          </cell>
          <cell r="AN623">
            <v>0</v>
          </cell>
          <cell r="AO623">
            <v>0</v>
          </cell>
          <cell r="AP623">
            <v>0</v>
          </cell>
          <cell r="AQ623">
            <v>0</v>
          </cell>
          <cell r="AS623">
            <v>0</v>
          </cell>
          <cell r="AT623">
            <v>0</v>
          </cell>
          <cell r="AU623">
            <v>0</v>
          </cell>
          <cell r="AV623">
            <v>0</v>
          </cell>
          <cell r="AW623">
            <v>0</v>
          </cell>
          <cell r="AY623">
            <v>0</v>
          </cell>
          <cell r="AZ623">
            <v>0</v>
          </cell>
          <cell r="BA623">
            <v>0</v>
          </cell>
          <cell r="BB623">
            <v>0</v>
          </cell>
          <cell r="BC623">
            <v>0</v>
          </cell>
          <cell r="BD623">
            <v>0</v>
          </cell>
          <cell r="BE623">
            <v>0</v>
          </cell>
          <cell r="BF623">
            <v>0</v>
          </cell>
          <cell r="BG623">
            <v>0</v>
          </cell>
          <cell r="BH623">
            <v>0</v>
          </cell>
          <cell r="BI623">
            <v>0</v>
          </cell>
          <cell r="BJ623">
            <v>0</v>
          </cell>
          <cell r="BK623">
            <v>0</v>
          </cell>
          <cell r="BL623">
            <v>840</v>
          </cell>
          <cell r="BM623">
            <v>32760</v>
          </cell>
          <cell r="BN623">
            <v>0</v>
          </cell>
          <cell r="BO623">
            <v>0</v>
          </cell>
          <cell r="BP623">
            <v>0</v>
          </cell>
          <cell r="BQ623">
            <v>0</v>
          </cell>
          <cell r="BR623">
            <v>0</v>
          </cell>
          <cell r="BS623">
            <v>0</v>
          </cell>
          <cell r="BT623">
            <v>0</v>
          </cell>
          <cell r="BU623">
            <v>0</v>
          </cell>
          <cell r="BV623">
            <v>0</v>
          </cell>
          <cell r="BW623">
            <v>0</v>
          </cell>
          <cell r="BY623">
            <v>7404</v>
          </cell>
          <cell r="BZ623">
            <v>43960</v>
          </cell>
        </row>
        <row r="624">
          <cell r="A624">
            <v>0</v>
          </cell>
          <cell r="K624">
            <v>0</v>
          </cell>
          <cell r="M624">
            <v>0</v>
          </cell>
          <cell r="O624">
            <v>0</v>
          </cell>
          <cell r="Q624">
            <v>0</v>
          </cell>
          <cell r="S624">
            <v>0</v>
          </cell>
          <cell r="U624">
            <v>0</v>
          </cell>
          <cell r="V624">
            <v>0</v>
          </cell>
          <cell r="W624">
            <v>0</v>
          </cell>
          <cell r="X624">
            <v>0</v>
          </cell>
          <cell r="Y624">
            <v>0</v>
          </cell>
          <cell r="BO624">
            <v>0</v>
          </cell>
          <cell r="BV624">
            <v>0</v>
          </cell>
          <cell r="BY624" t="str">
            <v>7404 Total</v>
          </cell>
          <cell r="BZ624">
            <v>43960</v>
          </cell>
        </row>
        <row r="625">
          <cell r="A625">
            <v>700066</v>
          </cell>
          <cell r="B625">
            <v>700066</v>
          </cell>
          <cell r="C625" t="str">
            <v>Blaine Desrosiers</v>
          </cell>
          <cell r="D625">
            <v>700066</v>
          </cell>
          <cell r="E625">
            <v>700</v>
          </cell>
          <cell r="F625">
            <v>70</v>
          </cell>
          <cell r="G625" t="str">
            <v>Cornwall-General Fleet Maintnenance</v>
          </cell>
          <cell r="I625">
            <v>0</v>
          </cell>
          <cell r="K625">
            <v>0</v>
          </cell>
          <cell r="M625">
            <v>0</v>
          </cell>
          <cell r="O625">
            <v>0</v>
          </cell>
          <cell r="Q625">
            <v>0</v>
          </cell>
          <cell r="S625">
            <v>0</v>
          </cell>
          <cell r="U625">
            <v>0</v>
          </cell>
          <cell r="V625">
            <v>0</v>
          </cell>
          <cell r="W625">
            <v>0</v>
          </cell>
          <cell r="X625">
            <v>0</v>
          </cell>
          <cell r="Y625">
            <v>0</v>
          </cell>
          <cell r="Z625">
            <v>0</v>
          </cell>
          <cell r="AA625">
            <v>0</v>
          </cell>
          <cell r="AB625">
            <v>0</v>
          </cell>
          <cell r="AC625">
            <v>0</v>
          </cell>
          <cell r="AD625">
            <v>80</v>
          </cell>
          <cell r="AE625">
            <v>4480</v>
          </cell>
          <cell r="AF625">
            <v>0</v>
          </cell>
          <cell r="AG625">
            <v>0</v>
          </cell>
          <cell r="AH625">
            <v>0</v>
          </cell>
          <cell r="AI625">
            <v>0</v>
          </cell>
          <cell r="AJ625">
            <v>0</v>
          </cell>
          <cell r="AK625">
            <v>0</v>
          </cell>
          <cell r="AL625">
            <v>0</v>
          </cell>
          <cell r="AM625">
            <v>0</v>
          </cell>
          <cell r="AN625">
            <v>0</v>
          </cell>
          <cell r="AO625">
            <v>0</v>
          </cell>
          <cell r="AP625">
            <v>0</v>
          </cell>
          <cell r="AQ625">
            <v>0</v>
          </cell>
          <cell r="AS625">
            <v>0</v>
          </cell>
          <cell r="AT625">
            <v>0</v>
          </cell>
          <cell r="AU625">
            <v>0</v>
          </cell>
          <cell r="AV625">
            <v>0</v>
          </cell>
          <cell r="AW625">
            <v>0</v>
          </cell>
          <cell r="AY625">
            <v>0</v>
          </cell>
          <cell r="AZ625">
            <v>0</v>
          </cell>
          <cell r="BA625">
            <v>0</v>
          </cell>
          <cell r="BB625">
            <v>0</v>
          </cell>
          <cell r="BC625">
            <v>0</v>
          </cell>
          <cell r="BD625">
            <v>0</v>
          </cell>
          <cell r="BE625">
            <v>0</v>
          </cell>
          <cell r="BF625">
            <v>0</v>
          </cell>
          <cell r="BG625">
            <v>0</v>
          </cell>
          <cell r="BH625">
            <v>0</v>
          </cell>
          <cell r="BI625">
            <v>0</v>
          </cell>
          <cell r="BJ625">
            <v>0</v>
          </cell>
          <cell r="BK625">
            <v>0</v>
          </cell>
          <cell r="BL625">
            <v>0</v>
          </cell>
          <cell r="BM625">
            <v>0</v>
          </cell>
          <cell r="BN625">
            <v>0</v>
          </cell>
          <cell r="BO625">
            <v>0</v>
          </cell>
          <cell r="BP625">
            <v>816</v>
          </cell>
          <cell r="BQ625">
            <v>33456</v>
          </cell>
          <cell r="BR625">
            <v>0</v>
          </cell>
          <cell r="BS625">
            <v>0</v>
          </cell>
          <cell r="BT625">
            <v>0</v>
          </cell>
          <cell r="BU625">
            <v>0</v>
          </cell>
          <cell r="BV625">
            <v>4000</v>
          </cell>
          <cell r="BW625">
            <v>0</v>
          </cell>
          <cell r="BY625">
            <v>7415</v>
          </cell>
          <cell r="BZ625">
            <v>41936</v>
          </cell>
        </row>
        <row r="626">
          <cell r="A626">
            <v>700067</v>
          </cell>
          <cell r="B626">
            <v>700067</v>
          </cell>
          <cell r="C626" t="str">
            <v>Blaine Desrosiers</v>
          </cell>
          <cell r="D626">
            <v>700067</v>
          </cell>
          <cell r="E626">
            <v>700</v>
          </cell>
          <cell r="F626">
            <v>70</v>
          </cell>
          <cell r="G626" t="str">
            <v>Cornwall-Service Centre Maintenance</v>
          </cell>
          <cell r="I626">
            <v>0</v>
          </cell>
          <cell r="K626">
            <v>0</v>
          </cell>
          <cell r="M626">
            <v>0</v>
          </cell>
          <cell r="O626">
            <v>0</v>
          </cell>
          <cell r="Q626">
            <v>0</v>
          </cell>
          <cell r="S626">
            <v>0</v>
          </cell>
          <cell r="U626">
            <v>0</v>
          </cell>
          <cell r="V626">
            <v>0</v>
          </cell>
          <cell r="W626">
            <v>0</v>
          </cell>
          <cell r="X626">
            <v>0</v>
          </cell>
          <cell r="Y626">
            <v>0</v>
          </cell>
          <cell r="Z626">
            <v>0</v>
          </cell>
          <cell r="AA626">
            <v>0</v>
          </cell>
          <cell r="AB626">
            <v>0</v>
          </cell>
          <cell r="AC626">
            <v>0</v>
          </cell>
          <cell r="AD626">
            <v>80</v>
          </cell>
          <cell r="AE626">
            <v>4480</v>
          </cell>
          <cell r="AF626">
            <v>0</v>
          </cell>
          <cell r="AG626">
            <v>0</v>
          </cell>
          <cell r="AH626">
            <v>0</v>
          </cell>
          <cell r="AI626">
            <v>0</v>
          </cell>
          <cell r="AJ626">
            <v>0</v>
          </cell>
          <cell r="AK626">
            <v>0</v>
          </cell>
          <cell r="AL626">
            <v>0</v>
          </cell>
          <cell r="AM626">
            <v>0</v>
          </cell>
          <cell r="AN626">
            <v>0</v>
          </cell>
          <cell r="AO626">
            <v>0</v>
          </cell>
          <cell r="AP626">
            <v>0</v>
          </cell>
          <cell r="AQ626">
            <v>0</v>
          </cell>
          <cell r="AS626">
            <v>0</v>
          </cell>
          <cell r="AT626">
            <v>0</v>
          </cell>
          <cell r="AU626">
            <v>0</v>
          </cell>
          <cell r="AV626">
            <v>0</v>
          </cell>
          <cell r="AW626">
            <v>0</v>
          </cell>
          <cell r="AY626">
            <v>0</v>
          </cell>
          <cell r="AZ626">
            <v>0</v>
          </cell>
          <cell r="BA626">
            <v>0</v>
          </cell>
          <cell r="BB626">
            <v>0</v>
          </cell>
          <cell r="BC626">
            <v>0</v>
          </cell>
          <cell r="BD626">
            <v>0</v>
          </cell>
          <cell r="BE626">
            <v>0</v>
          </cell>
          <cell r="BF626">
            <v>0</v>
          </cell>
          <cell r="BG626">
            <v>0</v>
          </cell>
          <cell r="BH626">
            <v>0</v>
          </cell>
          <cell r="BI626">
            <v>0</v>
          </cell>
          <cell r="BJ626">
            <v>0</v>
          </cell>
          <cell r="BK626">
            <v>0</v>
          </cell>
          <cell r="BL626">
            <v>960</v>
          </cell>
          <cell r="BM626">
            <v>37440</v>
          </cell>
          <cell r="BN626">
            <v>0</v>
          </cell>
          <cell r="BO626">
            <v>0</v>
          </cell>
          <cell r="BP626">
            <v>2766</v>
          </cell>
          <cell r="BQ626">
            <v>113406</v>
          </cell>
          <cell r="BR626">
            <v>0</v>
          </cell>
          <cell r="BS626">
            <v>0</v>
          </cell>
          <cell r="BT626">
            <v>0</v>
          </cell>
          <cell r="BU626">
            <v>0</v>
          </cell>
          <cell r="BV626">
            <v>200500</v>
          </cell>
          <cell r="BW626">
            <v>0</v>
          </cell>
          <cell r="BY626">
            <v>7415</v>
          </cell>
          <cell r="BZ626">
            <v>355826</v>
          </cell>
        </row>
        <row r="627">
          <cell r="A627">
            <v>700075</v>
          </cell>
          <cell r="B627">
            <v>700075</v>
          </cell>
          <cell r="C627" t="str">
            <v>Blaine Desrosiers</v>
          </cell>
          <cell r="D627">
            <v>700075</v>
          </cell>
          <cell r="E627">
            <v>700</v>
          </cell>
          <cell r="F627">
            <v>70</v>
          </cell>
          <cell r="G627" t="str">
            <v>Cornwall-Property Management Function</v>
          </cell>
          <cell r="I627">
            <v>0</v>
          </cell>
          <cell r="K627">
            <v>0</v>
          </cell>
          <cell r="M627">
            <v>0</v>
          </cell>
          <cell r="O627">
            <v>0</v>
          </cell>
          <cell r="Q627">
            <v>0</v>
          </cell>
          <cell r="S627">
            <v>0</v>
          </cell>
          <cell r="U627">
            <v>0</v>
          </cell>
          <cell r="V627">
            <v>0</v>
          </cell>
          <cell r="W627">
            <v>0</v>
          </cell>
          <cell r="X627">
            <v>0</v>
          </cell>
          <cell r="Y627">
            <v>0</v>
          </cell>
          <cell r="Z627">
            <v>0</v>
          </cell>
          <cell r="AA627">
            <v>0</v>
          </cell>
          <cell r="AB627">
            <v>0</v>
          </cell>
          <cell r="AC627">
            <v>0</v>
          </cell>
          <cell r="AD627">
            <v>280</v>
          </cell>
          <cell r="AE627">
            <v>15680</v>
          </cell>
          <cell r="AF627">
            <v>0</v>
          </cell>
          <cell r="AG627">
            <v>0</v>
          </cell>
          <cell r="AH627">
            <v>0</v>
          </cell>
          <cell r="AI627">
            <v>0</v>
          </cell>
          <cell r="AJ627">
            <v>0</v>
          </cell>
          <cell r="AK627">
            <v>0</v>
          </cell>
          <cell r="AL627">
            <v>0</v>
          </cell>
          <cell r="AM627">
            <v>0</v>
          </cell>
          <cell r="AN627">
            <v>0</v>
          </cell>
          <cell r="AO627">
            <v>0</v>
          </cell>
          <cell r="AP627">
            <v>0</v>
          </cell>
          <cell r="AQ627">
            <v>0</v>
          </cell>
          <cell r="AS627">
            <v>0</v>
          </cell>
          <cell r="AT627">
            <v>0</v>
          </cell>
          <cell r="AU627">
            <v>0</v>
          </cell>
          <cell r="AV627">
            <v>0</v>
          </cell>
          <cell r="AW627">
            <v>0</v>
          </cell>
          <cell r="AY627">
            <v>0</v>
          </cell>
          <cell r="AZ627">
            <v>0</v>
          </cell>
          <cell r="BA627">
            <v>0</v>
          </cell>
          <cell r="BB627">
            <v>0</v>
          </cell>
          <cell r="BC627">
            <v>0</v>
          </cell>
          <cell r="BD627">
            <v>0</v>
          </cell>
          <cell r="BE627">
            <v>0</v>
          </cell>
          <cell r="BF627">
            <v>0</v>
          </cell>
          <cell r="BG627">
            <v>0</v>
          </cell>
          <cell r="BH627">
            <v>0</v>
          </cell>
          <cell r="BI627">
            <v>0</v>
          </cell>
          <cell r="BJ627">
            <v>0</v>
          </cell>
          <cell r="BK627">
            <v>0</v>
          </cell>
          <cell r="BL627">
            <v>200</v>
          </cell>
          <cell r="BM627">
            <v>7800</v>
          </cell>
          <cell r="BN627">
            <v>0</v>
          </cell>
          <cell r="BO627">
            <v>0</v>
          </cell>
          <cell r="BP627">
            <v>0</v>
          </cell>
          <cell r="BQ627">
            <v>0</v>
          </cell>
          <cell r="BR627">
            <v>0</v>
          </cell>
          <cell r="BS627">
            <v>0</v>
          </cell>
          <cell r="BT627">
            <v>0</v>
          </cell>
          <cell r="BU627">
            <v>0</v>
          </cell>
          <cell r="BV627">
            <v>0</v>
          </cell>
          <cell r="BW627">
            <v>0</v>
          </cell>
          <cell r="BY627">
            <v>7415</v>
          </cell>
          <cell r="BZ627">
            <v>23480</v>
          </cell>
        </row>
        <row r="628">
          <cell r="A628">
            <v>0</v>
          </cell>
          <cell r="K628">
            <v>0</v>
          </cell>
          <cell r="M628">
            <v>0</v>
          </cell>
          <cell r="O628">
            <v>0</v>
          </cell>
          <cell r="Q628">
            <v>0</v>
          </cell>
          <cell r="S628">
            <v>0</v>
          </cell>
          <cell r="U628">
            <v>0</v>
          </cell>
          <cell r="V628">
            <v>0</v>
          </cell>
          <cell r="W628">
            <v>0</v>
          </cell>
          <cell r="X628">
            <v>0</v>
          </cell>
          <cell r="Y628">
            <v>0</v>
          </cell>
          <cell r="BO628">
            <v>0</v>
          </cell>
          <cell r="BV628">
            <v>0</v>
          </cell>
          <cell r="BY628" t="str">
            <v>7415 Total</v>
          </cell>
          <cell r="BZ628">
            <v>421242</v>
          </cell>
        </row>
        <row r="629">
          <cell r="A629">
            <v>700013</v>
          </cell>
          <cell r="B629">
            <v>700013</v>
          </cell>
          <cell r="C629" t="str">
            <v>Mike Pescod</v>
          </cell>
          <cell r="D629">
            <v>700013</v>
          </cell>
          <cell r="E629">
            <v>700</v>
          </cell>
          <cell r="F629">
            <v>70</v>
          </cell>
          <cell r="G629" t="str">
            <v>Cornwall-Meter Reading lab &amp; Exp</v>
          </cell>
          <cell r="I629">
            <v>0</v>
          </cell>
          <cell r="K629">
            <v>0</v>
          </cell>
          <cell r="M629">
            <v>0</v>
          </cell>
          <cell r="O629">
            <v>0</v>
          </cell>
          <cell r="Q629">
            <v>0</v>
          </cell>
          <cell r="S629">
            <v>0</v>
          </cell>
          <cell r="U629">
            <v>0</v>
          </cell>
          <cell r="V629">
            <v>0</v>
          </cell>
          <cell r="W629">
            <v>0</v>
          </cell>
          <cell r="X629">
            <v>0</v>
          </cell>
          <cell r="Y629">
            <v>0</v>
          </cell>
          <cell r="Z629">
            <v>0</v>
          </cell>
          <cell r="AA629">
            <v>0</v>
          </cell>
          <cell r="AB629">
            <v>0</v>
          </cell>
          <cell r="AC629">
            <v>0</v>
          </cell>
          <cell r="AD629">
            <v>0</v>
          </cell>
          <cell r="AE629">
            <v>0</v>
          </cell>
          <cell r="AF629">
            <v>0</v>
          </cell>
          <cell r="AG629">
            <v>0</v>
          </cell>
          <cell r="AH629">
            <v>0</v>
          </cell>
          <cell r="AI629">
            <v>0</v>
          </cell>
          <cell r="AJ629">
            <v>0</v>
          </cell>
          <cell r="AK629">
            <v>0</v>
          </cell>
          <cell r="AL629">
            <v>0</v>
          </cell>
          <cell r="AM629">
            <v>0</v>
          </cell>
          <cell r="AN629">
            <v>0</v>
          </cell>
          <cell r="AO629">
            <v>0</v>
          </cell>
          <cell r="AP629">
            <v>0</v>
          </cell>
          <cell r="AQ629">
            <v>0</v>
          </cell>
          <cell r="AS629">
            <v>0</v>
          </cell>
          <cell r="AT629">
            <v>0</v>
          </cell>
          <cell r="AU629">
            <v>0</v>
          </cell>
          <cell r="AV629">
            <v>0</v>
          </cell>
          <cell r="AW629">
            <v>0</v>
          </cell>
          <cell r="AY629">
            <v>0</v>
          </cell>
          <cell r="AZ629">
            <v>0</v>
          </cell>
          <cell r="BA629">
            <v>0</v>
          </cell>
          <cell r="BB629">
            <v>0</v>
          </cell>
          <cell r="BC629">
            <v>0</v>
          </cell>
          <cell r="BD629">
            <v>0</v>
          </cell>
          <cell r="BE629">
            <v>0</v>
          </cell>
          <cell r="BF629">
            <v>0</v>
          </cell>
          <cell r="BG629">
            <v>0</v>
          </cell>
          <cell r="BH629">
            <v>0</v>
          </cell>
          <cell r="BI629">
            <v>0</v>
          </cell>
          <cell r="BJ629">
            <v>0</v>
          </cell>
          <cell r="BK629">
            <v>0</v>
          </cell>
          <cell r="BL629">
            <v>0</v>
          </cell>
          <cell r="BM629">
            <v>0</v>
          </cell>
          <cell r="BN629">
            <v>0</v>
          </cell>
          <cell r="BO629">
            <v>0</v>
          </cell>
          <cell r="BP629">
            <v>0</v>
          </cell>
          <cell r="BQ629">
            <v>0</v>
          </cell>
          <cell r="BR629">
            <v>0</v>
          </cell>
          <cell r="BS629">
            <v>0</v>
          </cell>
          <cell r="BT629">
            <v>1875</v>
          </cell>
          <cell r="BU629">
            <v>88331.25</v>
          </cell>
          <cell r="BV629">
            <v>63500</v>
          </cell>
          <cell r="BW629">
            <v>0</v>
          </cell>
          <cell r="BY629">
            <v>7500</v>
          </cell>
          <cell r="BZ629">
            <v>151831.25</v>
          </cell>
        </row>
        <row r="630">
          <cell r="A630">
            <v>700014</v>
          </cell>
          <cell r="B630">
            <v>700014</v>
          </cell>
          <cell r="C630" t="str">
            <v>Mike Pescod</v>
          </cell>
          <cell r="D630">
            <v>700014</v>
          </cell>
          <cell r="E630">
            <v>700</v>
          </cell>
          <cell r="F630">
            <v>70</v>
          </cell>
          <cell r="G630" t="str">
            <v>Cornwall-Finals &amp; Reconnects Lab &amp; Exp</v>
          </cell>
          <cell r="I630">
            <v>0</v>
          </cell>
          <cell r="K630">
            <v>0</v>
          </cell>
          <cell r="M630">
            <v>0</v>
          </cell>
          <cell r="O630">
            <v>0</v>
          </cell>
          <cell r="Q630">
            <v>0</v>
          </cell>
          <cell r="S630">
            <v>0</v>
          </cell>
          <cell r="U630">
            <v>0</v>
          </cell>
          <cell r="V630">
            <v>0</v>
          </cell>
          <cell r="W630">
            <v>0</v>
          </cell>
          <cell r="X630">
            <v>0</v>
          </cell>
          <cell r="Y630">
            <v>0</v>
          </cell>
          <cell r="Z630">
            <v>0</v>
          </cell>
          <cell r="AA630">
            <v>0</v>
          </cell>
          <cell r="AB630">
            <v>0</v>
          </cell>
          <cell r="AC630">
            <v>0</v>
          </cell>
          <cell r="AD630">
            <v>0</v>
          </cell>
          <cell r="AE630">
            <v>0</v>
          </cell>
          <cell r="AF630">
            <v>0</v>
          </cell>
          <cell r="AG630">
            <v>0</v>
          </cell>
          <cell r="AH630">
            <v>0</v>
          </cell>
          <cell r="AI630">
            <v>0</v>
          </cell>
          <cell r="AJ630">
            <v>0</v>
          </cell>
          <cell r="AK630">
            <v>0</v>
          </cell>
          <cell r="AL630">
            <v>0</v>
          </cell>
          <cell r="AM630">
            <v>0</v>
          </cell>
          <cell r="AN630">
            <v>0</v>
          </cell>
          <cell r="AO630">
            <v>0</v>
          </cell>
          <cell r="AP630">
            <v>0</v>
          </cell>
          <cell r="AQ630">
            <v>0</v>
          </cell>
          <cell r="AS630">
            <v>0</v>
          </cell>
          <cell r="AT630">
            <v>0</v>
          </cell>
          <cell r="AU630">
            <v>0</v>
          </cell>
          <cell r="AV630">
            <v>0</v>
          </cell>
          <cell r="AW630">
            <v>0</v>
          </cell>
          <cell r="AY630">
            <v>0</v>
          </cell>
          <cell r="AZ630">
            <v>0</v>
          </cell>
          <cell r="BA630">
            <v>0</v>
          </cell>
          <cell r="BB630">
            <v>0</v>
          </cell>
          <cell r="BC630">
            <v>0</v>
          </cell>
          <cell r="BD630">
            <v>0</v>
          </cell>
          <cell r="BE630">
            <v>0</v>
          </cell>
          <cell r="BF630">
            <v>0</v>
          </cell>
          <cell r="BG630">
            <v>0</v>
          </cell>
          <cell r="BH630">
            <v>0</v>
          </cell>
          <cell r="BI630">
            <v>0</v>
          </cell>
          <cell r="BJ630">
            <v>0</v>
          </cell>
          <cell r="BK630">
            <v>0</v>
          </cell>
          <cell r="BL630">
            <v>0</v>
          </cell>
          <cell r="BM630">
            <v>0</v>
          </cell>
          <cell r="BN630">
            <v>0</v>
          </cell>
          <cell r="BO630">
            <v>0</v>
          </cell>
          <cell r="BP630">
            <v>0</v>
          </cell>
          <cell r="BQ630">
            <v>0</v>
          </cell>
          <cell r="BR630">
            <v>0</v>
          </cell>
          <cell r="BS630">
            <v>0</v>
          </cell>
          <cell r="BT630">
            <v>1590</v>
          </cell>
          <cell r="BU630">
            <v>74904.899999999994</v>
          </cell>
          <cell r="BV630">
            <v>0</v>
          </cell>
          <cell r="BW630">
            <v>0</v>
          </cell>
          <cell r="BY630">
            <v>7500</v>
          </cell>
          <cell r="BZ630">
            <v>74904.899999999994</v>
          </cell>
        </row>
        <row r="631">
          <cell r="A631">
            <v>700015</v>
          </cell>
          <cell r="B631">
            <v>700015</v>
          </cell>
          <cell r="C631" t="str">
            <v>Mike Pescod</v>
          </cell>
          <cell r="D631">
            <v>700015</v>
          </cell>
          <cell r="E631">
            <v>700</v>
          </cell>
          <cell r="F631">
            <v>70</v>
          </cell>
          <cell r="G631" t="str">
            <v>Cornwall-Collections lab &amp; Exp</v>
          </cell>
          <cell r="I631">
            <v>0</v>
          </cell>
          <cell r="K631">
            <v>0</v>
          </cell>
          <cell r="M631">
            <v>0</v>
          </cell>
          <cell r="O631">
            <v>0</v>
          </cell>
          <cell r="Q631">
            <v>0</v>
          </cell>
          <cell r="S631">
            <v>0</v>
          </cell>
          <cell r="U631">
            <v>0</v>
          </cell>
          <cell r="V631">
            <v>0</v>
          </cell>
          <cell r="W631">
            <v>0</v>
          </cell>
          <cell r="X631">
            <v>0</v>
          </cell>
          <cell r="Y631">
            <v>0</v>
          </cell>
          <cell r="Z631">
            <v>0</v>
          </cell>
          <cell r="AA631">
            <v>0</v>
          </cell>
          <cell r="AB631">
            <v>0</v>
          </cell>
          <cell r="AC631">
            <v>0</v>
          </cell>
          <cell r="AD631">
            <v>0</v>
          </cell>
          <cell r="AE631">
            <v>0</v>
          </cell>
          <cell r="AF631">
            <v>0</v>
          </cell>
          <cell r="AG631">
            <v>0</v>
          </cell>
          <cell r="AH631">
            <v>0</v>
          </cell>
          <cell r="AI631">
            <v>0</v>
          </cell>
          <cell r="AJ631">
            <v>0</v>
          </cell>
          <cell r="AK631">
            <v>0</v>
          </cell>
          <cell r="AL631">
            <v>0</v>
          </cell>
          <cell r="AM631">
            <v>0</v>
          </cell>
          <cell r="AN631">
            <v>0</v>
          </cell>
          <cell r="AO631">
            <v>0</v>
          </cell>
          <cell r="AP631">
            <v>0</v>
          </cell>
          <cell r="AQ631">
            <v>0</v>
          </cell>
          <cell r="AS631">
            <v>0</v>
          </cell>
          <cell r="AT631">
            <v>0</v>
          </cell>
          <cell r="AU631">
            <v>0</v>
          </cell>
          <cell r="AV631">
            <v>0</v>
          </cell>
          <cell r="AW631">
            <v>0</v>
          </cell>
          <cell r="AY631">
            <v>0</v>
          </cell>
          <cell r="AZ631">
            <v>0</v>
          </cell>
          <cell r="BA631">
            <v>0</v>
          </cell>
          <cell r="BB631">
            <v>0</v>
          </cell>
          <cell r="BC631">
            <v>0</v>
          </cell>
          <cell r="BD631">
            <v>0</v>
          </cell>
          <cell r="BE631">
            <v>0</v>
          </cell>
          <cell r="BF631">
            <v>0</v>
          </cell>
          <cell r="BG631">
            <v>0</v>
          </cell>
          <cell r="BH631">
            <v>0</v>
          </cell>
          <cell r="BI631">
            <v>0</v>
          </cell>
          <cell r="BJ631">
            <v>0</v>
          </cell>
          <cell r="BK631">
            <v>0</v>
          </cell>
          <cell r="BL631">
            <v>0</v>
          </cell>
          <cell r="BM631">
            <v>0</v>
          </cell>
          <cell r="BN631">
            <v>0</v>
          </cell>
          <cell r="BO631">
            <v>0</v>
          </cell>
          <cell r="BP631">
            <v>0</v>
          </cell>
          <cell r="BQ631">
            <v>0</v>
          </cell>
          <cell r="BR631">
            <v>4235</v>
          </cell>
          <cell r="BS631">
            <v>170331.69999999998</v>
          </cell>
          <cell r="BT631">
            <v>1395</v>
          </cell>
          <cell r="BU631">
            <v>65718.45</v>
          </cell>
          <cell r="BV631">
            <v>2000</v>
          </cell>
          <cell r="BW631">
            <v>0</v>
          </cell>
          <cell r="BY631">
            <v>7500</v>
          </cell>
          <cell r="BZ631">
            <v>238050.14999999997</v>
          </cell>
        </row>
        <row r="632">
          <cell r="A632">
            <v>700064</v>
          </cell>
          <cell r="B632">
            <v>700064</v>
          </cell>
          <cell r="C632" t="str">
            <v>Mike Pescod</v>
          </cell>
          <cell r="D632">
            <v>700064</v>
          </cell>
          <cell r="E632">
            <v>700</v>
          </cell>
          <cell r="F632">
            <v>70</v>
          </cell>
          <cell r="G632" t="str">
            <v>Cornwall Customer Billing</v>
          </cell>
          <cell r="I632">
            <v>0</v>
          </cell>
          <cell r="K632">
            <v>0</v>
          </cell>
          <cell r="M632">
            <v>0</v>
          </cell>
          <cell r="O632">
            <v>0</v>
          </cell>
          <cell r="Q632">
            <v>0</v>
          </cell>
          <cell r="S632">
            <v>0</v>
          </cell>
          <cell r="U632">
            <v>0</v>
          </cell>
          <cell r="V632">
            <v>0</v>
          </cell>
          <cell r="W632">
            <v>0</v>
          </cell>
          <cell r="X632">
            <v>0</v>
          </cell>
          <cell r="Y632">
            <v>0</v>
          </cell>
          <cell r="Z632">
            <v>0</v>
          </cell>
          <cell r="AA632">
            <v>0</v>
          </cell>
          <cell r="AB632">
            <v>0</v>
          </cell>
          <cell r="AC632">
            <v>0</v>
          </cell>
          <cell r="AD632">
            <v>0</v>
          </cell>
          <cell r="AE632">
            <v>0</v>
          </cell>
          <cell r="AF632">
            <v>0</v>
          </cell>
          <cell r="AG632">
            <v>0</v>
          </cell>
          <cell r="AH632">
            <v>0</v>
          </cell>
          <cell r="AI632">
            <v>0</v>
          </cell>
          <cell r="AJ632">
            <v>0</v>
          </cell>
          <cell r="AK632">
            <v>0</v>
          </cell>
          <cell r="AL632">
            <v>0</v>
          </cell>
          <cell r="AM632">
            <v>0</v>
          </cell>
          <cell r="AN632">
            <v>0</v>
          </cell>
          <cell r="AO632">
            <v>0</v>
          </cell>
          <cell r="AP632">
            <v>0</v>
          </cell>
          <cell r="AQ632">
            <v>0</v>
          </cell>
          <cell r="AS632">
            <v>0</v>
          </cell>
          <cell r="AT632">
            <v>0</v>
          </cell>
          <cell r="AU632">
            <v>0</v>
          </cell>
          <cell r="AV632">
            <v>0</v>
          </cell>
          <cell r="AW632">
            <v>0</v>
          </cell>
          <cell r="AY632">
            <v>0</v>
          </cell>
          <cell r="AZ632">
            <v>0</v>
          </cell>
          <cell r="BA632">
            <v>0</v>
          </cell>
          <cell r="BB632">
            <v>0</v>
          </cell>
          <cell r="BC632">
            <v>0</v>
          </cell>
          <cell r="BD632">
            <v>0</v>
          </cell>
          <cell r="BE632">
            <v>0</v>
          </cell>
          <cell r="BF632">
            <v>0</v>
          </cell>
          <cell r="BG632">
            <v>0</v>
          </cell>
          <cell r="BH632">
            <v>0</v>
          </cell>
          <cell r="BI632">
            <v>0</v>
          </cell>
          <cell r="BJ632">
            <v>0</v>
          </cell>
          <cell r="BK632">
            <v>0</v>
          </cell>
          <cell r="BL632">
            <v>0</v>
          </cell>
          <cell r="BM632">
            <v>0</v>
          </cell>
          <cell r="BO632">
            <v>0</v>
          </cell>
          <cell r="BP632">
            <v>0</v>
          </cell>
          <cell r="BQ632">
            <v>0</v>
          </cell>
          <cell r="BR632">
            <v>2100</v>
          </cell>
          <cell r="BS632">
            <v>84462</v>
          </cell>
          <cell r="BT632">
            <v>0</v>
          </cell>
          <cell r="BU632">
            <v>0</v>
          </cell>
          <cell r="BV632">
            <v>118000</v>
          </cell>
          <cell r="BW632">
            <v>0</v>
          </cell>
          <cell r="BY632">
            <v>7500</v>
          </cell>
          <cell r="BZ632">
            <v>202462</v>
          </cell>
        </row>
        <row r="633">
          <cell r="A633">
            <v>700079</v>
          </cell>
          <cell r="B633">
            <v>700079</v>
          </cell>
          <cell r="C633" t="str">
            <v>Mike Pescod</v>
          </cell>
          <cell r="D633">
            <v>700079</v>
          </cell>
          <cell r="E633">
            <v>700</v>
          </cell>
          <cell r="F633">
            <v>70</v>
          </cell>
          <cell r="G633" t="str">
            <v>CE - General Cust Service expense</v>
          </cell>
          <cell r="I633">
            <v>0</v>
          </cell>
          <cell r="K633">
            <v>0</v>
          </cell>
          <cell r="M633">
            <v>0</v>
          </cell>
          <cell r="O633">
            <v>0</v>
          </cell>
          <cell r="Q633">
            <v>0</v>
          </cell>
          <cell r="S633">
            <v>0</v>
          </cell>
          <cell r="U633">
            <v>0</v>
          </cell>
          <cell r="V633">
            <v>0</v>
          </cell>
          <cell r="W633">
            <v>0</v>
          </cell>
          <cell r="X633">
            <v>0</v>
          </cell>
          <cell r="Y633">
            <v>0</v>
          </cell>
          <cell r="Z633">
            <v>0</v>
          </cell>
          <cell r="AA633">
            <v>0</v>
          </cell>
          <cell r="AB633">
            <v>0</v>
          </cell>
          <cell r="AC633">
            <v>0</v>
          </cell>
          <cell r="AD633">
            <v>0</v>
          </cell>
          <cell r="AE633">
            <v>0</v>
          </cell>
          <cell r="AF633">
            <v>0</v>
          </cell>
          <cell r="AG633">
            <v>0</v>
          </cell>
          <cell r="AH633">
            <v>0</v>
          </cell>
          <cell r="AI633">
            <v>0</v>
          </cell>
          <cell r="AJ633">
            <v>0</v>
          </cell>
          <cell r="AK633">
            <v>0</v>
          </cell>
          <cell r="AL633">
            <v>0</v>
          </cell>
          <cell r="AM633">
            <v>0</v>
          </cell>
          <cell r="AN633">
            <v>0</v>
          </cell>
          <cell r="AO633">
            <v>0</v>
          </cell>
          <cell r="AP633">
            <v>0</v>
          </cell>
          <cell r="AQ633">
            <v>0</v>
          </cell>
          <cell r="AS633">
            <v>0</v>
          </cell>
          <cell r="AT633">
            <v>0</v>
          </cell>
          <cell r="AU633">
            <v>0</v>
          </cell>
          <cell r="AV633">
            <v>0</v>
          </cell>
          <cell r="AW633">
            <v>0</v>
          </cell>
          <cell r="AY633">
            <v>0</v>
          </cell>
          <cell r="AZ633">
            <v>0</v>
          </cell>
          <cell r="BA633">
            <v>0</v>
          </cell>
          <cell r="BB633">
            <v>0</v>
          </cell>
          <cell r="BC633">
            <v>0</v>
          </cell>
          <cell r="BD633">
            <v>0</v>
          </cell>
          <cell r="BE633">
            <v>0</v>
          </cell>
          <cell r="BF633">
            <v>0</v>
          </cell>
          <cell r="BG633">
            <v>0</v>
          </cell>
          <cell r="BH633">
            <v>0</v>
          </cell>
          <cell r="BI633">
            <v>0</v>
          </cell>
          <cell r="BJ633">
            <v>0</v>
          </cell>
          <cell r="BK633">
            <v>0</v>
          </cell>
          <cell r="BL633">
            <v>0</v>
          </cell>
          <cell r="BM633">
            <v>0</v>
          </cell>
          <cell r="BN633">
            <v>0</v>
          </cell>
          <cell r="BO633">
            <v>0</v>
          </cell>
          <cell r="BP633">
            <v>0</v>
          </cell>
          <cell r="BQ633">
            <v>0</v>
          </cell>
          <cell r="BR633">
            <v>5757</v>
          </cell>
          <cell r="BS633">
            <v>231546.53999999998</v>
          </cell>
          <cell r="BT633">
            <v>1876</v>
          </cell>
          <cell r="BU633">
            <v>88378.36</v>
          </cell>
          <cell r="BV633">
            <v>0</v>
          </cell>
          <cell r="BW633">
            <v>0</v>
          </cell>
          <cell r="BY633">
            <v>7500</v>
          </cell>
          <cell r="BZ633">
            <v>319924.89999999997</v>
          </cell>
        </row>
        <row r="634">
          <cell r="A634">
            <v>700083</v>
          </cell>
          <cell r="B634">
            <v>700083</v>
          </cell>
          <cell r="C634" t="str">
            <v>Mike Pescod</v>
          </cell>
          <cell r="D634">
            <v>700083</v>
          </cell>
          <cell r="E634">
            <v>700</v>
          </cell>
          <cell r="F634">
            <v>70</v>
          </cell>
          <cell r="G634" t="str">
            <v>CE - Bad Debts Provision</v>
          </cell>
          <cell r="I634">
            <v>0</v>
          </cell>
          <cell r="K634">
            <v>0</v>
          </cell>
          <cell r="M634">
            <v>0</v>
          </cell>
          <cell r="O634">
            <v>0</v>
          </cell>
          <cell r="Q634">
            <v>0</v>
          </cell>
          <cell r="S634">
            <v>0</v>
          </cell>
          <cell r="U634">
            <v>0</v>
          </cell>
          <cell r="V634">
            <v>0</v>
          </cell>
          <cell r="W634">
            <v>0</v>
          </cell>
          <cell r="X634">
            <v>0</v>
          </cell>
          <cell r="Y634">
            <v>0</v>
          </cell>
          <cell r="Z634">
            <v>0</v>
          </cell>
          <cell r="AA634">
            <v>0</v>
          </cell>
          <cell r="AB634">
            <v>0</v>
          </cell>
          <cell r="AC634">
            <v>0</v>
          </cell>
          <cell r="AD634">
            <v>0</v>
          </cell>
          <cell r="AE634">
            <v>0</v>
          </cell>
          <cell r="AF634">
            <v>0</v>
          </cell>
          <cell r="AG634">
            <v>0</v>
          </cell>
          <cell r="AH634">
            <v>0</v>
          </cell>
          <cell r="AI634">
            <v>0</v>
          </cell>
          <cell r="AJ634">
            <v>0</v>
          </cell>
          <cell r="AK634">
            <v>0</v>
          </cell>
          <cell r="AL634">
            <v>0</v>
          </cell>
          <cell r="AM634">
            <v>0</v>
          </cell>
          <cell r="AN634">
            <v>0</v>
          </cell>
          <cell r="AO634">
            <v>0</v>
          </cell>
          <cell r="AP634">
            <v>0</v>
          </cell>
          <cell r="AQ634">
            <v>0</v>
          </cell>
          <cell r="AS634">
            <v>0</v>
          </cell>
          <cell r="AT634">
            <v>0</v>
          </cell>
          <cell r="AU634">
            <v>0</v>
          </cell>
          <cell r="AV634">
            <v>0</v>
          </cell>
          <cell r="AW634">
            <v>0</v>
          </cell>
          <cell r="AY634">
            <v>0</v>
          </cell>
          <cell r="AZ634">
            <v>0</v>
          </cell>
          <cell r="BA634">
            <v>0</v>
          </cell>
          <cell r="BB634">
            <v>0</v>
          </cell>
          <cell r="BC634">
            <v>0</v>
          </cell>
          <cell r="BD634">
            <v>0</v>
          </cell>
          <cell r="BE634">
            <v>0</v>
          </cell>
          <cell r="BF634">
            <v>0</v>
          </cell>
          <cell r="BG634">
            <v>0</v>
          </cell>
          <cell r="BH634">
            <v>0</v>
          </cell>
          <cell r="BI634">
            <v>0</v>
          </cell>
          <cell r="BJ634">
            <v>0</v>
          </cell>
          <cell r="BK634">
            <v>0</v>
          </cell>
          <cell r="BL634">
            <v>0</v>
          </cell>
          <cell r="BM634">
            <v>0</v>
          </cell>
          <cell r="BN634">
            <v>0</v>
          </cell>
          <cell r="BO634">
            <v>0</v>
          </cell>
          <cell r="BP634">
            <v>0</v>
          </cell>
          <cell r="BQ634">
            <v>0</v>
          </cell>
          <cell r="BR634">
            <v>0</v>
          </cell>
          <cell r="BS634">
            <v>0</v>
          </cell>
          <cell r="BT634">
            <v>0</v>
          </cell>
          <cell r="BU634">
            <v>0</v>
          </cell>
          <cell r="BV634">
            <v>125000</v>
          </cell>
          <cell r="BW634">
            <v>0</v>
          </cell>
          <cell r="BY634">
            <v>7500</v>
          </cell>
          <cell r="BZ634">
            <v>125000</v>
          </cell>
        </row>
        <row r="635">
          <cell r="A635">
            <v>700081</v>
          </cell>
          <cell r="B635">
            <v>700081</v>
          </cell>
          <cell r="C635" t="str">
            <v>Mike Pescod</v>
          </cell>
          <cell r="D635">
            <v>700081</v>
          </cell>
          <cell r="E635">
            <v>700</v>
          </cell>
          <cell r="F635">
            <v>70</v>
          </cell>
          <cell r="G635" t="str">
            <v>CE - Cust Service Supervsion</v>
          </cell>
          <cell r="I635">
            <v>0</v>
          </cell>
          <cell r="K635">
            <v>0</v>
          </cell>
          <cell r="M635">
            <v>0</v>
          </cell>
          <cell r="O635">
            <v>0</v>
          </cell>
          <cell r="Q635">
            <v>0</v>
          </cell>
          <cell r="S635">
            <v>0</v>
          </cell>
          <cell r="U635">
            <v>0</v>
          </cell>
          <cell r="V635">
            <v>0</v>
          </cell>
          <cell r="W635">
            <v>0</v>
          </cell>
          <cell r="X635">
            <v>0</v>
          </cell>
          <cell r="Y635">
            <v>0</v>
          </cell>
          <cell r="Z635">
            <v>0</v>
          </cell>
          <cell r="AA635">
            <v>0</v>
          </cell>
          <cell r="AB635">
            <v>0</v>
          </cell>
          <cell r="AC635">
            <v>0</v>
          </cell>
          <cell r="AD635">
            <v>0</v>
          </cell>
          <cell r="AE635">
            <v>0</v>
          </cell>
          <cell r="AF635">
            <v>0</v>
          </cell>
          <cell r="AG635">
            <v>0</v>
          </cell>
          <cell r="AH635">
            <v>0</v>
          </cell>
          <cell r="AI635">
            <v>0</v>
          </cell>
          <cell r="AJ635">
            <v>0</v>
          </cell>
          <cell r="AK635">
            <v>0</v>
          </cell>
          <cell r="AL635">
            <v>0</v>
          </cell>
          <cell r="AM635">
            <v>0</v>
          </cell>
          <cell r="AN635">
            <v>0</v>
          </cell>
          <cell r="AO635">
            <v>0</v>
          </cell>
          <cell r="AP635">
            <v>0</v>
          </cell>
          <cell r="AQ635">
            <v>0</v>
          </cell>
          <cell r="AS635">
            <v>0</v>
          </cell>
          <cell r="AT635">
            <v>0</v>
          </cell>
          <cell r="AU635">
            <v>0</v>
          </cell>
          <cell r="AV635">
            <v>0</v>
          </cell>
          <cell r="AW635">
            <v>0</v>
          </cell>
          <cell r="AX635">
            <v>0</v>
          </cell>
          <cell r="AY635">
            <v>0</v>
          </cell>
          <cell r="AZ635">
            <v>0</v>
          </cell>
          <cell r="BA635">
            <v>0</v>
          </cell>
          <cell r="BB635">
            <v>0</v>
          </cell>
          <cell r="BC635">
            <v>0</v>
          </cell>
          <cell r="BD635">
            <v>0</v>
          </cell>
          <cell r="BE635">
            <v>0</v>
          </cell>
          <cell r="BF635">
            <v>0</v>
          </cell>
          <cell r="BG635">
            <v>0</v>
          </cell>
          <cell r="BH635">
            <v>0</v>
          </cell>
          <cell r="BI635">
            <v>0</v>
          </cell>
          <cell r="BJ635">
            <v>0</v>
          </cell>
          <cell r="BK635">
            <v>0</v>
          </cell>
          <cell r="BL635">
            <v>0</v>
          </cell>
          <cell r="BM635">
            <v>0</v>
          </cell>
          <cell r="BN635">
            <v>450</v>
          </cell>
          <cell r="BO635">
            <v>21150</v>
          </cell>
          <cell r="BP635">
            <v>0</v>
          </cell>
          <cell r="BQ635">
            <v>0</v>
          </cell>
          <cell r="BR635">
            <v>1190</v>
          </cell>
          <cell r="BS635">
            <v>47861.799999999996</v>
          </cell>
          <cell r="BT635">
            <v>0</v>
          </cell>
          <cell r="BU635">
            <v>0</v>
          </cell>
          <cell r="BV635">
            <v>0</v>
          </cell>
          <cell r="BW635">
            <v>0</v>
          </cell>
          <cell r="BY635">
            <v>7500</v>
          </cell>
          <cell r="BZ635">
            <v>69011.799999999988</v>
          </cell>
        </row>
        <row r="636">
          <cell r="BY636" t="str">
            <v>7500 Total</v>
          </cell>
          <cell r="BZ636">
            <v>1181185</v>
          </cell>
        </row>
        <row r="637">
          <cell r="H637">
            <v>0</v>
          </cell>
          <cell r="I637">
            <v>0</v>
          </cell>
          <cell r="J637">
            <v>0</v>
          </cell>
          <cell r="K637">
            <v>0</v>
          </cell>
        </row>
        <row r="642">
          <cell r="G642" t="str">
            <v>Total Available Hours</v>
          </cell>
          <cell r="H642">
            <v>3904</v>
          </cell>
          <cell r="J642">
            <v>8920</v>
          </cell>
          <cell r="L642">
            <v>16113</v>
          </cell>
          <cell r="N642">
            <v>8950</v>
          </cell>
          <cell r="P642">
            <v>20904</v>
          </cell>
          <cell r="R642">
            <v>6880</v>
          </cell>
          <cell r="T642">
            <v>16104</v>
          </cell>
          <cell r="V642">
            <v>8920</v>
          </cell>
          <cell r="X642">
            <v>2866.666666666667</v>
          </cell>
          <cell r="Z642">
            <v>5454</v>
          </cell>
          <cell r="AB642">
            <v>3480</v>
          </cell>
          <cell r="AD642">
            <v>12732</v>
          </cell>
          <cell r="AF642">
            <v>19132.666666666664</v>
          </cell>
          <cell r="AH642">
            <v>3440</v>
          </cell>
          <cell r="AJ642">
            <v>1432</v>
          </cell>
          <cell r="AL642">
            <v>7077</v>
          </cell>
          <cell r="AN642">
            <v>3493</v>
          </cell>
          <cell r="AP642">
            <v>0</v>
          </cell>
          <cell r="AR642">
            <v>0</v>
          </cell>
          <cell r="AT642">
            <v>8640</v>
          </cell>
          <cell r="AV642">
            <v>3480</v>
          </cell>
          <cell r="AX642">
            <v>0</v>
          </cell>
          <cell r="AZ642">
            <v>25884.5</v>
          </cell>
          <cell r="BB642">
            <v>8789</v>
          </cell>
          <cell r="BD642">
            <v>5868</v>
          </cell>
          <cell r="BF642">
            <v>0</v>
          </cell>
          <cell r="BH642">
            <v>1760</v>
          </cell>
          <cell r="BJ642">
            <v>0</v>
          </cell>
          <cell r="BL642">
            <v>5080</v>
          </cell>
          <cell r="BN642">
            <v>3400</v>
          </cell>
          <cell r="BP642">
            <v>8895</v>
          </cell>
          <cell r="BR642">
            <v>14542</v>
          </cell>
          <cell r="BT642">
            <v>10248</v>
          </cell>
          <cell r="BV642">
            <v>248108.83333333334</v>
          </cell>
        </row>
        <row r="643">
          <cell r="BY643" t="str">
            <v>Grand Total</v>
          </cell>
          <cell r="BZ643">
            <v>11028496.820000006</v>
          </cell>
        </row>
        <row r="644">
          <cell r="G644" t="str">
            <v>Total Hours allocated and Dollars</v>
          </cell>
          <cell r="H644">
            <v>4165</v>
          </cell>
          <cell r="I644">
            <v>360105.89999999997</v>
          </cell>
          <cell r="J644">
            <v>8920</v>
          </cell>
          <cell r="K644">
            <v>511205.20000000007</v>
          </cell>
          <cell r="L644">
            <v>16113</v>
          </cell>
          <cell r="M644">
            <v>845287.9800000001</v>
          </cell>
          <cell r="N644">
            <v>8950</v>
          </cell>
          <cell r="O644">
            <v>544786.50000000023</v>
          </cell>
          <cell r="P644">
            <v>20904</v>
          </cell>
          <cell r="Q644">
            <v>1285596</v>
          </cell>
          <cell r="R644">
            <v>6880</v>
          </cell>
          <cell r="S644">
            <v>408396.79999999999</v>
          </cell>
          <cell r="T644">
            <v>0</v>
          </cell>
          <cell r="U644">
            <v>0</v>
          </cell>
          <cell r="V644">
            <v>3424</v>
          </cell>
          <cell r="W644">
            <v>157504</v>
          </cell>
          <cell r="X644">
            <v>0</v>
          </cell>
          <cell r="Y644">
            <v>0</v>
          </cell>
          <cell r="Z644">
            <v>240</v>
          </cell>
          <cell r="AA644">
            <v>10560</v>
          </cell>
          <cell r="AB644">
            <v>0</v>
          </cell>
          <cell r="AC644">
            <v>0</v>
          </cell>
          <cell r="AD644">
            <v>12908</v>
          </cell>
          <cell r="AE644">
            <v>722848</v>
          </cell>
          <cell r="AF644">
            <v>19133</v>
          </cell>
          <cell r="AG644">
            <v>890067.15999999992</v>
          </cell>
          <cell r="AH644">
            <v>529</v>
          </cell>
          <cell r="AI644">
            <v>26450</v>
          </cell>
          <cell r="AJ644">
            <v>1432</v>
          </cell>
          <cell r="AK644">
            <v>78144.240000000005</v>
          </cell>
          <cell r="AL644">
            <v>7077</v>
          </cell>
          <cell r="AM644">
            <v>379610.28</v>
          </cell>
          <cell r="AN644">
            <v>3493</v>
          </cell>
          <cell r="AO644">
            <v>157010.35</v>
          </cell>
          <cell r="AP644">
            <v>0</v>
          </cell>
          <cell r="AQ644">
            <v>0</v>
          </cell>
          <cell r="AR644">
            <v>0</v>
          </cell>
          <cell r="AS644">
            <v>0</v>
          </cell>
          <cell r="AT644">
            <v>0</v>
          </cell>
          <cell r="AU644">
            <v>0</v>
          </cell>
          <cell r="AV644">
            <v>0</v>
          </cell>
          <cell r="AW644">
            <v>0</v>
          </cell>
          <cell r="AX644">
            <v>0</v>
          </cell>
          <cell r="AY644">
            <v>0</v>
          </cell>
          <cell r="AZ644">
            <v>25885</v>
          </cell>
          <cell r="BA644">
            <v>1501588.85</v>
          </cell>
          <cell r="BB644">
            <v>8789</v>
          </cell>
          <cell r="BC644">
            <v>452194.05000000005</v>
          </cell>
          <cell r="BD644">
            <v>5868</v>
          </cell>
          <cell r="BE644">
            <v>311649.48000000004</v>
          </cell>
          <cell r="BF644">
            <v>0</v>
          </cell>
          <cell r="BG644">
            <v>0</v>
          </cell>
          <cell r="BH644">
            <v>641</v>
          </cell>
          <cell r="BI644">
            <v>20512</v>
          </cell>
          <cell r="BJ644">
            <v>0</v>
          </cell>
          <cell r="BK644">
            <v>0</v>
          </cell>
          <cell r="BL644">
            <v>2400</v>
          </cell>
          <cell r="BM644">
            <v>93600</v>
          </cell>
          <cell r="BN644">
            <v>1400</v>
          </cell>
          <cell r="BO644">
            <v>65800</v>
          </cell>
          <cell r="BP644">
            <v>8815</v>
          </cell>
          <cell r="BQ644">
            <v>361415</v>
          </cell>
          <cell r="BR644">
            <v>14542</v>
          </cell>
          <cell r="BS644">
            <v>584879.24</v>
          </cell>
          <cell r="BT644">
            <v>10248</v>
          </cell>
          <cell r="BU644">
            <v>482783.27999999997</v>
          </cell>
          <cell r="BX644">
            <v>7502009.8100000015</v>
          </cell>
        </row>
        <row r="646">
          <cell r="G646" t="str">
            <v>Balance of Hours</v>
          </cell>
          <cell r="H646">
            <v>-261</v>
          </cell>
          <cell r="J646">
            <v>0</v>
          </cell>
          <cell r="L646">
            <v>0</v>
          </cell>
          <cell r="N646">
            <v>0</v>
          </cell>
          <cell r="P646">
            <v>0</v>
          </cell>
          <cell r="R646">
            <v>0</v>
          </cell>
          <cell r="T646">
            <v>16104</v>
          </cell>
          <cell r="V646">
            <v>5496</v>
          </cell>
          <cell r="X646">
            <v>2866.666666666667</v>
          </cell>
          <cell r="Z646">
            <v>5214</v>
          </cell>
          <cell r="AB646">
            <v>3480</v>
          </cell>
          <cell r="AD646">
            <v>-176</v>
          </cell>
          <cell r="AF646">
            <v>-0.33333333333575865</v>
          </cell>
          <cell r="AH646">
            <v>2911</v>
          </cell>
          <cell r="AJ646">
            <v>0</v>
          </cell>
          <cell r="AL646">
            <v>0</v>
          </cell>
          <cell r="AN646">
            <v>0</v>
          </cell>
          <cell r="AP646">
            <v>0</v>
          </cell>
          <cell r="AR646">
            <v>0</v>
          </cell>
          <cell r="AT646">
            <v>8640</v>
          </cell>
          <cell r="AV646">
            <v>3480</v>
          </cell>
          <cell r="AX646">
            <v>0</v>
          </cell>
          <cell r="AY646" t="str">
            <v>??</v>
          </cell>
          <cell r="AZ646">
            <v>-0.5</v>
          </cell>
          <cell r="BB646">
            <v>0</v>
          </cell>
          <cell r="BD646">
            <v>0</v>
          </cell>
          <cell r="BF646">
            <v>0</v>
          </cell>
          <cell r="BH646">
            <v>1119</v>
          </cell>
          <cell r="BJ646">
            <v>0</v>
          </cell>
          <cell r="BL646">
            <v>2680</v>
          </cell>
          <cell r="BN646">
            <v>2000</v>
          </cell>
          <cell r="BP646">
            <v>80</v>
          </cell>
          <cell r="BR646">
            <v>0</v>
          </cell>
          <cell r="BT646">
            <v>0</v>
          </cell>
          <cell r="BV646">
            <v>1720</v>
          </cell>
          <cell r="BX646">
            <v>147102</v>
          </cell>
        </row>
        <row r="647">
          <cell r="H647" t="str">
            <v>Added Hours for Walter for 2.5 Months</v>
          </cell>
          <cell r="AY647" t="str">
            <v xml:space="preserve">Leave alone </v>
          </cell>
          <cell r="BX647" t="str">
            <v>Total Hours Alloacted</v>
          </cell>
        </row>
        <row r="648">
          <cell r="AX648" t="str">
            <v>Diff between me &amp; BD</v>
          </cell>
        </row>
      </sheetData>
      <sheetData sheetId="3"/>
      <sheetData sheetId="4">
        <row r="1">
          <cell r="A1">
            <v>1</v>
          </cell>
          <cell r="B1">
            <v>2</v>
          </cell>
          <cell r="C1">
            <v>3</v>
          </cell>
          <cell r="D1">
            <v>4</v>
          </cell>
          <cell r="E1">
            <v>5</v>
          </cell>
          <cell r="F1">
            <v>6</v>
          </cell>
          <cell r="G1">
            <v>7</v>
          </cell>
          <cell r="H1">
            <v>8</v>
          </cell>
          <cell r="I1">
            <v>9</v>
          </cell>
          <cell r="J1">
            <v>10</v>
          </cell>
          <cell r="K1">
            <v>11</v>
          </cell>
          <cell r="L1">
            <v>12</v>
          </cell>
          <cell r="M1">
            <v>13</v>
          </cell>
          <cell r="N1">
            <v>14</v>
          </cell>
          <cell r="O1">
            <v>15</v>
          </cell>
          <cell r="P1">
            <v>16</v>
          </cell>
          <cell r="Q1">
            <v>17</v>
          </cell>
          <cell r="R1">
            <v>18</v>
          </cell>
          <cell r="S1">
            <v>19</v>
          </cell>
          <cell r="T1">
            <v>20</v>
          </cell>
          <cell r="U1">
            <v>21</v>
          </cell>
          <cell r="V1">
            <v>22</v>
          </cell>
          <cell r="W1">
            <v>23</v>
          </cell>
          <cell r="X1">
            <v>24</v>
          </cell>
          <cell r="Y1">
            <v>25</v>
          </cell>
          <cell r="Z1">
            <v>26</v>
          </cell>
          <cell r="AA1">
            <v>27</v>
          </cell>
          <cell r="AB1">
            <v>28</v>
          </cell>
          <cell r="AC1">
            <v>29</v>
          </cell>
          <cell r="AD1">
            <v>30</v>
          </cell>
          <cell r="AE1">
            <v>31</v>
          </cell>
          <cell r="AF1">
            <v>32</v>
          </cell>
          <cell r="AG1">
            <v>33</v>
          </cell>
          <cell r="AH1">
            <v>34</v>
          </cell>
          <cell r="AI1">
            <v>35</v>
          </cell>
          <cell r="AJ1">
            <v>36</v>
          </cell>
          <cell r="AK1">
            <v>37</v>
          </cell>
          <cell r="AL1">
            <v>38</v>
          </cell>
          <cell r="AM1">
            <v>39</v>
          </cell>
          <cell r="AN1">
            <v>40</v>
          </cell>
          <cell r="AO1">
            <v>41</v>
          </cell>
          <cell r="AP1">
            <v>42</v>
          </cell>
          <cell r="AQ1">
            <v>43</v>
          </cell>
          <cell r="AR1">
            <v>44</v>
          </cell>
          <cell r="AS1">
            <v>45</v>
          </cell>
          <cell r="AT1">
            <v>46</v>
          </cell>
          <cell r="AU1">
            <v>47</v>
          </cell>
          <cell r="AV1">
            <v>48</v>
          </cell>
          <cell r="AW1">
            <v>49</v>
          </cell>
          <cell r="AX1">
            <v>50</v>
          </cell>
          <cell r="AY1">
            <v>51</v>
          </cell>
          <cell r="AZ1">
            <v>52</v>
          </cell>
          <cell r="BA1">
            <v>53</v>
          </cell>
          <cell r="BB1">
            <v>54</v>
          </cell>
          <cell r="BC1">
            <v>55</v>
          </cell>
          <cell r="BD1">
            <v>56</v>
          </cell>
          <cell r="BE1">
            <v>57</v>
          </cell>
          <cell r="BF1">
            <v>58</v>
          </cell>
          <cell r="BG1">
            <v>59</v>
          </cell>
          <cell r="BH1">
            <v>60</v>
          </cell>
          <cell r="BI1">
            <v>61</v>
          </cell>
          <cell r="BJ1">
            <v>62</v>
          </cell>
          <cell r="BK1">
            <v>63</v>
          </cell>
          <cell r="BL1">
            <v>64</v>
          </cell>
          <cell r="BM1">
            <v>65</v>
          </cell>
          <cell r="BN1">
            <v>66</v>
          </cell>
          <cell r="BO1">
            <v>67</v>
          </cell>
          <cell r="BP1">
            <v>68</v>
          </cell>
          <cell r="BQ1">
            <v>69</v>
          </cell>
          <cell r="BR1">
            <v>70</v>
          </cell>
          <cell r="BS1">
            <v>71</v>
          </cell>
          <cell r="BT1">
            <v>72</v>
          </cell>
          <cell r="BU1">
            <v>73</v>
          </cell>
          <cell r="BV1">
            <v>74</v>
          </cell>
          <cell r="BW1">
            <v>75</v>
          </cell>
          <cell r="BX1">
            <v>76</v>
          </cell>
          <cell r="BY1">
            <v>77</v>
          </cell>
          <cell r="BZ1">
            <v>78</v>
          </cell>
          <cell r="CA1">
            <v>79</v>
          </cell>
          <cell r="CB1">
            <v>80</v>
          </cell>
          <cell r="CC1">
            <v>81</v>
          </cell>
          <cell r="CD1">
            <v>82</v>
          </cell>
          <cell r="CE1">
            <v>83</v>
          </cell>
          <cell r="CF1">
            <v>84</v>
          </cell>
          <cell r="CG1">
            <v>85</v>
          </cell>
          <cell r="CH1">
            <v>86</v>
          </cell>
          <cell r="CI1">
            <v>87</v>
          </cell>
          <cell r="CJ1">
            <v>88</v>
          </cell>
          <cell r="CK1">
            <v>89</v>
          </cell>
          <cell r="CL1">
            <v>90</v>
          </cell>
          <cell r="CM1">
            <v>91</v>
          </cell>
          <cell r="CN1">
            <v>92</v>
          </cell>
          <cell r="CO1">
            <v>93</v>
          </cell>
          <cell r="CP1">
            <v>94</v>
          </cell>
          <cell r="CQ1">
            <v>95</v>
          </cell>
          <cell r="CR1">
            <v>96</v>
          </cell>
          <cell r="CS1">
            <v>97</v>
          </cell>
          <cell r="CT1">
            <v>98</v>
          </cell>
          <cell r="CU1">
            <v>99</v>
          </cell>
          <cell r="CV1">
            <v>100</v>
          </cell>
          <cell r="CW1">
            <v>101</v>
          </cell>
          <cell r="CX1">
            <v>102</v>
          </cell>
          <cell r="CY1">
            <v>103</v>
          </cell>
          <cell r="CZ1">
            <v>104</v>
          </cell>
          <cell r="DA1">
            <v>105</v>
          </cell>
          <cell r="DB1">
            <v>106</v>
          </cell>
          <cell r="DC1">
            <v>107</v>
          </cell>
          <cell r="DD1">
            <v>108</v>
          </cell>
          <cell r="DE1">
            <v>109</v>
          </cell>
          <cell r="DF1">
            <v>110</v>
          </cell>
          <cell r="DG1">
            <v>111</v>
          </cell>
          <cell r="DH1">
            <v>112</v>
          </cell>
          <cell r="DI1">
            <v>113</v>
          </cell>
          <cell r="DJ1">
            <v>114</v>
          </cell>
          <cell r="DK1">
            <v>115</v>
          </cell>
          <cell r="DL1">
            <v>116</v>
          </cell>
          <cell r="DM1">
            <v>117</v>
          </cell>
          <cell r="DN1">
            <v>118</v>
          </cell>
          <cell r="DO1">
            <v>119</v>
          </cell>
          <cell r="DP1">
            <v>120</v>
          </cell>
          <cell r="DQ1">
            <v>121</v>
          </cell>
          <cell r="DR1">
            <v>122</v>
          </cell>
          <cell r="DS1">
            <v>123</v>
          </cell>
          <cell r="DT1">
            <v>124</v>
          </cell>
          <cell r="DU1">
            <v>125</v>
          </cell>
          <cell r="DV1">
            <v>126</v>
          </cell>
          <cell r="DW1">
            <v>127</v>
          </cell>
          <cell r="DX1">
            <v>128</v>
          </cell>
          <cell r="DY1">
            <v>129</v>
          </cell>
          <cell r="DZ1">
            <v>130</v>
          </cell>
          <cell r="EA1">
            <v>131</v>
          </cell>
          <cell r="EB1">
            <v>132</v>
          </cell>
        </row>
        <row r="3">
          <cell r="F3" t="str">
            <v>GL</v>
          </cell>
        </row>
        <row r="4">
          <cell r="B4" t="str">
            <v>Responsibility</v>
          </cell>
          <cell r="C4" t="str">
            <v>Order #</v>
          </cell>
          <cell r="D4" t="str">
            <v>Order Type</v>
          </cell>
          <cell r="E4" t="str">
            <v>Co Code</v>
          </cell>
          <cell r="F4" t="str">
            <v>Description</v>
          </cell>
          <cell r="G4" t="str">
            <v>Hours for contracted servcies</v>
          </cell>
          <cell r="H4" t="str">
            <v>Contracted Services</v>
          </cell>
          <cell r="I4" t="str">
            <v>Utilities - Gas, Hydro, Water</v>
          </cell>
          <cell r="J4" t="str">
            <v>Insurances</v>
          </cell>
          <cell r="K4" t="str">
            <v>Licensing, Registration, Inspection</v>
          </cell>
          <cell r="L4" t="str">
            <v>Telephone</v>
          </cell>
          <cell r="M4" t="str">
            <v>Welfare &amp; Pension Administration</v>
          </cell>
          <cell r="N4" t="str">
            <v>Cellular</v>
          </cell>
          <cell r="O4" t="str">
            <v>General Repair &amp; Maintenance</v>
          </cell>
          <cell r="P4" t="str">
            <v>Bank Charges</v>
          </cell>
          <cell r="Q4" t="str">
            <v>Pagers</v>
          </cell>
          <cell r="R4" t="str">
            <v>Other Service Charges</v>
          </cell>
          <cell r="S4" t="str">
            <v>Gas</v>
          </cell>
          <cell r="T4" t="str">
            <v>Water</v>
          </cell>
          <cell r="U4" t="str">
            <v>Cable</v>
          </cell>
          <cell r="V4" t="str">
            <v>Company Hydro</v>
          </cell>
          <cell r="W4" t="str">
            <v>Project Investigations</v>
          </cell>
          <cell r="X4" t="str">
            <v>Counselling Services</v>
          </cell>
          <cell r="Y4" t="str">
            <v>Systems Consultants</v>
          </cell>
          <cell r="Z4" t="str">
            <v>Affiliate Mgmt Fee - Expense</v>
          </cell>
          <cell r="AA4" t="str">
            <v>Legal Fees</v>
          </cell>
          <cell r="AB4" t="str">
            <v>Audit Fees</v>
          </cell>
          <cell r="AC4" t="str">
            <v>Other Consultants</v>
          </cell>
          <cell r="AD4" t="str">
            <v>Lobbyists</v>
          </cell>
          <cell r="AE4" t="str">
            <v>Affilliated Labour &amp; Other Charges</v>
          </cell>
          <cell r="AF4" t="str">
            <v>Cash over or Short</v>
          </cell>
          <cell r="AG4" t="str">
            <v>Rental Agreements</v>
          </cell>
          <cell r="AH4" t="str">
            <v>Credit Bureau</v>
          </cell>
          <cell r="AI4" t="str">
            <v>Customer Damages &amp; Claims</v>
          </cell>
          <cell r="AJ4" t="str">
            <v>Easement Expenses</v>
          </cell>
          <cell r="AK4" t="str">
            <v>Trenching Services</v>
          </cell>
          <cell r="AL4" t="str">
            <v>Personal Protective Equipment</v>
          </cell>
          <cell r="AM4" t="str">
            <v>Enviromental Supplies</v>
          </cell>
          <cell r="AN4" t="e">
            <v>#NAME?</v>
          </cell>
          <cell r="AO4" t="str">
            <v>Software</v>
          </cell>
          <cell r="AP4" t="str">
            <v>Grass Cutting</v>
          </cell>
          <cell r="AQ4" t="str">
            <v>Hand Delivery</v>
          </cell>
          <cell r="AR4" t="str">
            <v>Health &amp; Safety Supplies</v>
          </cell>
          <cell r="AS4" t="str">
            <v>Rock Breaking Services</v>
          </cell>
          <cell r="AT4" t="str">
            <v>Computer Peripherals &amp; Accessories</v>
          </cell>
          <cell r="AU4" t="str">
            <v>Networking ( WAN/Interner)</v>
          </cell>
          <cell r="AV4" t="str">
            <v>Bad Debts</v>
          </cell>
          <cell r="AW4" t="str">
            <v>Miscellaneous</v>
          </cell>
          <cell r="AX4" t="str">
            <v>Couriers</v>
          </cell>
          <cell r="AY4" t="str">
            <v>Office Supplies</v>
          </cell>
          <cell r="AZ4" t="str">
            <v>Freight</v>
          </cell>
          <cell r="BA4" t="str">
            <v>Postage</v>
          </cell>
          <cell r="BB4" t="str">
            <v>Print Matter</v>
          </cell>
          <cell r="BC4" t="str">
            <v>Radios</v>
          </cell>
          <cell r="BD4" t="str">
            <v>Small Tools &amp; Equipment</v>
          </cell>
          <cell r="BE4" t="str">
            <v>Snow Removal</v>
          </cell>
          <cell r="BF4" t="str">
            <v>Subscriptions</v>
          </cell>
          <cell r="BG4" t="str">
            <v>Telephone Maintenance</v>
          </cell>
          <cell r="BH4" t="str">
            <v>Tree trimming, bursh cutting</v>
          </cell>
          <cell r="BI4" t="str">
            <v>Lease - Water Filtration Systems</v>
          </cell>
          <cell r="BJ4" t="str">
            <v>Inventory Scrap &amp; Adjustments</v>
          </cell>
          <cell r="BK4" t="str">
            <v>Zebra Mussels</v>
          </cell>
          <cell r="BL4" t="str">
            <v>Reel Deposits</v>
          </cell>
          <cell r="BM4" t="str">
            <v>Conferences &amp; Seminars</v>
          </cell>
          <cell r="BN4" t="str">
            <v>S/C General Maintenance</v>
          </cell>
          <cell r="BO4" t="str">
            <v>T&amp;D Common Allocations</v>
          </cell>
          <cell r="BP4" t="str">
            <v>Janitorial Supplies</v>
          </cell>
          <cell r="BQ4" t="str">
            <v>Clothing &amp; Other Accessories</v>
          </cell>
          <cell r="BR4" t="str">
            <v>Communications</v>
          </cell>
          <cell r="BS4" t="str">
            <v>Glove Testing</v>
          </cell>
          <cell r="BT4" t="str">
            <v>Publications &amp; Reference Materials</v>
          </cell>
          <cell r="BU4" t="str">
            <v>E, H&amp;S Monitoring &amp; Analysis</v>
          </cell>
          <cell r="BV4" t="str">
            <v>Waste Management - Non-Hazardous</v>
          </cell>
          <cell r="BW4" t="str">
            <v>Waste Management - Hazardous</v>
          </cell>
          <cell r="BX4" t="str">
            <v>General Repair &amp; Maintenance</v>
          </cell>
          <cell r="BY4" t="str">
            <v>Material Handling</v>
          </cell>
          <cell r="BZ4" t="str">
            <v>Work Gloves</v>
          </cell>
          <cell r="CA4" t="str">
            <v>Batteries &amp; Flashlights</v>
          </cell>
          <cell r="CB4" t="str">
            <v>Automotive Supplies</v>
          </cell>
          <cell r="CC4" t="str">
            <v>HVAC Agreement</v>
          </cell>
          <cell r="CD4" t="str">
            <v>Alarm Agreement</v>
          </cell>
          <cell r="CE4" t="str">
            <v>Elevator Agreement</v>
          </cell>
          <cell r="CF4" t="str">
            <v>Plumbing</v>
          </cell>
          <cell r="CG4" t="str">
            <v>Door Maintenance</v>
          </cell>
          <cell r="CH4" t="str">
            <v>Yard &amp; Garden Maintenance</v>
          </cell>
          <cell r="CI4" t="str">
            <v>Parking Lot Maintenance</v>
          </cell>
          <cell r="CJ4" t="str">
            <v>Parking Lot Sealing</v>
          </cell>
          <cell r="CK4" t="str">
            <v>Kitchen Supplies</v>
          </cell>
          <cell r="CL4" t="str">
            <v>Fire Ext. Maintenance</v>
          </cell>
          <cell r="CM4" t="str">
            <v>Sprinkler System</v>
          </cell>
          <cell r="CN4" t="str">
            <v>Electrical Supplies</v>
          </cell>
          <cell r="CO4" t="str">
            <v>Mechanical Supplies</v>
          </cell>
          <cell r="CP4" t="str">
            <v>Coveralls</v>
          </cell>
          <cell r="CQ4" t="str">
            <v>Bird Project</v>
          </cell>
          <cell r="CR4" t="str">
            <v>Spider Project</v>
          </cell>
          <cell r="CS4" t="str">
            <v>Generator Unit Material</v>
          </cell>
          <cell r="CT4" t="str">
            <v>GEC</v>
          </cell>
          <cell r="CU4" t="str">
            <v>Poles &amp; Fixtures - Distribution</v>
          </cell>
          <cell r="CV4" t="str">
            <v>Cost Adjustment (Budget)</v>
          </cell>
          <cell r="CW4" t="str">
            <v>Water Rentals-FSSI</v>
          </cell>
          <cell r="CX4" t="str">
            <v>Conductors &amp; Devices-Distribution Primar</v>
          </cell>
          <cell r="CY4" t="str">
            <v>Conductor &amp; Devices-Distribution Seconda</v>
          </cell>
          <cell r="CZ4" t="str">
            <v>Conductors &amp; Devices-Distr Primary UG</v>
          </cell>
          <cell r="DA4" t="str">
            <v>Conductors &amp; Devices-Distr Secondary UG</v>
          </cell>
          <cell r="DB4" t="str">
            <v>Underground Conduit &amp; Manholes-Transmiss</v>
          </cell>
          <cell r="DC4" t="str">
            <v>Underground Conduit &amp; Manholes-Distribui</v>
          </cell>
          <cell r="DD4" t="str">
            <v>Line Transformer Distribution</v>
          </cell>
          <cell r="DE4" t="str">
            <v>Watthour Meter Distribution</v>
          </cell>
          <cell r="DF4" t="str">
            <v>Combination Meter Distribution</v>
          </cell>
          <cell r="DG4" t="str">
            <v>Property taxes-FSSI</v>
          </cell>
          <cell r="DH4" t="str">
            <v>Misc. Meter Distribution</v>
          </cell>
          <cell r="DI4" t="str">
            <v>Lights Private Area Lighting - Distribut</v>
          </cell>
          <cell r="DJ4" t="str">
            <v>Lights Private Area Lighting - Distribut</v>
          </cell>
          <cell r="DK4" t="str">
            <v>Street Lights Distribution</v>
          </cell>
          <cell r="DL4" t="str">
            <v>Misc Matl/Services - Transformers</v>
          </cell>
          <cell r="DM4" t="str">
            <v>Misc Matl/Services - Poles</v>
          </cell>
          <cell r="DN4" t="str">
            <v>Misc Matl/Services - Conduit</v>
          </cell>
          <cell r="DO4" t="str">
            <v>Misc Matl/Services - Structures</v>
          </cell>
          <cell r="DP4" t="str">
            <v>Misc Matl/Services - Conductors</v>
          </cell>
          <cell r="DQ4" t="str">
            <v>Misc Equipment</v>
          </cell>
          <cell r="DR4" t="str">
            <v>Misc Equipment</v>
          </cell>
          <cell r="DS4" t="str">
            <v>Misc Equipment</v>
          </cell>
          <cell r="DT4" t="str">
            <v>Misc Equipment</v>
          </cell>
          <cell r="DU4" t="str">
            <v>Misc Equipment</v>
          </cell>
          <cell r="DV4" t="str">
            <v>Capital - Furniture &amp; Equipment</v>
          </cell>
          <cell r="DW4" t="str">
            <v>Capital - HARDWARE &amp; SERVERS</v>
          </cell>
          <cell r="DX4" t="str">
            <v>Capital - SOFTWARE</v>
          </cell>
          <cell r="DY4" t="str">
            <v>Capital - Workstations</v>
          </cell>
          <cell r="DZ4" t="str">
            <v>Capital - Workstations</v>
          </cell>
          <cell r="EA4" t="str">
            <v>Capital - Miscellaneous</v>
          </cell>
          <cell r="EB4" t="str">
            <v>Total Materials</v>
          </cell>
        </row>
        <row r="5">
          <cell r="F5" t="str">
            <v>Cost element</v>
          </cell>
          <cell r="H5">
            <v>7901</v>
          </cell>
          <cell r="I5">
            <v>7400</v>
          </cell>
          <cell r="J5">
            <v>7401</v>
          </cell>
          <cell r="K5">
            <v>7402</v>
          </cell>
          <cell r="L5">
            <v>7403</v>
          </cell>
          <cell r="M5">
            <v>7404</v>
          </cell>
          <cell r="N5">
            <v>7405</v>
          </cell>
          <cell r="O5">
            <v>7406</v>
          </cell>
          <cell r="P5">
            <v>7407</v>
          </cell>
          <cell r="Q5">
            <v>7408</v>
          </cell>
          <cell r="R5">
            <v>7410</v>
          </cell>
          <cell r="S5">
            <v>7411</v>
          </cell>
          <cell r="T5">
            <v>7412</v>
          </cell>
          <cell r="U5">
            <v>7413</v>
          </cell>
          <cell r="V5">
            <v>7451</v>
          </cell>
          <cell r="W5">
            <v>7700</v>
          </cell>
          <cell r="X5">
            <v>7701</v>
          </cell>
          <cell r="Y5">
            <v>7702</v>
          </cell>
          <cell r="Z5">
            <v>7703</v>
          </cell>
          <cell r="AA5">
            <v>7704</v>
          </cell>
          <cell r="AB5">
            <v>7705</v>
          </cell>
          <cell r="AC5">
            <v>7706</v>
          </cell>
          <cell r="AD5">
            <v>7707</v>
          </cell>
          <cell r="AE5">
            <v>7708</v>
          </cell>
          <cell r="AF5">
            <v>7900</v>
          </cell>
          <cell r="AG5">
            <v>7902</v>
          </cell>
          <cell r="AH5">
            <v>7903</v>
          </cell>
          <cell r="AI5">
            <v>7904</v>
          </cell>
          <cell r="AJ5">
            <v>7905</v>
          </cell>
          <cell r="AK5">
            <v>7906</v>
          </cell>
          <cell r="AL5">
            <v>7907</v>
          </cell>
          <cell r="AM5">
            <v>7908</v>
          </cell>
          <cell r="AN5">
            <v>7909</v>
          </cell>
          <cell r="AO5">
            <v>7910</v>
          </cell>
          <cell r="AP5">
            <v>7911</v>
          </cell>
          <cell r="AQ5">
            <v>7912</v>
          </cell>
          <cell r="AR5">
            <v>7913</v>
          </cell>
          <cell r="AS5">
            <v>7914</v>
          </cell>
          <cell r="AT5">
            <v>7915</v>
          </cell>
          <cell r="AU5">
            <v>7916</v>
          </cell>
          <cell r="AV5">
            <v>7917</v>
          </cell>
          <cell r="AW5">
            <v>7918</v>
          </cell>
          <cell r="AX5">
            <v>7919</v>
          </cell>
          <cell r="AY5">
            <v>7920</v>
          </cell>
          <cell r="AZ5">
            <v>7921</v>
          </cell>
          <cell r="BA5">
            <v>7922</v>
          </cell>
          <cell r="BB5">
            <v>7923</v>
          </cell>
          <cell r="BC5">
            <v>7924</v>
          </cell>
          <cell r="BD5">
            <v>7925</v>
          </cell>
          <cell r="BE5">
            <v>7926</v>
          </cell>
          <cell r="BF5">
            <v>7927</v>
          </cell>
          <cell r="BG5">
            <v>7928</v>
          </cell>
          <cell r="BH5">
            <v>7929</v>
          </cell>
          <cell r="BI5">
            <v>7930</v>
          </cell>
          <cell r="BJ5">
            <v>7931</v>
          </cell>
          <cell r="BK5">
            <v>7932</v>
          </cell>
          <cell r="BL5">
            <v>7933</v>
          </cell>
          <cell r="BM5">
            <v>7934</v>
          </cell>
          <cell r="BN5">
            <v>7935</v>
          </cell>
          <cell r="BO5">
            <v>7936</v>
          </cell>
          <cell r="BP5">
            <v>7937</v>
          </cell>
          <cell r="BQ5">
            <v>7938</v>
          </cell>
          <cell r="BR5">
            <v>7939</v>
          </cell>
          <cell r="BS5">
            <v>7940</v>
          </cell>
          <cell r="BT5">
            <v>7941</v>
          </cell>
          <cell r="BU5">
            <v>7942</v>
          </cell>
          <cell r="BV5">
            <v>7943</v>
          </cell>
          <cell r="BW5">
            <v>7944</v>
          </cell>
          <cell r="BX5">
            <v>7945</v>
          </cell>
          <cell r="BY5">
            <v>7946</v>
          </cell>
          <cell r="BZ5">
            <v>7947</v>
          </cell>
          <cell r="CA5">
            <v>7948</v>
          </cell>
          <cell r="CB5">
            <v>7949</v>
          </cell>
          <cell r="CC5">
            <v>7950</v>
          </cell>
          <cell r="CD5">
            <v>7951</v>
          </cell>
          <cell r="CE5">
            <v>7952</v>
          </cell>
          <cell r="CF5">
            <v>7953</v>
          </cell>
          <cell r="CG5">
            <v>7954</v>
          </cell>
          <cell r="CH5">
            <v>7955</v>
          </cell>
          <cell r="CI5">
            <v>7956</v>
          </cell>
          <cell r="CJ5">
            <v>7957</v>
          </cell>
          <cell r="CK5">
            <v>7958</v>
          </cell>
          <cell r="CL5">
            <v>7959</v>
          </cell>
          <cell r="CM5">
            <v>7960</v>
          </cell>
          <cell r="CN5">
            <v>7961</v>
          </cell>
          <cell r="CO5">
            <v>7962</v>
          </cell>
          <cell r="CP5">
            <v>7963</v>
          </cell>
          <cell r="CQ5">
            <v>7964</v>
          </cell>
          <cell r="CR5">
            <v>7965</v>
          </cell>
          <cell r="CS5">
            <v>7999</v>
          </cell>
          <cell r="CT5">
            <v>8985</v>
          </cell>
          <cell r="CU5">
            <v>8903</v>
          </cell>
          <cell r="CV5">
            <v>8990</v>
          </cell>
          <cell r="CW5">
            <v>7982</v>
          </cell>
          <cell r="CX5">
            <v>8906</v>
          </cell>
          <cell r="CY5">
            <v>8907</v>
          </cell>
          <cell r="CZ5">
            <v>8908</v>
          </cell>
          <cell r="DA5">
            <v>8909</v>
          </cell>
          <cell r="DB5">
            <v>8910</v>
          </cell>
          <cell r="DC5">
            <v>8911</v>
          </cell>
          <cell r="DD5">
            <v>8912</v>
          </cell>
          <cell r="DE5">
            <v>8913</v>
          </cell>
          <cell r="DF5">
            <v>8914</v>
          </cell>
          <cell r="DG5">
            <v>7981</v>
          </cell>
          <cell r="DH5">
            <v>8916</v>
          </cell>
          <cell r="DI5">
            <v>8917</v>
          </cell>
          <cell r="DJ5">
            <v>8918</v>
          </cell>
          <cell r="DK5">
            <v>8919</v>
          </cell>
          <cell r="DL5">
            <v>8920</v>
          </cell>
          <cell r="DM5">
            <v>8921</v>
          </cell>
          <cell r="DN5">
            <v>8922</v>
          </cell>
          <cell r="DO5">
            <v>8923</v>
          </cell>
          <cell r="DP5">
            <v>8924</v>
          </cell>
          <cell r="DQ5">
            <v>8925</v>
          </cell>
          <cell r="DR5">
            <v>8926</v>
          </cell>
          <cell r="DS5">
            <v>8927</v>
          </cell>
          <cell r="DT5">
            <v>8928</v>
          </cell>
          <cell r="DU5">
            <v>8929</v>
          </cell>
          <cell r="DV5">
            <v>8930</v>
          </cell>
          <cell r="DW5">
            <v>8931</v>
          </cell>
          <cell r="DX5">
            <v>8932</v>
          </cell>
          <cell r="DY5">
            <v>8933</v>
          </cell>
          <cell r="DZ5">
            <v>8934</v>
          </cell>
          <cell r="EA5">
            <v>8935</v>
          </cell>
        </row>
        <row r="7">
          <cell r="A7">
            <v>100121</v>
          </cell>
          <cell r="B7" t="str">
            <v>S Sheogobind</v>
          </cell>
          <cell r="C7">
            <v>100121</v>
          </cell>
          <cell r="D7">
            <v>100</v>
          </cell>
          <cell r="E7">
            <v>20</v>
          </cell>
          <cell r="F7" t="str">
            <v>FE-Station 11 Projects</v>
          </cell>
          <cell r="H7">
            <v>25000</v>
          </cell>
          <cell r="EB7">
            <v>25000</v>
          </cell>
        </row>
        <row r="8">
          <cell r="A8">
            <v>100136</v>
          </cell>
          <cell r="B8" t="str">
            <v>S Sheogobind</v>
          </cell>
          <cell r="C8">
            <v>100136</v>
          </cell>
          <cell r="D8">
            <v>100</v>
          </cell>
          <cell r="E8">
            <v>20</v>
          </cell>
          <cell r="F8" t="str">
            <v>FE-Station 17 Projects</v>
          </cell>
          <cell r="H8">
            <v>5857</v>
          </cell>
          <cell r="DQ8">
            <v>84143</v>
          </cell>
          <cell r="EB8">
            <v>90000</v>
          </cell>
        </row>
        <row r="9">
          <cell r="A9">
            <v>100481</v>
          </cell>
          <cell r="B9" t="str">
            <v>S Sheogobind</v>
          </cell>
          <cell r="C9">
            <v>100481</v>
          </cell>
          <cell r="D9">
            <v>100</v>
          </cell>
          <cell r="E9">
            <v>20</v>
          </cell>
          <cell r="F9" t="str">
            <v>FE-Station 18 Projects</v>
          </cell>
          <cell r="DQ9">
            <v>20075</v>
          </cell>
          <cell r="EB9">
            <v>20075</v>
          </cell>
        </row>
        <row r="10">
          <cell r="A10">
            <v>100640</v>
          </cell>
          <cell r="B10" t="str">
            <v>S Sheogobind</v>
          </cell>
          <cell r="C10">
            <v>100640</v>
          </cell>
          <cell r="D10">
            <v>100</v>
          </cell>
          <cell r="E10">
            <v>20</v>
          </cell>
          <cell r="F10" t="str">
            <v>FE-Line 2 Projects-Transmission</v>
          </cell>
          <cell r="H10">
            <v>41045</v>
          </cell>
          <cell r="DQ10">
            <v>28800</v>
          </cell>
          <cell r="EB10">
            <v>69845</v>
          </cell>
        </row>
        <row r="11">
          <cell r="A11">
            <v>100642</v>
          </cell>
          <cell r="B11" t="str">
            <v>S Sheogobind</v>
          </cell>
          <cell r="C11">
            <v>100642</v>
          </cell>
          <cell r="D11">
            <v>100</v>
          </cell>
          <cell r="E11">
            <v>20</v>
          </cell>
          <cell r="F11" t="str">
            <v>FE-Line 6 Projects-Transmission</v>
          </cell>
          <cell r="H11">
            <v>50000</v>
          </cell>
          <cell r="EB11">
            <v>50000</v>
          </cell>
        </row>
        <row r="12">
          <cell r="A12">
            <v>100645</v>
          </cell>
          <cell r="B12" t="str">
            <v>John Sander</v>
          </cell>
          <cell r="C12">
            <v>100645</v>
          </cell>
          <cell r="D12">
            <v>100</v>
          </cell>
          <cell r="E12">
            <v>20</v>
          </cell>
          <cell r="F12" t="str">
            <v>FE-Remote ITU Purchase &amp; Installation</v>
          </cell>
          <cell r="EB12">
            <v>0</v>
          </cell>
        </row>
        <row r="13">
          <cell r="A13">
            <v>100740</v>
          </cell>
          <cell r="B13" t="str">
            <v>S Sheogobind</v>
          </cell>
          <cell r="C13">
            <v>100740</v>
          </cell>
          <cell r="D13">
            <v>100</v>
          </cell>
          <cell r="E13">
            <v>20</v>
          </cell>
          <cell r="F13" t="str">
            <v>FE-Line 5, 7, &amp; 8 Retire Sections-Transm</v>
          </cell>
          <cell r="H13">
            <v>25000</v>
          </cell>
          <cell r="EB13">
            <v>25000</v>
          </cell>
        </row>
        <row r="14">
          <cell r="A14">
            <v>100820</v>
          </cell>
          <cell r="B14" t="str">
            <v>S Sheogobind</v>
          </cell>
          <cell r="C14">
            <v>100820</v>
          </cell>
          <cell r="D14">
            <v>100</v>
          </cell>
          <cell r="E14">
            <v>20</v>
          </cell>
          <cell r="F14" t="str">
            <v>FE-Misc Transmission Projects</v>
          </cell>
          <cell r="EB14">
            <v>0</v>
          </cell>
        </row>
        <row r="15">
          <cell r="A15">
            <v>100902</v>
          </cell>
          <cell r="B15" t="str">
            <v>S Sheogobind</v>
          </cell>
          <cell r="C15">
            <v>100902</v>
          </cell>
          <cell r="D15">
            <v>100</v>
          </cell>
          <cell r="E15">
            <v>20</v>
          </cell>
          <cell r="F15" t="str">
            <v>FE-Repairs to Tower # 27-Structural</v>
          </cell>
          <cell r="H15">
            <v>25000</v>
          </cell>
          <cell r="DQ15">
            <v>25000</v>
          </cell>
          <cell r="EB15">
            <v>50000</v>
          </cell>
        </row>
        <row r="16">
          <cell r="A16">
            <v>100999</v>
          </cell>
          <cell r="B16" t="str">
            <v>S Sheogobind</v>
          </cell>
          <cell r="C16">
            <v>100999</v>
          </cell>
          <cell r="D16">
            <v>100</v>
          </cell>
          <cell r="E16">
            <v>20</v>
          </cell>
          <cell r="F16" t="str">
            <v>FE-Project Fortran</v>
          </cell>
          <cell r="H16">
            <v>96800</v>
          </cell>
          <cell r="DQ16">
            <v>75000</v>
          </cell>
          <cell r="EB16">
            <v>171800</v>
          </cell>
        </row>
        <row r="17">
          <cell r="A17">
            <v>0</v>
          </cell>
          <cell r="EB17">
            <v>0</v>
          </cell>
        </row>
        <row r="18">
          <cell r="A18">
            <v>100120</v>
          </cell>
          <cell r="B18" t="str">
            <v>S Sheogobind</v>
          </cell>
          <cell r="C18">
            <v>100120</v>
          </cell>
          <cell r="D18">
            <v>100</v>
          </cell>
          <cell r="E18">
            <v>20</v>
          </cell>
          <cell r="F18" t="str">
            <v>FE -Install new Station 13</v>
          </cell>
          <cell r="EB18">
            <v>0</v>
          </cell>
        </row>
        <row r="19">
          <cell r="A19">
            <v>100122</v>
          </cell>
          <cell r="B19" t="str">
            <v>S Sheogobind</v>
          </cell>
          <cell r="C19">
            <v>100122</v>
          </cell>
          <cell r="D19">
            <v>100</v>
          </cell>
          <cell r="E19">
            <v>20</v>
          </cell>
          <cell r="F19" t="str">
            <v>FE-Delta to Wye Conversion</v>
          </cell>
          <cell r="H19">
            <v>279999.78000000003</v>
          </cell>
          <cell r="DQ19">
            <v>275000</v>
          </cell>
          <cell r="EB19">
            <v>554999.78</v>
          </cell>
        </row>
        <row r="20">
          <cell r="A20">
            <v>100123</v>
          </cell>
          <cell r="B20" t="str">
            <v>S Sheogobind</v>
          </cell>
          <cell r="C20">
            <v>100123</v>
          </cell>
          <cell r="D20">
            <v>100</v>
          </cell>
          <cell r="E20">
            <v>20</v>
          </cell>
          <cell r="F20" t="str">
            <v>FE-Install New Transformers</v>
          </cell>
          <cell r="DQ20">
            <v>242415</v>
          </cell>
          <cell r="EB20">
            <v>242415</v>
          </cell>
        </row>
        <row r="21">
          <cell r="A21">
            <v>100124</v>
          </cell>
          <cell r="B21" t="str">
            <v>S Sheogobind</v>
          </cell>
          <cell r="C21">
            <v>100124</v>
          </cell>
          <cell r="D21">
            <v>100</v>
          </cell>
          <cell r="E21">
            <v>20</v>
          </cell>
          <cell r="F21" t="str">
            <v>FE-Distribution Upgrades</v>
          </cell>
          <cell r="H21">
            <v>15075</v>
          </cell>
          <cell r="DQ21">
            <v>36815</v>
          </cell>
          <cell r="EB21">
            <v>51890</v>
          </cell>
        </row>
        <row r="22">
          <cell r="A22">
            <v>100125</v>
          </cell>
          <cell r="B22" t="str">
            <v>S Sheogobind</v>
          </cell>
          <cell r="C22">
            <v>100125</v>
          </cell>
          <cell r="D22">
            <v>100</v>
          </cell>
          <cell r="E22">
            <v>20</v>
          </cell>
          <cell r="F22" t="str">
            <v>FE-New Service Lines</v>
          </cell>
          <cell r="H22">
            <v>15075</v>
          </cell>
          <cell r="DQ22">
            <v>164925</v>
          </cell>
          <cell r="EB22">
            <v>180000</v>
          </cell>
        </row>
        <row r="23">
          <cell r="A23">
            <v>100127</v>
          </cell>
          <cell r="B23" t="str">
            <v>S Sheogobind</v>
          </cell>
          <cell r="C23">
            <v>100127</v>
          </cell>
          <cell r="D23">
            <v>100</v>
          </cell>
          <cell r="E23">
            <v>20</v>
          </cell>
          <cell r="F23" t="str">
            <v>FE-Station 12 Projects</v>
          </cell>
          <cell r="DQ23">
            <v>250000</v>
          </cell>
          <cell r="EB23">
            <v>250000</v>
          </cell>
        </row>
        <row r="24">
          <cell r="A24">
            <v>100128</v>
          </cell>
          <cell r="B24" t="str">
            <v>S Sheogobind</v>
          </cell>
          <cell r="C24">
            <v>100128</v>
          </cell>
          <cell r="D24">
            <v>100</v>
          </cell>
          <cell r="E24">
            <v>20</v>
          </cell>
          <cell r="F24" t="str">
            <v>FE-New Meters</v>
          </cell>
          <cell r="DQ24">
            <v>81000</v>
          </cell>
          <cell r="EB24">
            <v>81000</v>
          </cell>
        </row>
        <row r="25">
          <cell r="A25">
            <v>101113</v>
          </cell>
          <cell r="B25" t="str">
            <v>S Sheogobind</v>
          </cell>
          <cell r="C25">
            <v>101113</v>
          </cell>
          <cell r="D25">
            <v>100</v>
          </cell>
          <cell r="E25">
            <v>20</v>
          </cell>
          <cell r="F25" t="str">
            <v>FE - Dodds Court Rebuild</v>
          </cell>
          <cell r="H25">
            <v>0</v>
          </cell>
          <cell r="DQ25">
            <v>0</v>
          </cell>
          <cell r="EB25">
            <v>0</v>
          </cell>
        </row>
        <row r="26">
          <cell r="A26">
            <v>100130</v>
          </cell>
          <cell r="B26" t="str">
            <v>S Sheogobind</v>
          </cell>
          <cell r="C26">
            <v>100130</v>
          </cell>
          <cell r="D26">
            <v>100</v>
          </cell>
          <cell r="E26">
            <v>20</v>
          </cell>
          <cell r="F26" t="str">
            <v>FE-17L9 Extension</v>
          </cell>
          <cell r="EB26">
            <v>0</v>
          </cell>
        </row>
        <row r="27">
          <cell r="A27">
            <v>100131</v>
          </cell>
          <cell r="B27" t="str">
            <v>S Sheogobind</v>
          </cell>
          <cell r="C27">
            <v>100131</v>
          </cell>
          <cell r="D27">
            <v>100</v>
          </cell>
          <cell r="E27">
            <v>20</v>
          </cell>
          <cell r="F27" t="str">
            <v>FE-Purchase New Land Mgmt System</v>
          </cell>
          <cell r="H27">
            <v>20000</v>
          </cell>
          <cell r="EB27">
            <v>20000</v>
          </cell>
        </row>
        <row r="28">
          <cell r="A28">
            <v>100137</v>
          </cell>
          <cell r="B28" t="str">
            <v>S Sheogobind</v>
          </cell>
          <cell r="C28">
            <v>100137</v>
          </cell>
          <cell r="D28">
            <v>100</v>
          </cell>
          <cell r="E28">
            <v>20</v>
          </cell>
          <cell r="F28" t="str">
            <v>FE-Station 15 Projects</v>
          </cell>
          <cell r="DQ28">
            <v>15000</v>
          </cell>
          <cell r="EB28">
            <v>15000</v>
          </cell>
        </row>
        <row r="29">
          <cell r="A29">
            <v>100182</v>
          </cell>
          <cell r="B29" t="str">
            <v>S Sheogobind</v>
          </cell>
          <cell r="C29">
            <v>100182</v>
          </cell>
          <cell r="D29">
            <v>100</v>
          </cell>
          <cell r="E29">
            <v>20</v>
          </cell>
          <cell r="F29" t="str">
            <v>FE-Tools &amp; Equipment Distribution</v>
          </cell>
          <cell r="DQ29">
            <v>60000</v>
          </cell>
          <cell r="EB29">
            <v>60000</v>
          </cell>
        </row>
        <row r="30">
          <cell r="A30">
            <v>100240</v>
          </cell>
          <cell r="B30" t="str">
            <v>Blaine Desrosiers</v>
          </cell>
          <cell r="C30">
            <v>100240</v>
          </cell>
          <cell r="D30">
            <v>100</v>
          </cell>
          <cell r="E30">
            <v>20</v>
          </cell>
          <cell r="F30" t="str">
            <v>FE-Transportation Equipment for Inc.</v>
          </cell>
          <cell r="DQ30">
            <v>-100000</v>
          </cell>
          <cell r="EA30">
            <v>275000</v>
          </cell>
          <cell r="EB30">
            <v>175000</v>
          </cell>
        </row>
        <row r="31">
          <cell r="A31">
            <v>100480</v>
          </cell>
          <cell r="B31" t="str">
            <v>S Sheogobind</v>
          </cell>
          <cell r="C31">
            <v>100480</v>
          </cell>
          <cell r="D31">
            <v>100</v>
          </cell>
          <cell r="E31">
            <v>20</v>
          </cell>
          <cell r="F31" t="str">
            <v>FE-Station 16 Projects</v>
          </cell>
          <cell r="DQ31">
            <v>12000</v>
          </cell>
          <cell r="EB31">
            <v>12000</v>
          </cell>
        </row>
        <row r="32">
          <cell r="A32">
            <v>100482</v>
          </cell>
          <cell r="B32" t="str">
            <v>S Sheogobind</v>
          </cell>
          <cell r="C32">
            <v>100482</v>
          </cell>
          <cell r="D32">
            <v>100</v>
          </cell>
          <cell r="E32">
            <v>20</v>
          </cell>
          <cell r="F32" t="str">
            <v>FE-Distribution Projects</v>
          </cell>
          <cell r="H32">
            <v>0</v>
          </cell>
          <cell r="EB32">
            <v>0</v>
          </cell>
        </row>
        <row r="33">
          <cell r="A33">
            <v>100483</v>
          </cell>
          <cell r="B33" t="str">
            <v>S Sheogobind</v>
          </cell>
          <cell r="C33">
            <v>100483</v>
          </cell>
          <cell r="D33">
            <v>100</v>
          </cell>
          <cell r="E33">
            <v>20</v>
          </cell>
          <cell r="F33" t="str">
            <v>FE-Install of Reclos.- Ratio Transform</v>
          </cell>
          <cell r="DQ33">
            <v>10000</v>
          </cell>
          <cell r="EB33">
            <v>10000</v>
          </cell>
        </row>
        <row r="34">
          <cell r="A34">
            <v>100484</v>
          </cell>
          <cell r="B34" t="str">
            <v>S Sheogobind</v>
          </cell>
          <cell r="C34">
            <v>100484</v>
          </cell>
          <cell r="D34">
            <v>100</v>
          </cell>
          <cell r="E34">
            <v>20</v>
          </cell>
          <cell r="F34" t="str">
            <v>FE-Distribution Rebuilds Storms</v>
          </cell>
          <cell r="DQ34">
            <v>25000</v>
          </cell>
          <cell r="EB34">
            <v>25000</v>
          </cell>
        </row>
        <row r="35">
          <cell r="A35">
            <v>100485</v>
          </cell>
          <cell r="B35" t="str">
            <v>S Sheogobind</v>
          </cell>
          <cell r="C35">
            <v>100485</v>
          </cell>
          <cell r="D35">
            <v>100</v>
          </cell>
          <cell r="E35">
            <v>20</v>
          </cell>
          <cell r="F35" t="str">
            <v>FE-Communication Projects</v>
          </cell>
          <cell r="EB35">
            <v>0</v>
          </cell>
        </row>
        <row r="36">
          <cell r="A36">
            <v>100641</v>
          </cell>
          <cell r="B36" t="str">
            <v>S Sheogobind</v>
          </cell>
          <cell r="C36">
            <v>100641</v>
          </cell>
          <cell r="D36">
            <v>100</v>
          </cell>
          <cell r="E36">
            <v>20</v>
          </cell>
          <cell r="F36" t="str">
            <v>FE-Station 19 Projects</v>
          </cell>
          <cell r="EB36">
            <v>0</v>
          </cell>
        </row>
        <row r="37">
          <cell r="A37">
            <v>100702</v>
          </cell>
          <cell r="B37" t="str">
            <v>S Sheogobind</v>
          </cell>
          <cell r="C37">
            <v>100702</v>
          </cell>
          <cell r="D37">
            <v>100</v>
          </cell>
          <cell r="E37">
            <v>20</v>
          </cell>
          <cell r="F37" t="str">
            <v>FE-GENERAL CAPITAL CHARGES</v>
          </cell>
          <cell r="CT37">
            <v>488555.02</v>
          </cell>
          <cell r="EB37">
            <v>488555.02</v>
          </cell>
        </row>
        <row r="38">
          <cell r="A38">
            <v>100737</v>
          </cell>
          <cell r="B38" t="str">
            <v>S Sheogobind</v>
          </cell>
          <cell r="C38">
            <v>100737</v>
          </cell>
          <cell r="D38">
            <v>100</v>
          </cell>
          <cell r="E38">
            <v>20</v>
          </cell>
          <cell r="F38" t="str">
            <v>FE-Station 13 Retirement Project</v>
          </cell>
          <cell r="DQ38">
            <v>0</v>
          </cell>
          <cell r="EB38">
            <v>0</v>
          </cell>
        </row>
        <row r="39">
          <cell r="A39">
            <v>100738</v>
          </cell>
          <cell r="B39" t="str">
            <v>S Sheogobind</v>
          </cell>
          <cell r="C39">
            <v>100738</v>
          </cell>
          <cell r="D39">
            <v>100</v>
          </cell>
          <cell r="E39">
            <v>20</v>
          </cell>
          <cell r="F39" t="str">
            <v>FE-Upgrade VHF Radio System-Dist</v>
          </cell>
          <cell r="DQ39">
            <v>25000</v>
          </cell>
          <cell r="EB39">
            <v>25000</v>
          </cell>
        </row>
        <row r="40">
          <cell r="A40">
            <v>100739</v>
          </cell>
          <cell r="B40" t="str">
            <v>S Sheogobind</v>
          </cell>
          <cell r="C40">
            <v>100739</v>
          </cell>
          <cell r="D40">
            <v>100</v>
          </cell>
          <cell r="E40">
            <v>20</v>
          </cell>
          <cell r="F40" t="str">
            <v>FE-Upgrade Scada System-Distribution</v>
          </cell>
          <cell r="DQ40">
            <v>12000</v>
          </cell>
          <cell r="EB40">
            <v>12000</v>
          </cell>
        </row>
        <row r="41">
          <cell r="A41">
            <v>100760</v>
          </cell>
          <cell r="B41" t="str">
            <v>S Sheogobind</v>
          </cell>
          <cell r="C41">
            <v>100760</v>
          </cell>
          <cell r="D41">
            <v>100</v>
          </cell>
          <cell r="E41">
            <v>20</v>
          </cell>
          <cell r="F41" t="str">
            <v>FE-Distribution System Additions</v>
          </cell>
          <cell r="H41">
            <v>13538</v>
          </cell>
          <cell r="DQ41">
            <v>12462</v>
          </cell>
          <cell r="EB41">
            <v>26000</v>
          </cell>
        </row>
        <row r="42">
          <cell r="A42">
            <v>100900</v>
          </cell>
          <cell r="B42" t="str">
            <v>S Sheogobind</v>
          </cell>
          <cell r="C42">
            <v>100900</v>
          </cell>
          <cell r="D42">
            <v>100</v>
          </cell>
          <cell r="E42">
            <v>20</v>
          </cell>
          <cell r="F42" t="str">
            <v>FE-Install 34.5 kv O/H Fault Indicators</v>
          </cell>
          <cell r="EB42">
            <v>0</v>
          </cell>
        </row>
        <row r="43">
          <cell r="A43">
            <v>100901</v>
          </cell>
          <cell r="B43" t="str">
            <v>S Sheogobind</v>
          </cell>
          <cell r="C43">
            <v>100901</v>
          </cell>
          <cell r="D43">
            <v>100</v>
          </cell>
          <cell r="E43">
            <v>20</v>
          </cell>
          <cell r="F43" t="str">
            <v>FE-Mapping Project</v>
          </cell>
          <cell r="EB43">
            <v>0</v>
          </cell>
        </row>
        <row r="44">
          <cell r="A44">
            <v>101065</v>
          </cell>
          <cell r="B44" t="str">
            <v>S Sheogobind</v>
          </cell>
          <cell r="C44">
            <v>101065</v>
          </cell>
          <cell r="D44">
            <v>100</v>
          </cell>
          <cell r="E44">
            <v>20</v>
          </cell>
          <cell r="F44" t="str">
            <v>FE- CNPI Land Easements</v>
          </cell>
          <cell r="DQ44">
            <v>40000</v>
          </cell>
          <cell r="EB44">
            <v>40000</v>
          </cell>
        </row>
        <row r="45">
          <cell r="A45">
            <v>101045</v>
          </cell>
          <cell r="B45" t="str">
            <v>S Sheogobind</v>
          </cell>
          <cell r="C45">
            <v>101045</v>
          </cell>
          <cell r="D45">
            <v>100</v>
          </cell>
          <cell r="E45">
            <v>20</v>
          </cell>
          <cell r="F45" t="str">
            <v>FE-Rebuild ST George Court</v>
          </cell>
          <cell r="EB45">
            <v>0</v>
          </cell>
        </row>
        <row r="46">
          <cell r="A46">
            <v>101046</v>
          </cell>
          <cell r="B46" t="str">
            <v>S Sheogobind</v>
          </cell>
          <cell r="C46">
            <v>101046</v>
          </cell>
          <cell r="D46">
            <v>100</v>
          </cell>
          <cell r="E46">
            <v>20</v>
          </cell>
          <cell r="F46" t="str">
            <v>FE-Crossroads Loop Feed</v>
          </cell>
          <cell r="EB46">
            <v>0</v>
          </cell>
        </row>
        <row r="47">
          <cell r="A47">
            <v>101047</v>
          </cell>
          <cell r="B47" t="str">
            <v>S Sheogobind</v>
          </cell>
          <cell r="C47">
            <v>101047</v>
          </cell>
          <cell r="D47">
            <v>100</v>
          </cell>
          <cell r="E47">
            <v>20</v>
          </cell>
          <cell r="F47" t="str">
            <v>FE-Rebuild 1364</v>
          </cell>
          <cell r="EB47">
            <v>0</v>
          </cell>
        </row>
        <row r="48">
          <cell r="A48">
            <v>101048</v>
          </cell>
          <cell r="B48" t="str">
            <v>S Sheogobind</v>
          </cell>
          <cell r="C48">
            <v>101048</v>
          </cell>
          <cell r="D48">
            <v>100</v>
          </cell>
          <cell r="E48">
            <v>20</v>
          </cell>
          <cell r="F48" t="str">
            <v>FE-Pole Replacement 17L67</v>
          </cell>
          <cell r="EB48">
            <v>0</v>
          </cell>
        </row>
        <row r="49">
          <cell r="A49">
            <v>101049</v>
          </cell>
          <cell r="B49" t="str">
            <v>S Sheogobind</v>
          </cell>
          <cell r="C49">
            <v>101049</v>
          </cell>
          <cell r="D49">
            <v>100</v>
          </cell>
          <cell r="E49">
            <v>20</v>
          </cell>
          <cell r="F49" t="str">
            <v>FE-Pole Replacement 18L10</v>
          </cell>
          <cell r="EB49">
            <v>0</v>
          </cell>
        </row>
        <row r="50">
          <cell r="A50">
            <v>101050</v>
          </cell>
          <cell r="B50" t="str">
            <v>S Sheogobind</v>
          </cell>
          <cell r="C50">
            <v>101050</v>
          </cell>
          <cell r="D50">
            <v>100</v>
          </cell>
          <cell r="E50">
            <v>20</v>
          </cell>
          <cell r="F50" t="str">
            <v>FE-Split of Feeder 1661</v>
          </cell>
          <cell r="EB50">
            <v>0</v>
          </cell>
        </row>
        <row r="51">
          <cell r="A51">
            <v>101111</v>
          </cell>
          <cell r="B51" t="str">
            <v>S Sheogobind</v>
          </cell>
          <cell r="C51">
            <v>101111</v>
          </cell>
          <cell r="D51">
            <v>100</v>
          </cell>
          <cell r="E51">
            <v>20</v>
          </cell>
          <cell r="F51" t="str">
            <v>FE - Cairns Court Rebuild &amp; Tie</v>
          </cell>
          <cell r="DQ51">
            <v>0</v>
          </cell>
          <cell r="EB51">
            <v>0</v>
          </cell>
        </row>
        <row r="52">
          <cell r="A52">
            <v>101098</v>
          </cell>
          <cell r="B52" t="str">
            <v>S Sheogobind</v>
          </cell>
          <cell r="C52">
            <v>101098</v>
          </cell>
          <cell r="D52">
            <v>100</v>
          </cell>
          <cell r="E52">
            <v>20</v>
          </cell>
          <cell r="F52" t="str">
            <v>FE-Stevensville - 34.5 Kv Line Extension</v>
          </cell>
          <cell r="EB52">
            <v>0</v>
          </cell>
        </row>
        <row r="53">
          <cell r="A53">
            <v>101099</v>
          </cell>
          <cell r="B53" t="str">
            <v>S Sheogobind</v>
          </cell>
          <cell r="C53">
            <v>101099</v>
          </cell>
          <cell r="D53">
            <v>100</v>
          </cell>
          <cell r="E53">
            <v>20</v>
          </cell>
          <cell r="F53" t="str">
            <v>FE- Install 2 - 3X 500KVA Ratio Banks - St #13 Sup</v>
          </cell>
          <cell r="DQ53">
            <v>0</v>
          </cell>
          <cell r="EB53">
            <v>0</v>
          </cell>
        </row>
        <row r="54">
          <cell r="A54">
            <v>101100</v>
          </cell>
          <cell r="B54" t="str">
            <v>S Sheogobind</v>
          </cell>
          <cell r="C54">
            <v>101100</v>
          </cell>
          <cell r="D54">
            <v>100</v>
          </cell>
          <cell r="E54">
            <v>20</v>
          </cell>
          <cell r="F54" t="str">
            <v>FE- Lightning Protection - Ratio Banks</v>
          </cell>
          <cell r="DQ54">
            <v>60000</v>
          </cell>
          <cell r="EB54">
            <v>60000</v>
          </cell>
        </row>
        <row r="55">
          <cell r="A55">
            <v>101112</v>
          </cell>
          <cell r="B55" t="str">
            <v>S Sheogobind</v>
          </cell>
          <cell r="C55">
            <v>101112</v>
          </cell>
          <cell r="D55">
            <v>100</v>
          </cell>
          <cell r="E55">
            <v>20</v>
          </cell>
          <cell r="F55" t="str">
            <v>FE - Dominion Rd 18L10 Extension</v>
          </cell>
          <cell r="H55">
            <v>0</v>
          </cell>
          <cell r="DQ55">
            <v>0</v>
          </cell>
          <cell r="EB55">
            <v>0</v>
          </cell>
        </row>
        <row r="56">
          <cell r="A56">
            <v>0</v>
          </cell>
          <cell r="EB56">
            <v>0</v>
          </cell>
        </row>
        <row r="57">
          <cell r="A57">
            <v>100300</v>
          </cell>
          <cell r="B57" t="str">
            <v>John Sander</v>
          </cell>
          <cell r="C57">
            <v>100300</v>
          </cell>
          <cell r="D57">
            <v>100</v>
          </cell>
          <cell r="E57">
            <v>20</v>
          </cell>
          <cell r="F57" t="str">
            <v>FE-SAP SYSTEM-Capital Improvements</v>
          </cell>
          <cell r="EB57">
            <v>0</v>
          </cell>
        </row>
        <row r="58">
          <cell r="A58">
            <v>100320</v>
          </cell>
          <cell r="B58" t="str">
            <v>John Sander</v>
          </cell>
          <cell r="C58">
            <v>100320</v>
          </cell>
          <cell r="D58">
            <v>100</v>
          </cell>
          <cell r="E58">
            <v>20</v>
          </cell>
          <cell r="F58" t="str">
            <v>FE -Network Support Features in Co. 0020</v>
          </cell>
          <cell r="EB58">
            <v>0</v>
          </cell>
        </row>
        <row r="59">
          <cell r="A59">
            <v>100321</v>
          </cell>
          <cell r="B59" t="str">
            <v>John Sander</v>
          </cell>
          <cell r="C59">
            <v>100321</v>
          </cell>
          <cell r="D59">
            <v>100</v>
          </cell>
          <cell r="E59">
            <v>20</v>
          </cell>
          <cell r="F59" t="str">
            <v>FE-New PC's in 0020</v>
          </cell>
          <cell r="DY59">
            <v>60000</v>
          </cell>
          <cell r="EB59">
            <v>60000</v>
          </cell>
        </row>
        <row r="60">
          <cell r="A60">
            <v>100322</v>
          </cell>
          <cell r="B60" t="str">
            <v>John Sander</v>
          </cell>
          <cell r="C60">
            <v>100322</v>
          </cell>
          <cell r="D60">
            <v>100</v>
          </cell>
          <cell r="E60">
            <v>20</v>
          </cell>
          <cell r="F60" t="str">
            <v>FE-New Servers in 0020</v>
          </cell>
          <cell r="DW60">
            <v>98000</v>
          </cell>
          <cell r="EB60">
            <v>98000</v>
          </cell>
        </row>
        <row r="61">
          <cell r="A61">
            <v>100342</v>
          </cell>
          <cell r="B61" t="str">
            <v>John Sander</v>
          </cell>
          <cell r="C61">
            <v>100342</v>
          </cell>
          <cell r="D61">
            <v>100</v>
          </cell>
          <cell r="E61">
            <v>20</v>
          </cell>
          <cell r="F61" t="str">
            <v>FE-Other Software</v>
          </cell>
          <cell r="DX61">
            <v>83000</v>
          </cell>
          <cell r="EB61">
            <v>83000</v>
          </cell>
        </row>
        <row r="62">
          <cell r="A62">
            <v>100486</v>
          </cell>
          <cell r="B62" t="str">
            <v>John Sander</v>
          </cell>
          <cell r="C62">
            <v>100486</v>
          </cell>
          <cell r="D62">
            <v>100</v>
          </cell>
          <cell r="E62">
            <v>20</v>
          </cell>
          <cell r="F62" t="str">
            <v>FE-Disaster Recovery Project</v>
          </cell>
          <cell r="EB62">
            <v>0</v>
          </cell>
        </row>
        <row r="63">
          <cell r="A63">
            <v>100487</v>
          </cell>
          <cell r="B63" t="str">
            <v>John Sander</v>
          </cell>
          <cell r="C63">
            <v>100487</v>
          </cell>
          <cell r="D63">
            <v>100</v>
          </cell>
          <cell r="E63">
            <v>20</v>
          </cell>
          <cell r="F63" t="str">
            <v>FE-Desktop OS Upgrade</v>
          </cell>
          <cell r="EB63">
            <v>0</v>
          </cell>
        </row>
        <row r="64">
          <cell r="A64">
            <v>100540</v>
          </cell>
          <cell r="B64" t="str">
            <v>John Sander</v>
          </cell>
          <cell r="C64">
            <v>100540</v>
          </cell>
          <cell r="D64">
            <v>100</v>
          </cell>
          <cell r="E64">
            <v>20</v>
          </cell>
          <cell r="F64" t="str">
            <v>FE-Misc Equipment Purchases - IT</v>
          </cell>
          <cell r="EB64">
            <v>0</v>
          </cell>
        </row>
        <row r="65">
          <cell r="A65">
            <v>100560</v>
          </cell>
          <cell r="B65" t="str">
            <v>John Sander</v>
          </cell>
          <cell r="C65">
            <v>100560</v>
          </cell>
          <cell r="D65">
            <v>100</v>
          </cell>
          <cell r="E65">
            <v>20</v>
          </cell>
          <cell r="F65" t="str">
            <v>FE-IT Capital Projects (Co. 20)</v>
          </cell>
          <cell r="EB65">
            <v>0</v>
          </cell>
        </row>
        <row r="66">
          <cell r="A66">
            <v>100644</v>
          </cell>
          <cell r="B66" t="str">
            <v>John Sander</v>
          </cell>
          <cell r="C66">
            <v>100644</v>
          </cell>
          <cell r="D66">
            <v>100</v>
          </cell>
          <cell r="E66">
            <v>20</v>
          </cell>
          <cell r="F66" t="str">
            <v>FE-Hardware - Periperals &amp; Acc (INC</v>
          </cell>
          <cell r="AN66">
            <v>0</v>
          </cell>
          <cell r="AT66">
            <v>41000</v>
          </cell>
          <cell r="EB66">
            <v>41000</v>
          </cell>
        </row>
        <row r="67">
          <cell r="A67">
            <v>100744</v>
          </cell>
          <cell r="B67" t="str">
            <v>John Sander</v>
          </cell>
          <cell r="C67">
            <v>100744</v>
          </cell>
          <cell r="D67">
            <v>100</v>
          </cell>
          <cell r="E67">
            <v>20</v>
          </cell>
          <cell r="F67" t="str">
            <v>FE-SAP Archive Implementation</v>
          </cell>
          <cell r="DW67">
            <v>30000</v>
          </cell>
          <cell r="EB67">
            <v>30000</v>
          </cell>
        </row>
        <row r="68">
          <cell r="A68">
            <v>100993</v>
          </cell>
          <cell r="B68" t="str">
            <v>John Sander</v>
          </cell>
          <cell r="C68">
            <v>100993</v>
          </cell>
          <cell r="D68">
            <v>100</v>
          </cell>
          <cell r="E68">
            <v>20</v>
          </cell>
          <cell r="F68" t="str">
            <v>FE-Global Issue 686 EBT</v>
          </cell>
          <cell r="EB68">
            <v>0</v>
          </cell>
        </row>
        <row r="69">
          <cell r="A69">
            <v>101017</v>
          </cell>
          <cell r="B69" t="str">
            <v>John Sander</v>
          </cell>
          <cell r="C69">
            <v>101017</v>
          </cell>
          <cell r="D69">
            <v>100</v>
          </cell>
          <cell r="E69">
            <v>20</v>
          </cell>
          <cell r="F69" t="str">
            <v>FE-IT Control Room</v>
          </cell>
          <cell r="AT69">
            <v>5000</v>
          </cell>
          <cell r="AU69" t="str">
            <v>.</v>
          </cell>
          <cell r="EB69">
            <v>5000</v>
          </cell>
        </row>
        <row r="70">
          <cell r="A70">
            <v>101092</v>
          </cell>
          <cell r="B70" t="str">
            <v>John Sander</v>
          </cell>
          <cell r="C70">
            <v>101092</v>
          </cell>
          <cell r="D70">
            <v>100</v>
          </cell>
          <cell r="E70">
            <v>20</v>
          </cell>
          <cell r="F70" t="str">
            <v>FE - Scada IT Capital Improvements</v>
          </cell>
          <cell r="AU70">
            <v>10000</v>
          </cell>
          <cell r="EB70">
            <v>10000</v>
          </cell>
        </row>
        <row r="71">
          <cell r="A71">
            <v>101095</v>
          </cell>
          <cell r="B71" t="str">
            <v>John Sander</v>
          </cell>
          <cell r="C71">
            <v>101095</v>
          </cell>
          <cell r="D71">
            <v>100</v>
          </cell>
          <cell r="E71">
            <v>20</v>
          </cell>
          <cell r="F71" t="str">
            <v>FE - Interval Meter Project</v>
          </cell>
          <cell r="Y71">
            <v>0</v>
          </cell>
          <cell r="EB71">
            <v>0</v>
          </cell>
        </row>
        <row r="72">
          <cell r="A72">
            <v>101069</v>
          </cell>
          <cell r="B72" t="str">
            <v>John Sander</v>
          </cell>
          <cell r="C72">
            <v>101069</v>
          </cell>
          <cell r="D72">
            <v>100</v>
          </cell>
          <cell r="E72">
            <v>20</v>
          </cell>
          <cell r="F72" t="str">
            <v>FE-Disaster Recovery Site</v>
          </cell>
          <cell r="EA72">
            <v>0</v>
          </cell>
          <cell r="EB72">
            <v>0</v>
          </cell>
        </row>
        <row r="73">
          <cell r="A73">
            <v>0</v>
          </cell>
          <cell r="EB73">
            <v>0</v>
          </cell>
        </row>
        <row r="74">
          <cell r="A74">
            <v>100720</v>
          </cell>
          <cell r="B74" t="str">
            <v>Blaine Desrosiers</v>
          </cell>
          <cell r="C74">
            <v>100720</v>
          </cell>
          <cell r="D74">
            <v>100</v>
          </cell>
          <cell r="E74">
            <v>20</v>
          </cell>
          <cell r="F74" t="str">
            <v>FE-Office Equipment &amp; other equip  Inc</v>
          </cell>
          <cell r="EB74">
            <v>0</v>
          </cell>
        </row>
        <row r="75">
          <cell r="A75">
            <v>101001</v>
          </cell>
          <cell r="C75">
            <v>101001</v>
          </cell>
          <cell r="D75">
            <v>100</v>
          </cell>
          <cell r="E75">
            <v>20</v>
          </cell>
          <cell r="F75" t="str">
            <v>FE-Telephone System</v>
          </cell>
          <cell r="EB75">
            <v>0</v>
          </cell>
        </row>
        <row r="76">
          <cell r="A76">
            <v>101066</v>
          </cell>
          <cell r="B76" t="str">
            <v>Harry Clutterbuck</v>
          </cell>
          <cell r="C76">
            <v>101066</v>
          </cell>
          <cell r="D76">
            <v>100</v>
          </cell>
          <cell r="E76">
            <v>20</v>
          </cell>
          <cell r="F76" t="str">
            <v>FE- Consolidated OEB Project</v>
          </cell>
          <cell r="EB76">
            <v>0</v>
          </cell>
        </row>
        <row r="77">
          <cell r="A77">
            <v>0</v>
          </cell>
          <cell r="EB77">
            <v>0</v>
          </cell>
        </row>
        <row r="78">
          <cell r="A78">
            <v>100929</v>
          </cell>
          <cell r="B78" t="str">
            <v>John Sander</v>
          </cell>
          <cell r="C78">
            <v>100929</v>
          </cell>
          <cell r="D78">
            <v>100</v>
          </cell>
          <cell r="E78">
            <v>20</v>
          </cell>
          <cell r="F78" t="str">
            <v>FE-SAP Fixed Price &amp; Retailer Settlement</v>
          </cell>
          <cell r="EB78">
            <v>0</v>
          </cell>
        </row>
        <row r="79">
          <cell r="A79">
            <v>0</v>
          </cell>
          <cell r="EB79">
            <v>0</v>
          </cell>
        </row>
        <row r="80">
          <cell r="A80">
            <v>101114</v>
          </cell>
          <cell r="B80" t="str">
            <v>S Sheogobind</v>
          </cell>
          <cell r="C80">
            <v>101114</v>
          </cell>
          <cell r="D80">
            <v>100</v>
          </cell>
          <cell r="E80">
            <v>20</v>
          </cell>
          <cell r="F80" t="str">
            <v>PC- Communications Project</v>
          </cell>
          <cell r="EB80">
            <v>0</v>
          </cell>
        </row>
        <row r="81">
          <cell r="A81">
            <v>100723</v>
          </cell>
          <cell r="B81" t="str">
            <v>S Sheogobind</v>
          </cell>
          <cell r="C81">
            <v>100723</v>
          </cell>
          <cell r="D81">
            <v>100</v>
          </cell>
          <cell r="E81">
            <v>20</v>
          </cell>
          <cell r="F81" t="str">
            <v>PC-Elm Street Station Projects</v>
          </cell>
          <cell r="EB81">
            <v>0</v>
          </cell>
        </row>
        <row r="82">
          <cell r="A82">
            <v>100724</v>
          </cell>
          <cell r="B82" t="str">
            <v>S Sheogobind</v>
          </cell>
          <cell r="C82">
            <v>100724</v>
          </cell>
          <cell r="D82">
            <v>100</v>
          </cell>
          <cell r="E82">
            <v>20</v>
          </cell>
          <cell r="F82" t="str">
            <v>PC-Catharine Street Station Projects</v>
          </cell>
          <cell r="DQ82">
            <v>12500</v>
          </cell>
          <cell r="EB82">
            <v>12500</v>
          </cell>
        </row>
        <row r="83">
          <cell r="A83">
            <v>100725</v>
          </cell>
          <cell r="B83" t="str">
            <v>S Sheogobind</v>
          </cell>
          <cell r="C83">
            <v>100725</v>
          </cell>
          <cell r="D83">
            <v>100</v>
          </cell>
          <cell r="E83">
            <v>20</v>
          </cell>
          <cell r="F83" t="str">
            <v>PC Killaly Street Station Projects</v>
          </cell>
          <cell r="DQ83">
            <v>110000</v>
          </cell>
          <cell r="EB83">
            <v>110000</v>
          </cell>
        </row>
        <row r="84">
          <cell r="A84">
            <v>101115</v>
          </cell>
          <cell r="B84" t="str">
            <v>S Sheogobind</v>
          </cell>
          <cell r="C84">
            <v>101115</v>
          </cell>
          <cell r="D84">
            <v>100</v>
          </cell>
          <cell r="E84">
            <v>20</v>
          </cell>
          <cell r="F84" t="str">
            <v>PC - Poletran Replace Project</v>
          </cell>
          <cell r="H84">
            <v>17800</v>
          </cell>
          <cell r="DQ84">
            <v>8200</v>
          </cell>
          <cell r="EB84">
            <v>26000</v>
          </cell>
        </row>
        <row r="85">
          <cell r="A85">
            <v>100727</v>
          </cell>
          <cell r="B85" t="str">
            <v>S Sheogobind</v>
          </cell>
          <cell r="C85">
            <v>100727</v>
          </cell>
          <cell r="D85">
            <v>100</v>
          </cell>
          <cell r="E85">
            <v>20</v>
          </cell>
          <cell r="F85" t="str">
            <v>PC-Sherkston Street Station Projects</v>
          </cell>
          <cell r="EB85">
            <v>0</v>
          </cell>
        </row>
        <row r="86">
          <cell r="A86">
            <v>100728</v>
          </cell>
          <cell r="B86" t="str">
            <v>S Sheogobind</v>
          </cell>
          <cell r="C86">
            <v>100728</v>
          </cell>
          <cell r="D86">
            <v>100</v>
          </cell>
          <cell r="E86">
            <v>20</v>
          </cell>
          <cell r="F86" t="str">
            <v>PC-Upgrade for Melanby St. Bridge Feed</v>
          </cell>
          <cell r="EB86">
            <v>0</v>
          </cell>
        </row>
        <row r="87">
          <cell r="A87">
            <v>100729</v>
          </cell>
          <cell r="B87" t="str">
            <v>S Sheogobind</v>
          </cell>
          <cell r="C87">
            <v>100729</v>
          </cell>
          <cell r="D87">
            <v>100</v>
          </cell>
          <cell r="E87">
            <v>20</v>
          </cell>
          <cell r="F87" t="str">
            <v>PC-Install new Canal Crossing</v>
          </cell>
          <cell r="EB87">
            <v>0</v>
          </cell>
        </row>
        <row r="88">
          <cell r="A88">
            <v>100730</v>
          </cell>
          <cell r="B88" t="str">
            <v>S Sheogobind</v>
          </cell>
          <cell r="C88">
            <v>100730</v>
          </cell>
          <cell r="D88">
            <v>100</v>
          </cell>
          <cell r="E88">
            <v>20</v>
          </cell>
          <cell r="F88" t="str">
            <v>PC-Distribution Upgrades &amp; Expansions</v>
          </cell>
          <cell r="H88">
            <v>10245</v>
          </cell>
          <cell r="DQ88">
            <v>18000</v>
          </cell>
          <cell r="EB88">
            <v>28245</v>
          </cell>
        </row>
        <row r="89">
          <cell r="A89">
            <v>100731</v>
          </cell>
          <cell r="B89" t="str">
            <v>S Sheogobind</v>
          </cell>
          <cell r="C89">
            <v>100731</v>
          </cell>
          <cell r="D89">
            <v>100</v>
          </cell>
          <cell r="E89">
            <v>20</v>
          </cell>
          <cell r="F89" t="str">
            <v>PC-Distribution Rebuilds-Storm Related</v>
          </cell>
          <cell r="DQ89">
            <v>16000</v>
          </cell>
          <cell r="EB89">
            <v>16000</v>
          </cell>
        </row>
        <row r="90">
          <cell r="A90">
            <v>100732</v>
          </cell>
          <cell r="B90" t="str">
            <v>S Sheogobind</v>
          </cell>
          <cell r="C90">
            <v>100732</v>
          </cell>
          <cell r="D90">
            <v>100</v>
          </cell>
          <cell r="E90">
            <v>20</v>
          </cell>
          <cell r="F90" t="str">
            <v>PC-New Service Lines</v>
          </cell>
          <cell r="H90">
            <v>4061</v>
          </cell>
          <cell r="DQ90">
            <v>60000</v>
          </cell>
          <cell r="EB90">
            <v>64061</v>
          </cell>
        </row>
        <row r="91">
          <cell r="A91">
            <v>100733</v>
          </cell>
          <cell r="B91" t="str">
            <v>S Sheogobind</v>
          </cell>
          <cell r="C91">
            <v>100733</v>
          </cell>
          <cell r="D91">
            <v>100</v>
          </cell>
          <cell r="E91">
            <v>20</v>
          </cell>
          <cell r="F91" t="str">
            <v>PC-New Dusk to Dawn Lighting</v>
          </cell>
          <cell r="DQ91">
            <v>2500</v>
          </cell>
          <cell r="EB91">
            <v>2500</v>
          </cell>
        </row>
        <row r="92">
          <cell r="A92">
            <v>100734</v>
          </cell>
          <cell r="B92" t="str">
            <v>S Sheogobind</v>
          </cell>
          <cell r="C92">
            <v>100734</v>
          </cell>
          <cell r="D92">
            <v>100</v>
          </cell>
          <cell r="E92">
            <v>20</v>
          </cell>
          <cell r="F92" t="str">
            <v>PC-New StreetLighting</v>
          </cell>
          <cell r="DQ92">
            <v>0</v>
          </cell>
          <cell r="EB92">
            <v>0</v>
          </cell>
        </row>
        <row r="93">
          <cell r="A93">
            <v>100735</v>
          </cell>
          <cell r="B93" t="str">
            <v>S Sheogobind</v>
          </cell>
          <cell r="C93">
            <v>100735</v>
          </cell>
          <cell r="D93">
            <v>100</v>
          </cell>
          <cell r="E93">
            <v>20</v>
          </cell>
          <cell r="F93" t="str">
            <v>PC-Purchase New Dist Transf &amp; Regulators</v>
          </cell>
          <cell r="DQ93">
            <v>111000</v>
          </cell>
          <cell r="EB93">
            <v>111000</v>
          </cell>
        </row>
        <row r="94">
          <cell r="A94">
            <v>101116</v>
          </cell>
          <cell r="B94" t="str">
            <v>S Sheogobind</v>
          </cell>
          <cell r="C94">
            <v>101116</v>
          </cell>
          <cell r="D94">
            <v>100</v>
          </cell>
          <cell r="E94">
            <v>20</v>
          </cell>
          <cell r="F94" t="str">
            <v>PC FF4 to BF1 Fedder Tie Upgrade</v>
          </cell>
          <cell r="H94">
            <v>0</v>
          </cell>
          <cell r="DQ94">
            <v>0</v>
          </cell>
          <cell r="EB94">
            <v>0</v>
          </cell>
        </row>
        <row r="95">
          <cell r="A95">
            <v>100741</v>
          </cell>
          <cell r="B95" t="str">
            <v>Blaine Desrosiers</v>
          </cell>
          <cell r="C95">
            <v>100741</v>
          </cell>
          <cell r="D95">
            <v>100</v>
          </cell>
          <cell r="E95">
            <v>20</v>
          </cell>
          <cell r="F95" t="str">
            <v>PC-Facilities Capital Improvements</v>
          </cell>
          <cell r="EB95">
            <v>0</v>
          </cell>
        </row>
        <row r="96">
          <cell r="A96">
            <v>100742</v>
          </cell>
          <cell r="B96" t="str">
            <v>Blaine Desrosiers</v>
          </cell>
          <cell r="C96">
            <v>100742</v>
          </cell>
          <cell r="D96">
            <v>100</v>
          </cell>
          <cell r="E96">
            <v>20</v>
          </cell>
          <cell r="F96" t="str">
            <v>PC-Misc Equipment</v>
          </cell>
          <cell r="EB96">
            <v>0</v>
          </cell>
        </row>
        <row r="97">
          <cell r="A97">
            <v>100743</v>
          </cell>
          <cell r="B97" t="str">
            <v>S Sheogobind</v>
          </cell>
          <cell r="C97">
            <v>100743</v>
          </cell>
          <cell r="D97">
            <v>100</v>
          </cell>
          <cell r="E97">
            <v>20</v>
          </cell>
          <cell r="F97" t="str">
            <v>PC-New Telephone &amp; Data System</v>
          </cell>
          <cell r="EB97">
            <v>0</v>
          </cell>
        </row>
        <row r="98">
          <cell r="A98">
            <v>100745</v>
          </cell>
          <cell r="B98" t="str">
            <v>John Sander</v>
          </cell>
          <cell r="C98">
            <v>100745</v>
          </cell>
          <cell r="D98">
            <v>100</v>
          </cell>
          <cell r="E98">
            <v>20</v>
          </cell>
          <cell r="F98" t="str">
            <v>PC-Capital Hardware/Workstations</v>
          </cell>
          <cell r="EB98">
            <v>0</v>
          </cell>
        </row>
        <row r="99">
          <cell r="A99">
            <v>100761</v>
          </cell>
          <cell r="B99" t="str">
            <v>S Sheogobind</v>
          </cell>
          <cell r="C99">
            <v>100761</v>
          </cell>
          <cell r="D99">
            <v>100</v>
          </cell>
          <cell r="E99">
            <v>20</v>
          </cell>
          <cell r="F99" t="str">
            <v>PC Distribution System Additions</v>
          </cell>
          <cell r="DQ99">
            <v>10000</v>
          </cell>
          <cell r="EB99">
            <v>10000</v>
          </cell>
        </row>
        <row r="100">
          <cell r="A100">
            <v>100821</v>
          </cell>
          <cell r="B100" t="str">
            <v>Kazi Marouf</v>
          </cell>
          <cell r="C100">
            <v>100821</v>
          </cell>
          <cell r="D100">
            <v>100</v>
          </cell>
          <cell r="E100">
            <v>20</v>
          </cell>
          <cell r="F100" t="str">
            <v>PC-Killaly Street Substation</v>
          </cell>
          <cell r="EB100">
            <v>0</v>
          </cell>
        </row>
        <row r="101">
          <cell r="A101">
            <v>100840</v>
          </cell>
          <cell r="B101" t="str">
            <v>Kazi Marouf</v>
          </cell>
          <cell r="C101">
            <v>100840</v>
          </cell>
          <cell r="D101">
            <v>100</v>
          </cell>
          <cell r="E101">
            <v>20</v>
          </cell>
          <cell r="F101" t="str">
            <v>PC-New Meters</v>
          </cell>
          <cell r="DQ101">
            <v>42000</v>
          </cell>
          <cell r="EB101">
            <v>42000</v>
          </cell>
        </row>
        <row r="102">
          <cell r="A102">
            <v>100841</v>
          </cell>
          <cell r="B102" t="str">
            <v>Kazi Marouf</v>
          </cell>
          <cell r="C102">
            <v>100841</v>
          </cell>
          <cell r="D102">
            <v>100</v>
          </cell>
          <cell r="E102">
            <v>20</v>
          </cell>
          <cell r="F102" t="str">
            <v>PC-Catherine St Substation</v>
          </cell>
          <cell r="DQ102">
            <v>0</v>
          </cell>
          <cell r="EB102">
            <v>0</v>
          </cell>
        </row>
        <row r="103">
          <cell r="A103">
            <v>100903</v>
          </cell>
          <cell r="B103" t="str">
            <v>Kazi Marouf</v>
          </cell>
          <cell r="C103">
            <v>100903</v>
          </cell>
          <cell r="D103">
            <v>100</v>
          </cell>
          <cell r="E103">
            <v>20</v>
          </cell>
          <cell r="F103" t="str">
            <v>PC-Install Scada Concentrator</v>
          </cell>
          <cell r="DQ103">
            <v>10000</v>
          </cell>
          <cell r="EB103">
            <v>10000</v>
          </cell>
        </row>
        <row r="104">
          <cell r="A104">
            <v>100904</v>
          </cell>
          <cell r="B104" t="str">
            <v>Kazi Marouf</v>
          </cell>
          <cell r="C104">
            <v>100904</v>
          </cell>
          <cell r="D104">
            <v>100</v>
          </cell>
          <cell r="E104">
            <v>20</v>
          </cell>
          <cell r="F104" t="str">
            <v>PC-Install 27.6 kV O/H Fault Indicators</v>
          </cell>
          <cell r="EB104">
            <v>0</v>
          </cell>
        </row>
        <row r="105">
          <cell r="A105">
            <v>100905</v>
          </cell>
          <cell r="B105" t="str">
            <v>Kazi Marouf</v>
          </cell>
          <cell r="C105">
            <v>100905</v>
          </cell>
          <cell r="D105">
            <v>100</v>
          </cell>
          <cell r="E105">
            <v>20</v>
          </cell>
          <cell r="F105" t="str">
            <v>PC-Catharine Feeder 1 - CF1 Extension</v>
          </cell>
          <cell r="EB105">
            <v>0</v>
          </cell>
        </row>
        <row r="106">
          <cell r="A106">
            <v>100906</v>
          </cell>
          <cell r="B106" t="str">
            <v>Kazi Marouf</v>
          </cell>
          <cell r="C106">
            <v>100906</v>
          </cell>
          <cell r="D106">
            <v>100</v>
          </cell>
          <cell r="E106">
            <v>20</v>
          </cell>
          <cell r="F106" t="str">
            <v>PC-Jefferson Feeder 2 &amp; 3 New Tie</v>
          </cell>
          <cell r="EB106">
            <v>0</v>
          </cell>
        </row>
        <row r="107">
          <cell r="A107">
            <v>100907</v>
          </cell>
          <cell r="B107" t="str">
            <v>Kazi Marouf</v>
          </cell>
          <cell r="C107">
            <v>100907</v>
          </cell>
          <cell r="D107">
            <v>100</v>
          </cell>
          <cell r="E107">
            <v>20</v>
          </cell>
          <cell r="F107" t="str">
            <v>PC Barrick &amp; Elm Stations Feeder Tie</v>
          </cell>
          <cell r="EB107">
            <v>0</v>
          </cell>
        </row>
        <row r="108">
          <cell r="A108">
            <v>100908</v>
          </cell>
          <cell r="B108" t="str">
            <v>Kazi Marouf</v>
          </cell>
          <cell r="C108">
            <v>100908</v>
          </cell>
          <cell r="D108">
            <v>100</v>
          </cell>
          <cell r="E108">
            <v>20</v>
          </cell>
          <cell r="F108" t="str">
            <v>PC- Upgrade Tie Line JF2, EF1 and CF3</v>
          </cell>
          <cell r="EB108">
            <v>0</v>
          </cell>
        </row>
        <row r="109">
          <cell r="A109">
            <v>100909</v>
          </cell>
          <cell r="B109" t="str">
            <v>Kazi Marouf</v>
          </cell>
          <cell r="C109">
            <v>100909</v>
          </cell>
          <cell r="D109">
            <v>100</v>
          </cell>
          <cell r="E109">
            <v>20</v>
          </cell>
          <cell r="F109" t="str">
            <v>PC- Upgrade Tie-EF2 &amp; CF4</v>
          </cell>
          <cell r="EB109">
            <v>0</v>
          </cell>
        </row>
        <row r="110">
          <cell r="A110">
            <v>100910</v>
          </cell>
          <cell r="B110" t="str">
            <v>Kazi Marouf</v>
          </cell>
          <cell r="C110">
            <v>100910</v>
          </cell>
          <cell r="D110">
            <v>100</v>
          </cell>
          <cell r="E110">
            <v>20</v>
          </cell>
          <cell r="F110" t="str">
            <v>PC Sherkston Shores-M12 Line Extension</v>
          </cell>
          <cell r="EB110">
            <v>0</v>
          </cell>
        </row>
        <row r="111">
          <cell r="A111">
            <v>100911</v>
          </cell>
          <cell r="B111" t="str">
            <v>Kazi Marouf</v>
          </cell>
          <cell r="C111">
            <v>100911</v>
          </cell>
          <cell r="D111">
            <v>100</v>
          </cell>
          <cell r="E111">
            <v>20</v>
          </cell>
          <cell r="F111" t="str">
            <v>PC JF1 &amp; JF2 Tie for Load Transfer</v>
          </cell>
          <cell r="EB111">
            <v>0</v>
          </cell>
        </row>
        <row r="112">
          <cell r="A112">
            <v>100912</v>
          </cell>
          <cell r="B112" t="str">
            <v>Blaine Desrosiers</v>
          </cell>
          <cell r="C112">
            <v>100912</v>
          </cell>
          <cell r="D112">
            <v>100</v>
          </cell>
          <cell r="E112">
            <v>20</v>
          </cell>
          <cell r="F112" t="str">
            <v>PC Dist Station Capital Improvements</v>
          </cell>
          <cell r="EB112">
            <v>0</v>
          </cell>
        </row>
        <row r="113">
          <cell r="A113">
            <v>101041</v>
          </cell>
          <cell r="B113" t="str">
            <v>S Sheogobind</v>
          </cell>
          <cell r="C113">
            <v>101041</v>
          </cell>
          <cell r="D113">
            <v>100</v>
          </cell>
          <cell r="E113">
            <v>20</v>
          </cell>
          <cell r="F113" t="str">
            <v>PC-BArrick St Station Projects</v>
          </cell>
          <cell r="DQ113">
            <v>10000</v>
          </cell>
          <cell r="EB113">
            <v>10000</v>
          </cell>
        </row>
        <row r="114">
          <cell r="A114">
            <v>101042</v>
          </cell>
          <cell r="B114" t="str">
            <v>S Sheogobind</v>
          </cell>
          <cell r="C114">
            <v>101042</v>
          </cell>
          <cell r="D114">
            <v>100</v>
          </cell>
          <cell r="E114">
            <v>20</v>
          </cell>
          <cell r="F114" t="str">
            <v>PC-Jefferson St Station Projects</v>
          </cell>
          <cell r="DQ114">
            <v>15600</v>
          </cell>
          <cell r="EB114">
            <v>15600</v>
          </cell>
        </row>
        <row r="115">
          <cell r="A115">
            <v>101043</v>
          </cell>
          <cell r="B115" t="str">
            <v>S Sheogobind</v>
          </cell>
          <cell r="C115">
            <v>101043</v>
          </cell>
          <cell r="D115">
            <v>100</v>
          </cell>
          <cell r="E115">
            <v>20</v>
          </cell>
          <cell r="F115" t="str">
            <v>PC-M12 Line Extension</v>
          </cell>
          <cell r="EB115">
            <v>0</v>
          </cell>
        </row>
        <row r="116">
          <cell r="A116">
            <v>101102</v>
          </cell>
          <cell r="B116" t="str">
            <v>S Sheogobind</v>
          </cell>
          <cell r="C116">
            <v>101102</v>
          </cell>
          <cell r="D116">
            <v>100</v>
          </cell>
          <cell r="E116">
            <v>20</v>
          </cell>
          <cell r="F116" t="str">
            <v>PC- Elm Station Decommission</v>
          </cell>
          <cell r="EB116">
            <v>0</v>
          </cell>
        </row>
        <row r="117">
          <cell r="A117">
            <v>101103</v>
          </cell>
          <cell r="B117" t="str">
            <v>S Sheogobind</v>
          </cell>
          <cell r="C117">
            <v>101103</v>
          </cell>
          <cell r="D117">
            <v>100</v>
          </cell>
          <cell r="E117">
            <v>20</v>
          </cell>
          <cell r="F117" t="str">
            <v>PC - Upgrade JF 3 Replace cu primary</v>
          </cell>
          <cell r="H117">
            <v>0</v>
          </cell>
          <cell r="DQ117">
            <v>0</v>
          </cell>
          <cell r="EB117">
            <v>0</v>
          </cell>
        </row>
        <row r="118">
          <cell r="A118">
            <v>101104</v>
          </cell>
          <cell r="B118" t="str">
            <v>S Sheogobind</v>
          </cell>
          <cell r="C118">
            <v>101104</v>
          </cell>
          <cell r="D118">
            <v>100</v>
          </cell>
          <cell r="E118">
            <v>20</v>
          </cell>
          <cell r="F118" t="str">
            <v>PC- Upgrade tie EF1 and JF2</v>
          </cell>
          <cell r="EB118">
            <v>0</v>
          </cell>
        </row>
        <row r="119">
          <cell r="A119">
            <v>101105</v>
          </cell>
          <cell r="B119" t="str">
            <v>S Sheogobind</v>
          </cell>
          <cell r="C119">
            <v>101105</v>
          </cell>
          <cell r="D119">
            <v>100</v>
          </cell>
          <cell r="E119">
            <v>20</v>
          </cell>
          <cell r="F119" t="str">
            <v>PC-Upgrade Lightning Protection - Ratio Banks</v>
          </cell>
          <cell r="DQ119">
            <v>46100</v>
          </cell>
          <cell r="EB119">
            <v>46100</v>
          </cell>
        </row>
        <row r="120">
          <cell r="A120">
            <v>101101</v>
          </cell>
          <cell r="B120" t="str">
            <v>S Sheogobind</v>
          </cell>
          <cell r="C120">
            <v>101101</v>
          </cell>
          <cell r="D120">
            <v>100</v>
          </cell>
          <cell r="E120">
            <v>20</v>
          </cell>
          <cell r="F120" t="str">
            <v>PC-Lims System Upgrade</v>
          </cell>
          <cell r="H120">
            <v>20000</v>
          </cell>
          <cell r="EB120">
            <v>20000</v>
          </cell>
        </row>
        <row r="121">
          <cell r="A121">
            <v>101082</v>
          </cell>
          <cell r="B121" t="str">
            <v>S Sheogobind</v>
          </cell>
          <cell r="C121">
            <v>101082</v>
          </cell>
          <cell r="D121">
            <v>100</v>
          </cell>
          <cell r="E121">
            <v>20</v>
          </cell>
          <cell r="F121" t="str">
            <v>PC General Capital Charges</v>
          </cell>
          <cell r="CT121">
            <v>234366.06</v>
          </cell>
          <cell r="EB121">
            <v>234366.06</v>
          </cell>
        </row>
        <row r="122">
          <cell r="A122">
            <v>101089</v>
          </cell>
          <cell r="B122" t="str">
            <v>Blaine Desrosiers</v>
          </cell>
          <cell r="C122">
            <v>101089</v>
          </cell>
          <cell r="D122">
            <v>100</v>
          </cell>
          <cell r="E122">
            <v>20</v>
          </cell>
          <cell r="F122" t="str">
            <v>PC Building Improvments</v>
          </cell>
          <cell r="EA122">
            <v>0</v>
          </cell>
          <cell r="EB122">
            <v>0</v>
          </cell>
        </row>
        <row r="123">
          <cell r="A123">
            <v>101044</v>
          </cell>
          <cell r="B123" t="str">
            <v>S Sheogobind</v>
          </cell>
          <cell r="C123">
            <v>101044</v>
          </cell>
          <cell r="D123">
            <v>100</v>
          </cell>
          <cell r="E123">
            <v>20</v>
          </cell>
          <cell r="F123" t="str">
            <v>PC-Upgrade Royal Road UG Subdivision</v>
          </cell>
          <cell r="EB123">
            <v>0</v>
          </cell>
        </row>
        <row r="124">
          <cell r="A124">
            <v>0</v>
          </cell>
          <cell r="EB124">
            <v>0</v>
          </cell>
        </row>
        <row r="125">
          <cell r="A125">
            <v>100920</v>
          </cell>
          <cell r="B125" t="str">
            <v>Blaine Desrosiers</v>
          </cell>
          <cell r="C125">
            <v>100920</v>
          </cell>
          <cell r="D125">
            <v>100</v>
          </cell>
          <cell r="E125">
            <v>20</v>
          </cell>
          <cell r="F125" t="str">
            <v>EOP-Building Improvements</v>
          </cell>
          <cell r="EB125">
            <v>0</v>
          </cell>
        </row>
        <row r="126">
          <cell r="A126">
            <v>100921</v>
          </cell>
          <cell r="B126" t="str">
            <v>S Sheogobind</v>
          </cell>
          <cell r="C126">
            <v>100921</v>
          </cell>
          <cell r="D126">
            <v>100</v>
          </cell>
          <cell r="E126">
            <v>20</v>
          </cell>
          <cell r="F126" t="str">
            <v>EOP-Substations</v>
          </cell>
          <cell r="AW126">
            <v>950000</v>
          </cell>
          <cell r="EB126">
            <v>950000</v>
          </cell>
        </row>
        <row r="127">
          <cell r="A127">
            <v>100922</v>
          </cell>
          <cell r="B127" t="str">
            <v>S Sheogobind</v>
          </cell>
          <cell r="C127">
            <v>100922</v>
          </cell>
          <cell r="D127">
            <v>100</v>
          </cell>
          <cell r="E127">
            <v>20</v>
          </cell>
          <cell r="F127" t="str">
            <v>EOP-Transmission Lines</v>
          </cell>
          <cell r="AW127">
            <v>40400</v>
          </cell>
          <cell r="EB127">
            <v>40400</v>
          </cell>
        </row>
        <row r="128">
          <cell r="A128">
            <v>100923</v>
          </cell>
          <cell r="B128" t="str">
            <v>S Sheogobind</v>
          </cell>
          <cell r="C128">
            <v>100923</v>
          </cell>
          <cell r="D128">
            <v>100</v>
          </cell>
          <cell r="E128">
            <v>20</v>
          </cell>
          <cell r="F128" t="str">
            <v>EOP-Overhead Distribution Lines</v>
          </cell>
          <cell r="AW128">
            <v>65200</v>
          </cell>
          <cell r="EB128">
            <v>65200</v>
          </cell>
        </row>
        <row r="129">
          <cell r="A129">
            <v>100924</v>
          </cell>
          <cell r="B129" t="str">
            <v>S Sheogobind</v>
          </cell>
          <cell r="C129">
            <v>100924</v>
          </cell>
          <cell r="D129">
            <v>100</v>
          </cell>
          <cell r="E129">
            <v>20</v>
          </cell>
          <cell r="F129" t="str">
            <v>EOP-Underground Distribution Lines</v>
          </cell>
          <cell r="AW129">
            <v>3200</v>
          </cell>
          <cell r="EB129">
            <v>3200</v>
          </cell>
        </row>
        <row r="130">
          <cell r="A130">
            <v>100925</v>
          </cell>
          <cell r="B130" t="str">
            <v>S Sheogobind</v>
          </cell>
          <cell r="C130">
            <v>100925</v>
          </cell>
          <cell r="D130">
            <v>100</v>
          </cell>
          <cell r="E130">
            <v>20</v>
          </cell>
          <cell r="F130" t="str">
            <v>EOP-Transformer</v>
          </cell>
          <cell r="AW130">
            <v>35000</v>
          </cell>
          <cell r="EB130">
            <v>35000</v>
          </cell>
        </row>
        <row r="131">
          <cell r="A131">
            <v>100926</v>
          </cell>
          <cell r="B131" t="str">
            <v>S Sheogobind</v>
          </cell>
          <cell r="C131">
            <v>100926</v>
          </cell>
          <cell r="D131">
            <v>100</v>
          </cell>
          <cell r="E131">
            <v>20</v>
          </cell>
          <cell r="F131" t="str">
            <v>EOP-New Meters</v>
          </cell>
          <cell r="AW131">
            <v>30000</v>
          </cell>
          <cell r="EB131">
            <v>30000</v>
          </cell>
        </row>
        <row r="132">
          <cell r="A132">
            <v>100927</v>
          </cell>
          <cell r="B132" t="str">
            <v>Blaine Desrosiers</v>
          </cell>
          <cell r="C132">
            <v>100927</v>
          </cell>
          <cell r="D132">
            <v>100</v>
          </cell>
          <cell r="E132">
            <v>20</v>
          </cell>
          <cell r="F132" t="str">
            <v>EOP-New Office &amp; IT  Equipment</v>
          </cell>
          <cell r="AW132">
            <v>5000</v>
          </cell>
          <cell r="EB132">
            <v>5000</v>
          </cell>
        </row>
        <row r="133">
          <cell r="A133">
            <v>100928</v>
          </cell>
          <cell r="B133" t="str">
            <v>Blaine Desrosiers</v>
          </cell>
          <cell r="C133">
            <v>100928</v>
          </cell>
          <cell r="D133">
            <v>100</v>
          </cell>
          <cell r="E133">
            <v>20</v>
          </cell>
          <cell r="F133" t="str">
            <v>EOP-New Tools &amp; Equipment</v>
          </cell>
          <cell r="AW133">
            <v>5000</v>
          </cell>
          <cell r="EB133">
            <v>5000</v>
          </cell>
        </row>
        <row r="134">
          <cell r="A134">
            <v>101117</v>
          </cell>
          <cell r="B134" t="str">
            <v>Blaine Desrosiers</v>
          </cell>
          <cell r="C134">
            <v>101117</v>
          </cell>
          <cell r="D134">
            <v>100</v>
          </cell>
          <cell r="E134">
            <v>20</v>
          </cell>
          <cell r="F134" t="str">
            <v>EOP - Communications Project</v>
          </cell>
          <cell r="EB134">
            <v>0</v>
          </cell>
        </row>
        <row r="135">
          <cell r="A135">
            <v>101120</v>
          </cell>
          <cell r="B135" t="str">
            <v>S Sheogobind</v>
          </cell>
          <cell r="C135">
            <v>101120</v>
          </cell>
          <cell r="D135">
            <v>100</v>
          </cell>
          <cell r="E135">
            <v>20</v>
          </cell>
          <cell r="F135" t="str">
            <v>EOP-LIMS System Upgrade</v>
          </cell>
          <cell r="H135">
            <v>40000</v>
          </cell>
          <cell r="EB135">
            <v>40000</v>
          </cell>
        </row>
        <row r="136">
          <cell r="A136">
            <v>101077</v>
          </cell>
          <cell r="B136" t="str">
            <v>S Sheogobind</v>
          </cell>
          <cell r="C136">
            <v>101077</v>
          </cell>
          <cell r="D136">
            <v>100</v>
          </cell>
          <cell r="E136">
            <v>20</v>
          </cell>
          <cell r="F136" t="str">
            <v>EOP-GENERAL CAPITAL CHARGES</v>
          </cell>
          <cell r="H136">
            <v>40000</v>
          </cell>
          <cell r="CT136">
            <v>106170.05</v>
          </cell>
          <cell r="EB136">
            <v>146170.04999999999</v>
          </cell>
        </row>
        <row r="137">
          <cell r="A137">
            <v>0</v>
          </cell>
          <cell r="EB137">
            <v>0</v>
          </cell>
        </row>
        <row r="138">
          <cell r="A138">
            <v>100460</v>
          </cell>
          <cell r="B138" t="str">
            <v>Blaine Desrosiers</v>
          </cell>
          <cell r="C138">
            <v>100460</v>
          </cell>
          <cell r="D138">
            <v>100</v>
          </cell>
          <cell r="E138">
            <v>30</v>
          </cell>
          <cell r="F138" t="str">
            <v>FO-Misc. Rankine Station Equipment</v>
          </cell>
          <cell r="EB138">
            <v>0</v>
          </cell>
        </row>
        <row r="139">
          <cell r="A139">
            <v>0</v>
          </cell>
          <cell r="EB139">
            <v>0</v>
          </cell>
        </row>
        <row r="140">
          <cell r="A140">
            <v>100142</v>
          </cell>
          <cell r="B140" t="str">
            <v>Blaine Desrosiers</v>
          </cell>
          <cell r="C140">
            <v>100142</v>
          </cell>
          <cell r="D140">
            <v>100</v>
          </cell>
          <cell r="E140">
            <v>30</v>
          </cell>
          <cell r="F140" t="str">
            <v>FO-Misc Equipment Purchases - Operations</v>
          </cell>
          <cell r="EB140">
            <v>0</v>
          </cell>
        </row>
        <row r="141">
          <cell r="A141">
            <v>0</v>
          </cell>
          <cell r="EB141">
            <v>0</v>
          </cell>
        </row>
        <row r="142">
          <cell r="A142">
            <v>100140</v>
          </cell>
          <cell r="B142" t="str">
            <v>Blaine Desrosiers</v>
          </cell>
          <cell r="C142">
            <v>100140</v>
          </cell>
          <cell r="D142">
            <v>100</v>
          </cell>
          <cell r="E142">
            <v>30</v>
          </cell>
          <cell r="F142" t="str">
            <v>FO-Rankine Building Projects</v>
          </cell>
          <cell r="EB142">
            <v>0</v>
          </cell>
        </row>
        <row r="143">
          <cell r="A143">
            <v>100141</v>
          </cell>
          <cell r="B143" t="str">
            <v>Blaine Desrosiers</v>
          </cell>
          <cell r="C143">
            <v>100141</v>
          </cell>
          <cell r="D143">
            <v>100</v>
          </cell>
          <cell r="E143">
            <v>30</v>
          </cell>
          <cell r="F143" t="str">
            <v>FO-Generator Unit Projects</v>
          </cell>
          <cell r="EB143">
            <v>0</v>
          </cell>
        </row>
        <row r="144">
          <cell r="A144">
            <v>100621</v>
          </cell>
          <cell r="B144" t="str">
            <v>Blaine Desrosiers</v>
          </cell>
          <cell r="C144">
            <v>100621</v>
          </cell>
          <cell r="D144">
            <v>100</v>
          </cell>
          <cell r="E144">
            <v>30</v>
          </cell>
          <cell r="F144" t="str">
            <v>FO-Generator #4 Rebuilds/Betterments</v>
          </cell>
          <cell r="EB144">
            <v>0</v>
          </cell>
        </row>
        <row r="145">
          <cell r="A145">
            <v>101070</v>
          </cell>
          <cell r="B145" t="str">
            <v>Blaine Desrosiers</v>
          </cell>
          <cell r="C145">
            <v>101070</v>
          </cell>
          <cell r="D145">
            <v>100</v>
          </cell>
          <cell r="E145">
            <v>30</v>
          </cell>
          <cell r="F145" t="str">
            <v>FO-Capital Improvments-Rankine Gen Stati</v>
          </cell>
          <cell r="EB145">
            <v>0</v>
          </cell>
        </row>
        <row r="146">
          <cell r="A146">
            <v>101087</v>
          </cell>
          <cell r="B146" t="str">
            <v>Blaine Desrosiers</v>
          </cell>
          <cell r="C146">
            <v>101087</v>
          </cell>
          <cell r="D146">
            <v>100</v>
          </cell>
          <cell r="E146">
            <v>30</v>
          </cell>
          <cell r="F146" t="str">
            <v>FO - Generator Improvements Rankine</v>
          </cell>
          <cell r="EB146">
            <v>0</v>
          </cell>
        </row>
        <row r="147">
          <cell r="A147">
            <v>101071</v>
          </cell>
          <cell r="B147" t="str">
            <v>Blaine Desrosiers</v>
          </cell>
          <cell r="C147">
            <v>101071</v>
          </cell>
          <cell r="D147">
            <v>100</v>
          </cell>
          <cell r="E147">
            <v>30</v>
          </cell>
          <cell r="F147" t="str">
            <v>FO-Rankine Generator Repairs (OPG fault)</v>
          </cell>
          <cell r="EB147">
            <v>0</v>
          </cell>
        </row>
        <row r="148">
          <cell r="A148">
            <v>0</v>
          </cell>
          <cell r="EB148">
            <v>0</v>
          </cell>
        </row>
        <row r="149">
          <cell r="A149">
            <v>100152</v>
          </cell>
          <cell r="B149" t="str">
            <v>John Sander</v>
          </cell>
          <cell r="C149">
            <v>100152</v>
          </cell>
          <cell r="D149">
            <v>100</v>
          </cell>
          <cell r="E149">
            <v>30</v>
          </cell>
          <cell r="F149" t="str">
            <v>FO-New Servers</v>
          </cell>
          <cell r="EB149">
            <v>0</v>
          </cell>
        </row>
        <row r="150">
          <cell r="A150">
            <v>100161</v>
          </cell>
          <cell r="B150" t="str">
            <v>John Sander</v>
          </cell>
          <cell r="C150">
            <v>100161</v>
          </cell>
          <cell r="D150">
            <v>100</v>
          </cell>
          <cell r="E150">
            <v>30</v>
          </cell>
          <cell r="F150" t="str">
            <v>FO-Other Software</v>
          </cell>
          <cell r="EB150">
            <v>0</v>
          </cell>
        </row>
        <row r="151">
          <cell r="A151">
            <v>0</v>
          </cell>
          <cell r="EB151">
            <v>0</v>
          </cell>
        </row>
        <row r="152">
          <cell r="A152">
            <v>100144</v>
          </cell>
          <cell r="B152" t="str">
            <v>Blaine Desrosiers</v>
          </cell>
          <cell r="C152">
            <v>100144</v>
          </cell>
          <cell r="D152">
            <v>100</v>
          </cell>
          <cell r="E152">
            <v>30</v>
          </cell>
          <cell r="F152" t="str">
            <v>FO-Transportation Equipment for Limited</v>
          </cell>
          <cell r="EA152">
            <v>35000</v>
          </cell>
          <cell r="EB152">
            <v>35000</v>
          </cell>
        </row>
        <row r="153">
          <cell r="A153">
            <v>100151</v>
          </cell>
          <cell r="B153" t="str">
            <v>John Sander</v>
          </cell>
          <cell r="C153">
            <v>100151</v>
          </cell>
          <cell r="D153">
            <v>100</v>
          </cell>
          <cell r="E153">
            <v>30</v>
          </cell>
          <cell r="F153" t="str">
            <v>FO-New Computer Hardware</v>
          </cell>
          <cell r="EB153">
            <v>0</v>
          </cell>
        </row>
        <row r="154">
          <cell r="A154">
            <v>100324</v>
          </cell>
          <cell r="B154" t="str">
            <v>Blaine Desrosiers</v>
          </cell>
          <cell r="C154">
            <v>100324</v>
          </cell>
          <cell r="D154">
            <v>100</v>
          </cell>
          <cell r="E154">
            <v>30</v>
          </cell>
          <cell r="F154" t="str">
            <v>FO-Building Improvements-Service Center</v>
          </cell>
          <cell r="EA154">
            <v>475000</v>
          </cell>
          <cell r="EB154">
            <v>475000</v>
          </cell>
        </row>
        <row r="155">
          <cell r="A155">
            <v>100325</v>
          </cell>
          <cell r="B155" t="str">
            <v>Blaine Desrosiers</v>
          </cell>
          <cell r="C155">
            <v>100325</v>
          </cell>
          <cell r="D155">
            <v>100</v>
          </cell>
          <cell r="E155">
            <v>30</v>
          </cell>
          <cell r="F155" t="str">
            <v>FO-Tools &amp; Work Equip - Property (0030)</v>
          </cell>
          <cell r="EB155">
            <v>0</v>
          </cell>
        </row>
        <row r="156">
          <cell r="A156">
            <v>100721</v>
          </cell>
          <cell r="B156" t="str">
            <v>Blaine Desrosiers</v>
          </cell>
          <cell r="C156">
            <v>100721</v>
          </cell>
          <cell r="D156">
            <v>100</v>
          </cell>
          <cell r="E156">
            <v>30</v>
          </cell>
          <cell r="F156" t="str">
            <v>FO-Office Equipment for Limited</v>
          </cell>
          <cell r="EB156">
            <v>0</v>
          </cell>
        </row>
        <row r="157">
          <cell r="A157">
            <v>101072</v>
          </cell>
          <cell r="B157" t="str">
            <v>Blaine Desrosiers</v>
          </cell>
          <cell r="C157">
            <v>101072</v>
          </cell>
          <cell r="D157">
            <v>100</v>
          </cell>
          <cell r="E157">
            <v>30</v>
          </cell>
          <cell r="F157" t="str">
            <v>FO-Cust. Service Office Area Renovations</v>
          </cell>
          <cell r="EB157">
            <v>0</v>
          </cell>
        </row>
        <row r="158">
          <cell r="A158">
            <v>101073</v>
          </cell>
          <cell r="B158" t="str">
            <v>Blaine Desrosiers</v>
          </cell>
          <cell r="C158">
            <v>101073</v>
          </cell>
          <cell r="D158">
            <v>100</v>
          </cell>
          <cell r="E158">
            <v>30</v>
          </cell>
          <cell r="F158" t="str">
            <v>FO-Gen.Acctg Office Area Renovations</v>
          </cell>
          <cell r="EB158">
            <v>0</v>
          </cell>
        </row>
        <row r="159">
          <cell r="A159">
            <v>101074</v>
          </cell>
          <cell r="B159" t="str">
            <v>Blaine Desrosiers</v>
          </cell>
          <cell r="C159">
            <v>101074</v>
          </cell>
          <cell r="D159">
            <v>100</v>
          </cell>
          <cell r="E159">
            <v>30</v>
          </cell>
          <cell r="F159" t="str">
            <v>FO-Planning Dept. Area Renovations</v>
          </cell>
          <cell r="EB159">
            <v>0</v>
          </cell>
        </row>
        <row r="160">
          <cell r="A160">
            <v>101119</v>
          </cell>
          <cell r="B160" t="str">
            <v>John Sander</v>
          </cell>
          <cell r="C160">
            <v>101119</v>
          </cell>
          <cell r="D160">
            <v>100</v>
          </cell>
          <cell r="E160">
            <v>30</v>
          </cell>
          <cell r="F160" t="str">
            <v>FO-SAN Upgrade</v>
          </cell>
          <cell r="DW160">
            <v>100000</v>
          </cell>
          <cell r="EB160">
            <v>100000</v>
          </cell>
        </row>
        <row r="161">
          <cell r="A161">
            <v>101075</v>
          </cell>
          <cell r="B161" t="str">
            <v>Blaine Desrosiers</v>
          </cell>
          <cell r="C161">
            <v>101075</v>
          </cell>
          <cell r="D161">
            <v>100</v>
          </cell>
          <cell r="E161">
            <v>30</v>
          </cell>
          <cell r="F161" t="str">
            <v>FO-Service Centre W/Side Office Renovati</v>
          </cell>
          <cell r="EB161">
            <v>0</v>
          </cell>
        </row>
        <row r="162">
          <cell r="A162">
            <v>0</v>
          </cell>
          <cell r="EB162">
            <v>0</v>
          </cell>
        </row>
        <row r="163">
          <cell r="A163">
            <v>100624</v>
          </cell>
          <cell r="B163" t="str">
            <v>Jie Han</v>
          </cell>
          <cell r="C163">
            <v>100624</v>
          </cell>
          <cell r="D163">
            <v>100</v>
          </cell>
          <cell r="E163">
            <v>30</v>
          </cell>
          <cell r="F163" t="str">
            <v>FO-Town of Fort Erie - Streetlights</v>
          </cell>
          <cell r="EB163">
            <v>0</v>
          </cell>
        </row>
        <row r="164">
          <cell r="A164">
            <v>100700</v>
          </cell>
          <cell r="B164" t="str">
            <v>Jie Han</v>
          </cell>
          <cell r="C164">
            <v>100700</v>
          </cell>
          <cell r="D164">
            <v>100</v>
          </cell>
          <cell r="E164">
            <v>30</v>
          </cell>
          <cell r="F164" t="str">
            <v>FO-Dusk to Dawn Lighting</v>
          </cell>
          <cell r="EB164">
            <v>0</v>
          </cell>
        </row>
        <row r="165">
          <cell r="A165">
            <v>101060</v>
          </cell>
          <cell r="B165" t="str">
            <v>Jie Han</v>
          </cell>
          <cell r="C165">
            <v>101060</v>
          </cell>
          <cell r="D165">
            <v>100</v>
          </cell>
          <cell r="E165">
            <v>30</v>
          </cell>
          <cell r="F165" t="str">
            <v>FO-EOP New Streetlights</v>
          </cell>
          <cell r="AW165">
            <v>6500</v>
          </cell>
          <cell r="EB165">
            <v>6500</v>
          </cell>
        </row>
        <row r="166">
          <cell r="A166">
            <v>0</v>
          </cell>
          <cell r="EB166">
            <v>0</v>
          </cell>
        </row>
        <row r="167">
          <cell r="A167">
            <v>101125</v>
          </cell>
          <cell r="B167" t="str">
            <v>Blaine Desrosiers</v>
          </cell>
          <cell r="C167">
            <v>101125</v>
          </cell>
          <cell r="D167">
            <v>100</v>
          </cell>
          <cell r="E167">
            <v>30</v>
          </cell>
          <cell r="F167" t="str">
            <v>Thermal Plant Capital Improvments</v>
          </cell>
          <cell r="DQ167">
            <v>153000</v>
          </cell>
          <cell r="EB167">
            <v>153000</v>
          </cell>
        </row>
        <row r="169">
          <cell r="A169">
            <v>100991</v>
          </cell>
          <cell r="B169" t="str">
            <v>Blaine Desrosiers</v>
          </cell>
          <cell r="C169">
            <v>100991</v>
          </cell>
          <cell r="D169">
            <v>100</v>
          </cell>
          <cell r="E169">
            <v>30</v>
          </cell>
          <cell r="F169" t="str">
            <v>CDH- New Boiler Installation</v>
          </cell>
          <cell r="EB169">
            <v>0</v>
          </cell>
        </row>
        <row r="170">
          <cell r="A170">
            <v>100992</v>
          </cell>
          <cell r="B170" t="str">
            <v>Blaine Desrosiers</v>
          </cell>
          <cell r="C170">
            <v>100992</v>
          </cell>
          <cell r="D170">
            <v>100</v>
          </cell>
          <cell r="E170">
            <v>30</v>
          </cell>
          <cell r="F170" t="str">
            <v>CDH- Control System Imnprovement</v>
          </cell>
          <cell r="EB170">
            <v>0</v>
          </cell>
        </row>
        <row r="171">
          <cell r="A171">
            <v>100995</v>
          </cell>
          <cell r="B171" t="str">
            <v>Blaine Desrosiers</v>
          </cell>
          <cell r="C171">
            <v>100995</v>
          </cell>
          <cell r="D171">
            <v>100</v>
          </cell>
          <cell r="E171">
            <v>30</v>
          </cell>
          <cell r="F171" t="str">
            <v>CDH-Phase 5 Piping</v>
          </cell>
          <cell r="EB171">
            <v>0</v>
          </cell>
        </row>
        <row r="172">
          <cell r="A172">
            <v>101005</v>
          </cell>
          <cell r="B172" t="str">
            <v>Blaine Desrosiers</v>
          </cell>
          <cell r="C172">
            <v>101005</v>
          </cell>
          <cell r="D172">
            <v>100</v>
          </cell>
          <cell r="E172">
            <v>30</v>
          </cell>
          <cell r="F172" t="str">
            <v>CDH-Building Improvements</v>
          </cell>
          <cell r="EB172">
            <v>0</v>
          </cell>
        </row>
        <row r="173">
          <cell r="A173">
            <v>101061</v>
          </cell>
          <cell r="B173" t="str">
            <v>Blaine Desrosiers</v>
          </cell>
          <cell r="C173">
            <v>101061</v>
          </cell>
          <cell r="D173">
            <v>100</v>
          </cell>
          <cell r="E173">
            <v>30</v>
          </cell>
          <cell r="F173" t="str">
            <v>CDH-Generator Improvements</v>
          </cell>
          <cell r="EA173">
            <v>60000</v>
          </cell>
          <cell r="EB173">
            <v>60000</v>
          </cell>
        </row>
        <row r="174">
          <cell r="A174">
            <v>101062</v>
          </cell>
          <cell r="B174" t="str">
            <v>Blaine Desrosiers</v>
          </cell>
          <cell r="C174">
            <v>101062</v>
          </cell>
          <cell r="D174">
            <v>100</v>
          </cell>
          <cell r="E174">
            <v>30</v>
          </cell>
          <cell r="F174" t="str">
            <v>CDH-Dist Line Additions</v>
          </cell>
          <cell r="EB174">
            <v>0</v>
          </cell>
        </row>
        <row r="175">
          <cell r="A175">
            <v>0</v>
          </cell>
          <cell r="EB175">
            <v>0</v>
          </cell>
        </row>
        <row r="176">
          <cell r="A176">
            <v>101030</v>
          </cell>
          <cell r="B176" t="str">
            <v>Blaine Desrosiers</v>
          </cell>
          <cell r="C176">
            <v>101030</v>
          </cell>
          <cell r="D176">
            <v>100</v>
          </cell>
          <cell r="E176">
            <v>40</v>
          </cell>
          <cell r="F176" t="str">
            <v>GG-Transportation Equipment</v>
          </cell>
          <cell r="EB176">
            <v>0</v>
          </cell>
        </row>
        <row r="177">
          <cell r="A177">
            <v>101031</v>
          </cell>
          <cell r="B177" t="str">
            <v>Blaine Desrosiers</v>
          </cell>
          <cell r="C177">
            <v>101031</v>
          </cell>
          <cell r="D177">
            <v>100</v>
          </cell>
          <cell r="E177">
            <v>40</v>
          </cell>
          <cell r="F177" t="str">
            <v>GG-Tools &amp; Equipment</v>
          </cell>
          <cell r="EA177">
            <v>0</v>
          </cell>
          <cell r="EB177">
            <v>0</v>
          </cell>
        </row>
        <row r="178">
          <cell r="A178">
            <v>101053</v>
          </cell>
          <cell r="B178" t="str">
            <v>Blaine Desrosiers</v>
          </cell>
          <cell r="C178">
            <v>101053</v>
          </cell>
          <cell r="D178">
            <v>100</v>
          </cell>
          <cell r="E178">
            <v>40</v>
          </cell>
          <cell r="F178" t="str">
            <v>GG-Kingston Mills Improvements</v>
          </cell>
          <cell r="EA178">
            <v>0</v>
          </cell>
          <cell r="EB178">
            <v>0</v>
          </cell>
        </row>
        <row r="179">
          <cell r="A179">
            <v>101054</v>
          </cell>
          <cell r="B179" t="str">
            <v>Blaine Desrosiers</v>
          </cell>
          <cell r="C179">
            <v>101054</v>
          </cell>
          <cell r="D179">
            <v>100</v>
          </cell>
          <cell r="E179">
            <v>40</v>
          </cell>
          <cell r="F179" t="str">
            <v>GG-Jones Falls Improvements</v>
          </cell>
          <cell r="EA179">
            <v>0</v>
          </cell>
          <cell r="EB179">
            <v>0</v>
          </cell>
        </row>
        <row r="180">
          <cell r="A180">
            <v>101055</v>
          </cell>
          <cell r="B180" t="str">
            <v>Blaine Desrosiers</v>
          </cell>
          <cell r="C180">
            <v>101055</v>
          </cell>
          <cell r="D180">
            <v>100</v>
          </cell>
          <cell r="E180">
            <v>40</v>
          </cell>
          <cell r="F180" t="str">
            <v>GG-Brewer Mills Improvements</v>
          </cell>
          <cell r="EA180">
            <v>0</v>
          </cell>
          <cell r="EB180">
            <v>0</v>
          </cell>
        </row>
        <row r="181">
          <cell r="A181">
            <v>101056</v>
          </cell>
          <cell r="B181" t="str">
            <v>Blaine Desrosiers</v>
          </cell>
          <cell r="C181">
            <v>101056</v>
          </cell>
          <cell r="D181">
            <v>100</v>
          </cell>
          <cell r="E181">
            <v>40</v>
          </cell>
          <cell r="F181" t="str">
            <v>GG-Washburn Mills Improvements</v>
          </cell>
          <cell r="EA181">
            <v>0</v>
          </cell>
          <cell r="EB181">
            <v>0</v>
          </cell>
        </row>
        <row r="182">
          <cell r="A182">
            <v>101057</v>
          </cell>
          <cell r="B182" t="str">
            <v>Blaine Desrosiers</v>
          </cell>
          <cell r="C182">
            <v>101057</v>
          </cell>
          <cell r="D182">
            <v>100</v>
          </cell>
          <cell r="E182">
            <v>40</v>
          </cell>
          <cell r="F182" t="str">
            <v>GG-Ganonque Improvements</v>
          </cell>
          <cell r="EA182">
            <v>0</v>
          </cell>
          <cell r="EB182">
            <v>0</v>
          </cell>
        </row>
        <row r="183">
          <cell r="A183">
            <v>101058</v>
          </cell>
          <cell r="B183" t="str">
            <v>Blaine Desrosiers</v>
          </cell>
          <cell r="C183">
            <v>101058</v>
          </cell>
          <cell r="D183">
            <v>100</v>
          </cell>
          <cell r="E183">
            <v>40</v>
          </cell>
          <cell r="F183" t="str">
            <v>GG-Rideau Falls Improvements</v>
          </cell>
          <cell r="EA183">
            <v>0</v>
          </cell>
          <cell r="EB183">
            <v>0</v>
          </cell>
        </row>
        <row r="184">
          <cell r="A184">
            <v>101086</v>
          </cell>
          <cell r="B184" t="str">
            <v>Blaine Desrosiers</v>
          </cell>
          <cell r="C184">
            <v>101086</v>
          </cell>
          <cell r="D184">
            <v>100</v>
          </cell>
          <cell r="E184">
            <v>40</v>
          </cell>
          <cell r="F184" t="str">
            <v>GG Thermal Plants improvments</v>
          </cell>
          <cell r="EA184">
            <v>0</v>
          </cell>
          <cell r="EB184">
            <v>0</v>
          </cell>
        </row>
        <row r="185">
          <cell r="A185">
            <v>101059</v>
          </cell>
          <cell r="B185" t="str">
            <v>Blaine Desrosiers</v>
          </cell>
          <cell r="C185">
            <v>101059</v>
          </cell>
          <cell r="D185">
            <v>100</v>
          </cell>
          <cell r="E185">
            <v>40</v>
          </cell>
          <cell r="F185" t="str">
            <v>GG-Control Dams Improvements</v>
          </cell>
          <cell r="EA185">
            <v>0</v>
          </cell>
          <cell r="EB185">
            <v>0</v>
          </cell>
        </row>
        <row r="186">
          <cell r="A186">
            <v>0</v>
          </cell>
          <cell r="EB186">
            <v>0</v>
          </cell>
        </row>
        <row r="187">
          <cell r="A187">
            <v>101083</v>
          </cell>
          <cell r="B187" t="str">
            <v>Blaine Desrosiers</v>
          </cell>
          <cell r="C187">
            <v>101083</v>
          </cell>
          <cell r="D187">
            <v>100</v>
          </cell>
          <cell r="E187">
            <v>41</v>
          </cell>
          <cell r="F187" t="str">
            <v>TP - Sidney GS Improvements</v>
          </cell>
          <cell r="EB187">
            <v>0</v>
          </cell>
        </row>
        <row r="188">
          <cell r="A188">
            <v>101084</v>
          </cell>
          <cell r="B188" t="str">
            <v>Blaine Desrosiers</v>
          </cell>
          <cell r="C188">
            <v>101084</v>
          </cell>
          <cell r="D188">
            <v>100</v>
          </cell>
          <cell r="E188">
            <v>41</v>
          </cell>
          <cell r="F188" t="str">
            <v>TP Frankfurd GS improvements</v>
          </cell>
          <cell r="EB188">
            <v>0</v>
          </cell>
        </row>
        <row r="189">
          <cell r="A189">
            <v>101085</v>
          </cell>
          <cell r="B189" t="str">
            <v>Blaine Desrosiers</v>
          </cell>
          <cell r="C189">
            <v>101085</v>
          </cell>
          <cell r="D189">
            <v>100</v>
          </cell>
          <cell r="E189">
            <v>41</v>
          </cell>
          <cell r="F189" t="str">
            <v>TP Sills Island GS Improvements</v>
          </cell>
          <cell r="EB189">
            <v>0</v>
          </cell>
        </row>
        <row r="190">
          <cell r="A190">
            <v>0</v>
          </cell>
          <cell r="EB190">
            <v>0</v>
          </cell>
        </row>
        <row r="191">
          <cell r="A191">
            <v>100961</v>
          </cell>
          <cell r="B191" t="str">
            <v>Blaine Desrosiers</v>
          </cell>
          <cell r="C191">
            <v>100961</v>
          </cell>
          <cell r="D191">
            <v>100</v>
          </cell>
          <cell r="E191">
            <v>70</v>
          </cell>
          <cell r="F191" t="str">
            <v>Cornwall-Building Improvements</v>
          </cell>
          <cell r="EA191">
            <v>55000</v>
          </cell>
          <cell r="EB191">
            <v>55000</v>
          </cell>
        </row>
        <row r="192">
          <cell r="A192">
            <v>100962</v>
          </cell>
          <cell r="B192" t="str">
            <v>Mike Pescod</v>
          </cell>
          <cell r="C192">
            <v>100962</v>
          </cell>
          <cell r="D192">
            <v>100</v>
          </cell>
          <cell r="E192">
            <v>70</v>
          </cell>
          <cell r="F192" t="str">
            <v>Cornwall-Substation Summerstown</v>
          </cell>
          <cell r="EB192">
            <v>0</v>
          </cell>
        </row>
        <row r="193">
          <cell r="A193">
            <v>100963</v>
          </cell>
          <cell r="B193" t="str">
            <v>Mike Pescod</v>
          </cell>
          <cell r="C193">
            <v>100963</v>
          </cell>
          <cell r="D193">
            <v>100</v>
          </cell>
          <cell r="E193">
            <v>70</v>
          </cell>
          <cell r="F193" t="str">
            <v>Cornwall-Transmission Lines</v>
          </cell>
          <cell r="AW193">
            <v>335000</v>
          </cell>
          <cell r="EB193">
            <v>335000</v>
          </cell>
        </row>
        <row r="194">
          <cell r="A194">
            <v>100964</v>
          </cell>
          <cell r="B194" t="str">
            <v>Mike Pescod</v>
          </cell>
          <cell r="C194">
            <v>100964</v>
          </cell>
          <cell r="D194">
            <v>100</v>
          </cell>
          <cell r="E194">
            <v>70</v>
          </cell>
          <cell r="F194" t="str">
            <v>Cornwall-New Service Lines City</v>
          </cell>
          <cell r="AW194">
            <v>25600</v>
          </cell>
          <cell r="EB194">
            <v>25600</v>
          </cell>
        </row>
        <row r="195">
          <cell r="A195">
            <v>100965</v>
          </cell>
          <cell r="B195" t="str">
            <v>Mike Pescod</v>
          </cell>
          <cell r="C195">
            <v>100965</v>
          </cell>
          <cell r="D195">
            <v>100</v>
          </cell>
          <cell r="E195">
            <v>70</v>
          </cell>
          <cell r="F195" t="str">
            <v>Cornwall-UG Dist Lines Cornwall</v>
          </cell>
          <cell r="AW195">
            <v>223400</v>
          </cell>
          <cell r="EB195">
            <v>223400</v>
          </cell>
        </row>
        <row r="196">
          <cell r="A196">
            <v>100966</v>
          </cell>
          <cell r="B196" t="str">
            <v>Mike Pescod</v>
          </cell>
          <cell r="C196">
            <v>100966</v>
          </cell>
          <cell r="D196">
            <v>100</v>
          </cell>
          <cell r="E196">
            <v>70</v>
          </cell>
          <cell r="F196" t="str">
            <v>Cornwall-Transformer</v>
          </cell>
          <cell r="AW196">
            <v>150000</v>
          </cell>
          <cell r="EB196">
            <v>150000</v>
          </cell>
        </row>
        <row r="197">
          <cell r="A197">
            <v>100967</v>
          </cell>
          <cell r="B197" t="str">
            <v>Mike Pescod</v>
          </cell>
          <cell r="C197">
            <v>100967</v>
          </cell>
          <cell r="D197">
            <v>100</v>
          </cell>
          <cell r="E197">
            <v>70</v>
          </cell>
          <cell r="F197" t="str">
            <v>Cornwall-New Meters</v>
          </cell>
          <cell r="AW197">
            <v>147000</v>
          </cell>
          <cell r="EB197">
            <v>147000</v>
          </cell>
        </row>
        <row r="198">
          <cell r="A198">
            <v>100968</v>
          </cell>
          <cell r="B198" t="str">
            <v>Blaine Desrosiers</v>
          </cell>
          <cell r="C198">
            <v>100968</v>
          </cell>
          <cell r="D198">
            <v>100</v>
          </cell>
          <cell r="E198">
            <v>70</v>
          </cell>
          <cell r="F198" t="str">
            <v>Cornwall-New Office Equipment</v>
          </cell>
          <cell r="AW198">
            <v>12000</v>
          </cell>
          <cell r="EB198">
            <v>12000</v>
          </cell>
        </row>
        <row r="199">
          <cell r="A199">
            <v>100969</v>
          </cell>
          <cell r="B199" t="str">
            <v>Mike Pescod</v>
          </cell>
          <cell r="C199">
            <v>100969</v>
          </cell>
          <cell r="D199">
            <v>100</v>
          </cell>
          <cell r="E199">
            <v>70</v>
          </cell>
          <cell r="F199" t="str">
            <v>Cornwall-New Tools &amp; Equipment</v>
          </cell>
          <cell r="AW199">
            <v>32000</v>
          </cell>
          <cell r="EB199">
            <v>32000</v>
          </cell>
        </row>
        <row r="200">
          <cell r="A200">
            <v>100970</v>
          </cell>
          <cell r="B200" t="str">
            <v>Mike Pescod</v>
          </cell>
          <cell r="C200">
            <v>100970</v>
          </cell>
          <cell r="D200">
            <v>100</v>
          </cell>
          <cell r="E200">
            <v>70</v>
          </cell>
          <cell r="F200" t="str">
            <v>Cornwall-New Service Lines South Stormon</v>
          </cell>
          <cell r="EB200">
            <v>0</v>
          </cell>
        </row>
        <row r="201">
          <cell r="A201">
            <v>100971</v>
          </cell>
          <cell r="B201" t="str">
            <v>Mike Pescod</v>
          </cell>
          <cell r="C201">
            <v>100971</v>
          </cell>
          <cell r="D201">
            <v>100</v>
          </cell>
          <cell r="E201">
            <v>70</v>
          </cell>
          <cell r="F201" t="str">
            <v>Cornwall-Distribution Upgrades CIty</v>
          </cell>
          <cell r="AW201">
            <v>103000</v>
          </cell>
          <cell r="EB201">
            <v>103000</v>
          </cell>
        </row>
        <row r="202">
          <cell r="A202">
            <v>100972</v>
          </cell>
          <cell r="B202" t="str">
            <v>Mike Pescod</v>
          </cell>
          <cell r="C202">
            <v>100972</v>
          </cell>
          <cell r="D202">
            <v>100</v>
          </cell>
          <cell r="E202">
            <v>70</v>
          </cell>
          <cell r="F202" t="str">
            <v>Cornwall-Distr. Upgrades South Stormont</v>
          </cell>
          <cell r="AW202">
            <v>3900</v>
          </cell>
          <cell r="EB202">
            <v>3900</v>
          </cell>
        </row>
        <row r="203">
          <cell r="A203">
            <v>100973</v>
          </cell>
          <cell r="B203" t="str">
            <v>Mike Pescod</v>
          </cell>
          <cell r="C203">
            <v>100973</v>
          </cell>
          <cell r="D203">
            <v>100</v>
          </cell>
          <cell r="E203">
            <v>70</v>
          </cell>
          <cell r="F203" t="str">
            <v>Cornwall-Distr. Upgrades South Glengary</v>
          </cell>
          <cell r="AW203">
            <v>102000</v>
          </cell>
          <cell r="EB203">
            <v>102000</v>
          </cell>
        </row>
        <row r="204">
          <cell r="A204">
            <v>100974</v>
          </cell>
          <cell r="B204" t="str">
            <v>Mike Pescod</v>
          </cell>
          <cell r="C204">
            <v>100974</v>
          </cell>
          <cell r="D204">
            <v>100</v>
          </cell>
          <cell r="E204">
            <v>70</v>
          </cell>
          <cell r="F204" t="str">
            <v>Cornwall-Distr. Upgrades Cornwall Island</v>
          </cell>
          <cell r="AW204">
            <v>24300</v>
          </cell>
          <cell r="EB204">
            <v>24300</v>
          </cell>
        </row>
        <row r="205">
          <cell r="A205">
            <v>100975</v>
          </cell>
          <cell r="B205" t="str">
            <v>Mike Pescod</v>
          </cell>
          <cell r="C205">
            <v>100975</v>
          </cell>
          <cell r="D205">
            <v>100</v>
          </cell>
          <cell r="E205">
            <v>70</v>
          </cell>
          <cell r="F205" t="str">
            <v>Cornwall-New Service Lines Southe Glenga</v>
          </cell>
          <cell r="AW205">
            <v>59300</v>
          </cell>
          <cell r="EB205">
            <v>59300</v>
          </cell>
        </row>
        <row r="206">
          <cell r="A206">
            <v>100976</v>
          </cell>
          <cell r="B206" t="str">
            <v>Mike Pescod</v>
          </cell>
          <cell r="C206">
            <v>100976</v>
          </cell>
          <cell r="D206">
            <v>100</v>
          </cell>
          <cell r="E206">
            <v>70</v>
          </cell>
          <cell r="F206" t="str">
            <v>Cornwall-New Service Lines Cornwall Isla</v>
          </cell>
          <cell r="AW206">
            <v>1000</v>
          </cell>
          <cell r="EB206">
            <v>1000</v>
          </cell>
        </row>
        <row r="207">
          <cell r="A207">
            <v>100977</v>
          </cell>
          <cell r="B207" t="str">
            <v>Mike Pescod</v>
          </cell>
          <cell r="C207">
            <v>100977</v>
          </cell>
          <cell r="D207">
            <v>100</v>
          </cell>
          <cell r="E207">
            <v>70</v>
          </cell>
          <cell r="F207" t="str">
            <v>Cornwall-New Streetlights City</v>
          </cell>
          <cell r="EB207">
            <v>0</v>
          </cell>
        </row>
        <row r="208">
          <cell r="A208">
            <v>100978</v>
          </cell>
          <cell r="B208" t="str">
            <v>Mike Pescod</v>
          </cell>
          <cell r="C208">
            <v>100978</v>
          </cell>
          <cell r="D208">
            <v>100</v>
          </cell>
          <cell r="E208">
            <v>70</v>
          </cell>
          <cell r="F208" t="str">
            <v>Cornwall-New Streetlights South Glengary</v>
          </cell>
          <cell r="AW208">
            <v>300</v>
          </cell>
          <cell r="EB208">
            <v>300</v>
          </cell>
        </row>
        <row r="209">
          <cell r="A209">
            <v>100979</v>
          </cell>
          <cell r="B209" t="str">
            <v>Mike Pescod</v>
          </cell>
          <cell r="C209">
            <v>100979</v>
          </cell>
          <cell r="D209">
            <v>100</v>
          </cell>
          <cell r="E209">
            <v>70</v>
          </cell>
          <cell r="F209" t="str">
            <v>Cornwall-New Streetlights South Stormont</v>
          </cell>
          <cell r="EB209">
            <v>0</v>
          </cell>
        </row>
        <row r="210">
          <cell r="A210">
            <v>100980</v>
          </cell>
          <cell r="B210" t="str">
            <v>Mike Pescod</v>
          </cell>
          <cell r="C210">
            <v>100980</v>
          </cell>
          <cell r="D210">
            <v>100</v>
          </cell>
          <cell r="E210">
            <v>70</v>
          </cell>
          <cell r="F210" t="str">
            <v>Cornwall-New Streetlights Cornwall ISlan</v>
          </cell>
          <cell r="EB210">
            <v>0</v>
          </cell>
        </row>
        <row r="211">
          <cell r="A211">
            <v>100981</v>
          </cell>
          <cell r="B211" t="str">
            <v>Mike Pescod</v>
          </cell>
          <cell r="C211">
            <v>100981</v>
          </cell>
          <cell r="D211">
            <v>100</v>
          </cell>
          <cell r="E211">
            <v>70</v>
          </cell>
          <cell r="F211" t="str">
            <v>Cornwall-Substation Rosemount</v>
          </cell>
          <cell r="AW211">
            <v>39500</v>
          </cell>
          <cell r="EB211">
            <v>39500</v>
          </cell>
        </row>
        <row r="212">
          <cell r="A212">
            <v>100982</v>
          </cell>
          <cell r="B212" t="str">
            <v>Mike Pescod</v>
          </cell>
          <cell r="C212">
            <v>100982</v>
          </cell>
          <cell r="D212">
            <v>100</v>
          </cell>
          <cell r="E212">
            <v>70</v>
          </cell>
          <cell r="F212" t="str">
            <v>Cornwall-Substation Courtaulds</v>
          </cell>
          <cell r="AW212">
            <v>8100</v>
          </cell>
          <cell r="EB212">
            <v>8100</v>
          </cell>
        </row>
        <row r="213">
          <cell r="A213">
            <v>100983</v>
          </cell>
          <cell r="B213" t="str">
            <v>Mike Pescod</v>
          </cell>
          <cell r="C213">
            <v>100983</v>
          </cell>
          <cell r="D213">
            <v>100</v>
          </cell>
          <cell r="E213">
            <v>70</v>
          </cell>
          <cell r="F213" t="str">
            <v>Cornwall-Substation McConnell</v>
          </cell>
          <cell r="EB213">
            <v>0</v>
          </cell>
        </row>
        <row r="214">
          <cell r="A214">
            <v>100984</v>
          </cell>
          <cell r="B214" t="str">
            <v>Mike Pescod</v>
          </cell>
          <cell r="C214">
            <v>100984</v>
          </cell>
          <cell r="D214">
            <v>100</v>
          </cell>
          <cell r="E214">
            <v>70</v>
          </cell>
          <cell r="F214" t="str">
            <v>Cornwall-Substation Loyalist</v>
          </cell>
          <cell r="EB214">
            <v>0</v>
          </cell>
        </row>
        <row r="215">
          <cell r="A215">
            <v>100985</v>
          </cell>
          <cell r="B215" t="str">
            <v>Mike Pescod</v>
          </cell>
          <cell r="C215">
            <v>100985</v>
          </cell>
          <cell r="D215">
            <v>100</v>
          </cell>
          <cell r="E215">
            <v>70</v>
          </cell>
          <cell r="F215" t="str">
            <v>Cornwall-Substation Adolphus</v>
          </cell>
          <cell r="EB215">
            <v>0</v>
          </cell>
        </row>
        <row r="216">
          <cell r="A216">
            <v>100986</v>
          </cell>
          <cell r="B216" t="str">
            <v>Mike Pescod</v>
          </cell>
          <cell r="C216">
            <v>100986</v>
          </cell>
          <cell r="D216">
            <v>100</v>
          </cell>
          <cell r="E216">
            <v>70</v>
          </cell>
          <cell r="F216" t="str">
            <v>Cornwall-Substation Boundary Rd</v>
          </cell>
          <cell r="EB216">
            <v>0</v>
          </cell>
        </row>
        <row r="217">
          <cell r="A217">
            <v>100987</v>
          </cell>
          <cell r="B217" t="str">
            <v>Mike Pescod</v>
          </cell>
          <cell r="C217">
            <v>100987</v>
          </cell>
          <cell r="D217">
            <v>100</v>
          </cell>
          <cell r="E217">
            <v>70</v>
          </cell>
          <cell r="F217" t="str">
            <v>Cornwall-Substation Camerontown</v>
          </cell>
          <cell r="EB217">
            <v>0</v>
          </cell>
        </row>
        <row r="218">
          <cell r="A218">
            <v>100988</v>
          </cell>
          <cell r="B218" t="str">
            <v>Mike Pescod</v>
          </cell>
          <cell r="C218">
            <v>100988</v>
          </cell>
          <cell r="D218">
            <v>100</v>
          </cell>
          <cell r="E218">
            <v>70</v>
          </cell>
          <cell r="F218" t="str">
            <v>Cornwall-Substation ICI</v>
          </cell>
          <cell r="EB218">
            <v>0</v>
          </cell>
        </row>
        <row r="219">
          <cell r="A219">
            <v>101118</v>
          </cell>
          <cell r="B219" t="str">
            <v>Mike Pescod</v>
          </cell>
          <cell r="C219">
            <v>101118</v>
          </cell>
          <cell r="D219">
            <v>100</v>
          </cell>
          <cell r="E219">
            <v>70</v>
          </cell>
          <cell r="F219" t="str">
            <v>CE - Communications Project</v>
          </cell>
          <cell r="EB219">
            <v>0</v>
          </cell>
        </row>
        <row r="220">
          <cell r="A220">
            <v>100998</v>
          </cell>
          <cell r="B220" t="str">
            <v>Mike Pescod</v>
          </cell>
          <cell r="C220">
            <v>100998</v>
          </cell>
          <cell r="D220">
            <v>100</v>
          </cell>
          <cell r="E220">
            <v>70</v>
          </cell>
          <cell r="F220" t="str">
            <v>CE-Prject Fortran</v>
          </cell>
          <cell r="H220">
            <v>0</v>
          </cell>
          <cell r="DQ220">
            <v>0</v>
          </cell>
          <cell r="EB220">
            <v>0</v>
          </cell>
        </row>
        <row r="221">
          <cell r="A221">
            <v>101003</v>
          </cell>
          <cell r="B221" t="str">
            <v>Blaine Desrosiers</v>
          </cell>
          <cell r="C221">
            <v>101003</v>
          </cell>
          <cell r="D221">
            <v>100</v>
          </cell>
          <cell r="E221">
            <v>70</v>
          </cell>
          <cell r="F221" t="str">
            <v>Cornwall-Transportation Equipment</v>
          </cell>
          <cell r="EA221">
            <v>177198</v>
          </cell>
          <cell r="EB221">
            <v>177198</v>
          </cell>
        </row>
        <row r="222">
          <cell r="A222">
            <v>101051</v>
          </cell>
          <cell r="B222" t="str">
            <v>John Sander</v>
          </cell>
          <cell r="C222">
            <v>101051</v>
          </cell>
          <cell r="D222">
            <v>100</v>
          </cell>
          <cell r="E222">
            <v>70</v>
          </cell>
          <cell r="F222" t="str">
            <v>CE-Misc Capital IT Purchases</v>
          </cell>
          <cell r="DX222">
            <v>0</v>
          </cell>
          <cell r="EB222">
            <v>0</v>
          </cell>
        </row>
        <row r="223">
          <cell r="A223">
            <v>101052</v>
          </cell>
          <cell r="B223" t="str">
            <v>Mike Pescod</v>
          </cell>
          <cell r="C223">
            <v>101052</v>
          </cell>
          <cell r="D223">
            <v>100</v>
          </cell>
          <cell r="E223">
            <v>70</v>
          </cell>
          <cell r="F223" t="str">
            <v>CE-UG Servive Upgrades</v>
          </cell>
          <cell r="AW223">
            <v>165400</v>
          </cell>
          <cell r="EB223">
            <v>165400</v>
          </cell>
        </row>
        <row r="224">
          <cell r="A224">
            <v>101063</v>
          </cell>
          <cell r="B224" t="str">
            <v>John Sander</v>
          </cell>
          <cell r="C224">
            <v>101063</v>
          </cell>
          <cell r="D224">
            <v>100</v>
          </cell>
          <cell r="E224">
            <v>70</v>
          </cell>
          <cell r="F224" t="str">
            <v>CE-T&amp;D Software</v>
          </cell>
          <cell r="AW224">
            <v>0</v>
          </cell>
          <cell r="DX224">
            <v>6000</v>
          </cell>
          <cell r="EB224">
            <v>6000</v>
          </cell>
        </row>
        <row r="225">
          <cell r="A225">
            <v>101076</v>
          </cell>
          <cell r="B225" t="str">
            <v>Mike Pescod</v>
          </cell>
          <cell r="C225">
            <v>101076</v>
          </cell>
          <cell r="D225">
            <v>100</v>
          </cell>
          <cell r="E225">
            <v>70</v>
          </cell>
          <cell r="F225" t="str">
            <v>CE- General Capital</v>
          </cell>
          <cell r="AW225">
            <v>6000</v>
          </cell>
          <cell r="CT225">
            <v>436852.01</v>
          </cell>
          <cell r="EB225">
            <v>442852.01</v>
          </cell>
        </row>
        <row r="226">
          <cell r="A226">
            <v>101078</v>
          </cell>
          <cell r="B226" t="str">
            <v>Mike Pescod</v>
          </cell>
          <cell r="C226">
            <v>101078</v>
          </cell>
          <cell r="D226">
            <v>100</v>
          </cell>
          <cell r="E226">
            <v>70</v>
          </cell>
          <cell r="F226" t="str">
            <v>CE -Reloc &amp; upgrade Bound Rd Trans 25 MV</v>
          </cell>
          <cell r="EB226">
            <v>0</v>
          </cell>
        </row>
        <row r="227">
          <cell r="A227">
            <v>101079</v>
          </cell>
          <cell r="B227" t="str">
            <v>Mike Pescod</v>
          </cell>
          <cell r="C227">
            <v>101079</v>
          </cell>
          <cell r="D227">
            <v>100</v>
          </cell>
          <cell r="E227">
            <v>70</v>
          </cell>
          <cell r="F227" t="str">
            <v>Cornwall-UG Dist Lines South Stormont</v>
          </cell>
          <cell r="EB227">
            <v>0</v>
          </cell>
        </row>
        <row r="228">
          <cell r="A228">
            <v>101080</v>
          </cell>
          <cell r="B228" t="str">
            <v>Mike Pescod</v>
          </cell>
          <cell r="C228">
            <v>101080</v>
          </cell>
          <cell r="D228">
            <v>100</v>
          </cell>
          <cell r="E228">
            <v>70</v>
          </cell>
          <cell r="F228" t="str">
            <v>Cornwall-UG Dist Lines South Glengarry</v>
          </cell>
          <cell r="EB228">
            <v>0</v>
          </cell>
        </row>
        <row r="229">
          <cell r="A229">
            <v>101090</v>
          </cell>
          <cell r="B229" t="str">
            <v>Mike Pescod</v>
          </cell>
          <cell r="C229">
            <v>101090</v>
          </cell>
          <cell r="D229">
            <v>100</v>
          </cell>
          <cell r="E229">
            <v>70</v>
          </cell>
          <cell r="F229" t="str">
            <v>Cornwall - Generator Rebuilds</v>
          </cell>
          <cell r="EB229">
            <v>0</v>
          </cell>
        </row>
        <row r="230">
          <cell r="A230">
            <v>101106</v>
          </cell>
          <cell r="B230" t="str">
            <v>Mike Pescod</v>
          </cell>
          <cell r="C230">
            <v>101106</v>
          </cell>
          <cell r="D230">
            <v>100</v>
          </cell>
          <cell r="E230">
            <v>70</v>
          </cell>
          <cell r="F230" t="str">
            <v>CE - LIMS System upgrades</v>
          </cell>
          <cell r="H230">
            <v>0</v>
          </cell>
          <cell r="EB230">
            <v>0</v>
          </cell>
        </row>
        <row r="231">
          <cell r="A231">
            <v>101081</v>
          </cell>
          <cell r="B231" t="str">
            <v>Mike Pescod</v>
          </cell>
          <cell r="C231">
            <v>101081</v>
          </cell>
          <cell r="D231">
            <v>100</v>
          </cell>
          <cell r="E231">
            <v>70</v>
          </cell>
          <cell r="F231" t="str">
            <v>Cornwall-UG Dist Lines Cornwall Island</v>
          </cell>
          <cell r="EB231">
            <v>0</v>
          </cell>
        </row>
        <row r="232">
          <cell r="A232">
            <v>0</v>
          </cell>
          <cell r="EB232">
            <v>0</v>
          </cell>
        </row>
        <row r="233">
          <cell r="A233">
            <v>101000</v>
          </cell>
          <cell r="B233" t="str">
            <v>Mike Pescod</v>
          </cell>
          <cell r="C233">
            <v>101000</v>
          </cell>
          <cell r="D233">
            <v>100</v>
          </cell>
          <cell r="E233">
            <v>70</v>
          </cell>
          <cell r="F233" t="str">
            <v>CE-New Telephone System</v>
          </cell>
          <cell r="EB233">
            <v>0</v>
          </cell>
        </row>
        <row r="234">
          <cell r="A234">
            <v>0</v>
          </cell>
          <cell r="EB234">
            <v>0</v>
          </cell>
        </row>
        <row r="235">
          <cell r="A235">
            <v>101091</v>
          </cell>
          <cell r="B235" t="str">
            <v>John Sander</v>
          </cell>
          <cell r="C235">
            <v>101091</v>
          </cell>
          <cell r="D235">
            <v>100</v>
          </cell>
          <cell r="E235">
            <v>70</v>
          </cell>
          <cell r="F235" t="str">
            <v>CE - Scada IT Capital Improvements</v>
          </cell>
          <cell r="AT235">
            <v>5000</v>
          </cell>
          <cell r="AW235">
            <v>0</v>
          </cell>
          <cell r="EB235">
            <v>5000</v>
          </cell>
        </row>
        <row r="236">
          <cell r="A236">
            <v>101093</v>
          </cell>
          <cell r="B236" t="str">
            <v>John Sander</v>
          </cell>
          <cell r="C236">
            <v>101093</v>
          </cell>
          <cell r="D236">
            <v>100</v>
          </cell>
          <cell r="E236">
            <v>70</v>
          </cell>
          <cell r="F236" t="str">
            <v>CE - New Servers in 0070</v>
          </cell>
          <cell r="DW236">
            <v>40000</v>
          </cell>
          <cell r="EB236">
            <v>40000</v>
          </cell>
        </row>
        <row r="237">
          <cell r="A237">
            <v>101094</v>
          </cell>
          <cell r="B237" t="str">
            <v>John Sander</v>
          </cell>
          <cell r="C237">
            <v>101094</v>
          </cell>
          <cell r="D237">
            <v>100</v>
          </cell>
          <cell r="E237">
            <v>70</v>
          </cell>
          <cell r="F237" t="str">
            <v>CE -  New PC's in 0070</v>
          </cell>
          <cell r="DY237">
            <v>35000</v>
          </cell>
          <cell r="EB237">
            <v>35000</v>
          </cell>
        </row>
        <row r="238">
          <cell r="A238">
            <v>101096</v>
          </cell>
          <cell r="B238" t="str">
            <v>John Sander</v>
          </cell>
          <cell r="C238">
            <v>101096</v>
          </cell>
          <cell r="D238">
            <v>100</v>
          </cell>
          <cell r="E238">
            <v>70</v>
          </cell>
          <cell r="F238" t="str">
            <v>CE - Hardware Peripherals &amp; Acc in 0070</v>
          </cell>
          <cell r="AN238">
            <v>0</v>
          </cell>
          <cell r="AT238">
            <v>19000</v>
          </cell>
          <cell r="EB238">
            <v>19000</v>
          </cell>
        </row>
        <row r="239">
          <cell r="A239">
            <v>0</v>
          </cell>
          <cell r="EB239">
            <v>0</v>
          </cell>
        </row>
        <row r="240">
          <cell r="A240">
            <v>0</v>
          </cell>
          <cell r="EB240">
            <v>0</v>
          </cell>
        </row>
        <row r="241">
          <cell r="A241">
            <v>0</v>
          </cell>
          <cell r="EB241">
            <v>0</v>
          </cell>
        </row>
        <row r="242">
          <cell r="A242">
            <v>350000</v>
          </cell>
          <cell r="B242" t="str">
            <v>S Sheogobind</v>
          </cell>
          <cell r="C242">
            <v>350000</v>
          </cell>
          <cell r="D242">
            <v>350</v>
          </cell>
          <cell r="E242">
            <v>20</v>
          </cell>
          <cell r="F242" t="str">
            <v>Operation Super. &amp; Engineering-System</v>
          </cell>
          <cell r="EB242">
            <v>0</v>
          </cell>
        </row>
        <row r="243">
          <cell r="A243">
            <v>350001</v>
          </cell>
          <cell r="B243" t="str">
            <v>S Sheogobind</v>
          </cell>
          <cell r="C243">
            <v>350001</v>
          </cell>
          <cell r="D243">
            <v>350</v>
          </cell>
          <cell r="E243">
            <v>20</v>
          </cell>
          <cell r="F243" t="str">
            <v>OEB Preparation-Transmission</v>
          </cell>
          <cell r="EB243">
            <v>0</v>
          </cell>
        </row>
        <row r="244">
          <cell r="A244">
            <v>350002</v>
          </cell>
          <cell r="B244" t="str">
            <v>S Sheogobind</v>
          </cell>
          <cell r="C244">
            <v>350002</v>
          </cell>
          <cell r="D244">
            <v>350</v>
          </cell>
          <cell r="E244">
            <v>20</v>
          </cell>
          <cell r="F244" t="str">
            <v>IMO Preparation-Transmission</v>
          </cell>
          <cell r="EB244">
            <v>0</v>
          </cell>
        </row>
        <row r="245">
          <cell r="A245">
            <v>350003</v>
          </cell>
          <cell r="B245" t="str">
            <v>S Sheogobind</v>
          </cell>
          <cell r="C245">
            <v>350003</v>
          </cell>
          <cell r="D245">
            <v>350</v>
          </cell>
          <cell r="E245">
            <v>20</v>
          </cell>
          <cell r="F245" t="str">
            <v>Load Dispatching-Transmission 60 Cycle</v>
          </cell>
          <cell r="EB245">
            <v>0</v>
          </cell>
        </row>
        <row r="246">
          <cell r="A246">
            <v>350004</v>
          </cell>
          <cell r="B246" t="str">
            <v>S Sheogobind</v>
          </cell>
          <cell r="C246">
            <v>350004</v>
          </cell>
          <cell r="D246">
            <v>350</v>
          </cell>
          <cell r="E246">
            <v>20</v>
          </cell>
          <cell r="F246" t="str">
            <v>Load Dispatching-Transmission 25 Cycle</v>
          </cell>
          <cell r="EB246">
            <v>0</v>
          </cell>
        </row>
        <row r="247">
          <cell r="A247">
            <v>350005</v>
          </cell>
          <cell r="B247" t="str">
            <v>S Sheogobind</v>
          </cell>
          <cell r="C247">
            <v>350005</v>
          </cell>
          <cell r="D247">
            <v>350</v>
          </cell>
          <cell r="E247">
            <v>20</v>
          </cell>
          <cell r="F247" t="str">
            <v>St Building &amp; Fixture Exp-St 11-60 Cycle</v>
          </cell>
          <cell r="H247">
            <v>5000</v>
          </cell>
          <cell r="L247">
            <v>22700</v>
          </cell>
          <cell r="V247">
            <v>8340</v>
          </cell>
          <cell r="AP247">
            <v>500</v>
          </cell>
          <cell r="BR247">
            <v>800</v>
          </cell>
          <cell r="EB247">
            <v>37340</v>
          </cell>
        </row>
        <row r="248">
          <cell r="A248">
            <v>350006</v>
          </cell>
          <cell r="B248" t="str">
            <v>S Sheogobind</v>
          </cell>
          <cell r="C248">
            <v>350006</v>
          </cell>
          <cell r="D248">
            <v>350</v>
          </cell>
          <cell r="E248">
            <v>20</v>
          </cell>
          <cell r="F248" t="str">
            <v>St Building &amp; Fixture Exp-St 11-25 Cycle</v>
          </cell>
          <cell r="H248">
            <v>3400</v>
          </cell>
          <cell r="EB248">
            <v>3400</v>
          </cell>
        </row>
        <row r="249">
          <cell r="A249">
            <v>350007</v>
          </cell>
          <cell r="B249" t="str">
            <v>S Sheogobind</v>
          </cell>
          <cell r="C249">
            <v>350007</v>
          </cell>
          <cell r="D249">
            <v>350</v>
          </cell>
          <cell r="E249">
            <v>20</v>
          </cell>
          <cell r="F249" t="str">
            <v>St Building &amp; Fixture Expense Station 17</v>
          </cell>
          <cell r="EB249">
            <v>0</v>
          </cell>
        </row>
        <row r="250">
          <cell r="A250">
            <v>350008</v>
          </cell>
          <cell r="B250" t="str">
            <v>S Sheogobind</v>
          </cell>
          <cell r="C250">
            <v>350008</v>
          </cell>
          <cell r="D250">
            <v>350</v>
          </cell>
          <cell r="E250">
            <v>20</v>
          </cell>
          <cell r="F250" t="str">
            <v>St Building &amp; Fixture Expense Station 18</v>
          </cell>
          <cell r="EB250">
            <v>0</v>
          </cell>
        </row>
        <row r="251">
          <cell r="A251">
            <v>350009</v>
          </cell>
          <cell r="B251" t="str">
            <v>S Sheogobind</v>
          </cell>
          <cell r="C251">
            <v>350009</v>
          </cell>
          <cell r="D251">
            <v>350</v>
          </cell>
          <cell r="E251">
            <v>20</v>
          </cell>
          <cell r="F251" t="str">
            <v>Transf St Equipment-Oper Lbr St.11-60 HZ</v>
          </cell>
          <cell r="H251">
            <v>5000</v>
          </cell>
          <cell r="CN251">
            <v>1200</v>
          </cell>
          <cell r="EB251">
            <v>6200</v>
          </cell>
        </row>
        <row r="252">
          <cell r="A252">
            <v>350010</v>
          </cell>
          <cell r="B252" t="str">
            <v>S Sheogobind</v>
          </cell>
          <cell r="C252">
            <v>350010</v>
          </cell>
          <cell r="D252">
            <v>350</v>
          </cell>
          <cell r="E252">
            <v>20</v>
          </cell>
          <cell r="F252" t="str">
            <v>Transf St Equipment-Oper Lbr St.11-25 HZ</v>
          </cell>
          <cell r="EB252">
            <v>0</v>
          </cell>
        </row>
        <row r="253">
          <cell r="A253">
            <v>350011</v>
          </cell>
          <cell r="B253" t="str">
            <v>S Sheogobind</v>
          </cell>
          <cell r="C253">
            <v>350011</v>
          </cell>
          <cell r="D253">
            <v>350</v>
          </cell>
          <cell r="E253">
            <v>20</v>
          </cell>
          <cell r="F253" t="str">
            <v>Transf St Equipment-Oper. Labour St 17</v>
          </cell>
          <cell r="DH253">
            <v>480</v>
          </cell>
          <cell r="EB253">
            <v>480</v>
          </cell>
        </row>
        <row r="254">
          <cell r="A254">
            <v>350012</v>
          </cell>
          <cell r="B254" t="str">
            <v>S Sheogobind</v>
          </cell>
          <cell r="C254">
            <v>350012</v>
          </cell>
          <cell r="D254">
            <v>350</v>
          </cell>
          <cell r="E254">
            <v>20</v>
          </cell>
          <cell r="F254" t="str">
            <v>Transf St Equipment-Oper. Labour St 18</v>
          </cell>
          <cell r="DH254">
            <v>480</v>
          </cell>
          <cell r="EB254">
            <v>480</v>
          </cell>
        </row>
        <row r="255">
          <cell r="A255">
            <v>350013</v>
          </cell>
          <cell r="B255" t="str">
            <v>S Sheogobind</v>
          </cell>
          <cell r="C255">
            <v>350013</v>
          </cell>
          <cell r="D255">
            <v>350</v>
          </cell>
          <cell r="E255">
            <v>20</v>
          </cell>
          <cell r="F255" t="str">
            <v>Trans St Equipment-Sup &amp; Exp St.11-60 HZ</v>
          </cell>
          <cell r="EB255">
            <v>0</v>
          </cell>
        </row>
        <row r="256">
          <cell r="A256">
            <v>350014</v>
          </cell>
          <cell r="B256" t="str">
            <v>S Sheogobind</v>
          </cell>
          <cell r="C256">
            <v>350014</v>
          </cell>
          <cell r="D256">
            <v>350</v>
          </cell>
          <cell r="E256">
            <v>20</v>
          </cell>
          <cell r="F256" t="str">
            <v>Trans St Equipment-Sup &amp; Exp St.11-25 HZ</v>
          </cell>
          <cell r="EB256">
            <v>0</v>
          </cell>
        </row>
        <row r="257">
          <cell r="A257">
            <v>350015</v>
          </cell>
          <cell r="B257" t="str">
            <v>S Sheogobind</v>
          </cell>
          <cell r="C257">
            <v>350015</v>
          </cell>
          <cell r="D257">
            <v>350</v>
          </cell>
          <cell r="E257">
            <v>20</v>
          </cell>
          <cell r="F257" t="str">
            <v>Trans St Equipment-Supplies &amp; Exp St.17</v>
          </cell>
          <cell r="EB257">
            <v>0</v>
          </cell>
        </row>
        <row r="258">
          <cell r="A258">
            <v>350016</v>
          </cell>
          <cell r="B258" t="str">
            <v>S Sheogobind</v>
          </cell>
          <cell r="C258">
            <v>350016</v>
          </cell>
          <cell r="D258">
            <v>350</v>
          </cell>
          <cell r="E258">
            <v>20</v>
          </cell>
          <cell r="F258" t="str">
            <v>Trans St Equipment-Supplies &amp; Exp St.18</v>
          </cell>
          <cell r="EB258">
            <v>0</v>
          </cell>
        </row>
        <row r="259">
          <cell r="A259">
            <v>350017</v>
          </cell>
          <cell r="B259" t="str">
            <v>S Sheogobind</v>
          </cell>
          <cell r="C259">
            <v>350017</v>
          </cell>
          <cell r="D259">
            <v>350</v>
          </cell>
          <cell r="E259">
            <v>20</v>
          </cell>
          <cell r="F259" t="str">
            <v>Overhead Line Expense - 60 Cycle</v>
          </cell>
          <cell r="EB259">
            <v>0</v>
          </cell>
        </row>
        <row r="260">
          <cell r="A260">
            <v>350018</v>
          </cell>
          <cell r="B260" t="str">
            <v>S Sheogobind</v>
          </cell>
          <cell r="C260">
            <v>350018</v>
          </cell>
          <cell r="D260">
            <v>350</v>
          </cell>
          <cell r="E260">
            <v>20</v>
          </cell>
          <cell r="F260" t="str">
            <v>Overhead Line Expense - 25 Cycle</v>
          </cell>
          <cell r="EB260">
            <v>0</v>
          </cell>
        </row>
        <row r="261">
          <cell r="A261">
            <v>350019</v>
          </cell>
          <cell r="B261" t="str">
            <v>S Sheogobind</v>
          </cell>
          <cell r="C261">
            <v>350019</v>
          </cell>
          <cell r="D261">
            <v>350</v>
          </cell>
          <cell r="E261">
            <v>20</v>
          </cell>
          <cell r="F261" t="str">
            <v>Transmission of Elect by Others-60cycle</v>
          </cell>
          <cell r="EB261">
            <v>0</v>
          </cell>
        </row>
        <row r="262">
          <cell r="A262">
            <v>350020</v>
          </cell>
          <cell r="B262" t="str">
            <v>S Sheogobind</v>
          </cell>
          <cell r="C262">
            <v>350020</v>
          </cell>
          <cell r="D262">
            <v>350</v>
          </cell>
          <cell r="E262">
            <v>20</v>
          </cell>
          <cell r="F262" t="str">
            <v>Transmission of Elect by Others-25 cycle</v>
          </cell>
          <cell r="EB262">
            <v>0</v>
          </cell>
        </row>
        <row r="263">
          <cell r="A263">
            <v>350021</v>
          </cell>
          <cell r="B263" t="str">
            <v>S Sheogobind</v>
          </cell>
          <cell r="C263">
            <v>350021</v>
          </cell>
          <cell r="D263">
            <v>350</v>
          </cell>
          <cell r="E263">
            <v>20</v>
          </cell>
          <cell r="F263" t="str">
            <v>Misc Transmission Expenses-60 cycle</v>
          </cell>
          <cell r="H263">
            <v>35000</v>
          </cell>
          <cell r="BR263">
            <v>3600</v>
          </cell>
          <cell r="EB263">
            <v>38600</v>
          </cell>
        </row>
        <row r="264">
          <cell r="A264">
            <v>350022</v>
          </cell>
          <cell r="B264" t="str">
            <v>S Sheogobind</v>
          </cell>
          <cell r="C264">
            <v>350022</v>
          </cell>
          <cell r="D264">
            <v>350</v>
          </cell>
          <cell r="E264">
            <v>20</v>
          </cell>
          <cell r="F264" t="str">
            <v>Misc Transmission Expenses-25 cycle</v>
          </cell>
          <cell r="EB264">
            <v>0</v>
          </cell>
        </row>
        <row r="265">
          <cell r="A265">
            <v>350023</v>
          </cell>
          <cell r="B265" t="str">
            <v>S Sheogobind</v>
          </cell>
          <cell r="C265">
            <v>350023</v>
          </cell>
          <cell r="D265">
            <v>350</v>
          </cell>
          <cell r="E265">
            <v>20</v>
          </cell>
          <cell r="F265" t="str">
            <v>Transmission - Rental Expenses</v>
          </cell>
          <cell r="H265">
            <v>86000</v>
          </cell>
          <cell r="EB265">
            <v>86000</v>
          </cell>
        </row>
        <row r="266">
          <cell r="A266">
            <v>350024</v>
          </cell>
          <cell r="B266" t="str">
            <v>S Sheogobind</v>
          </cell>
          <cell r="C266">
            <v>350024</v>
          </cell>
          <cell r="D266">
            <v>350</v>
          </cell>
          <cell r="E266">
            <v>20</v>
          </cell>
          <cell r="F266" t="str">
            <v>Maint Supervision &amp; Engineering-System</v>
          </cell>
          <cell r="EB266">
            <v>0</v>
          </cell>
        </row>
        <row r="267">
          <cell r="A267">
            <v>350025</v>
          </cell>
          <cell r="B267" t="str">
            <v>S Sheogobind</v>
          </cell>
          <cell r="C267">
            <v>350025</v>
          </cell>
          <cell r="D267">
            <v>350</v>
          </cell>
          <cell r="E267">
            <v>20</v>
          </cell>
          <cell r="F267" t="str">
            <v>Maint of Tranf Build &amp; Fixt St 11-60 Hz</v>
          </cell>
          <cell r="H267">
            <v>9000</v>
          </cell>
          <cell r="BX267">
            <v>2000</v>
          </cell>
          <cell r="EB267">
            <v>11000</v>
          </cell>
        </row>
        <row r="268">
          <cell r="A268">
            <v>350026</v>
          </cell>
          <cell r="B268" t="str">
            <v>S Sheogobind</v>
          </cell>
          <cell r="C268">
            <v>350026</v>
          </cell>
          <cell r="D268">
            <v>350</v>
          </cell>
          <cell r="E268">
            <v>20</v>
          </cell>
          <cell r="F268" t="str">
            <v>Maint of Tranf Build &amp; Fixt St 11-25 Hz</v>
          </cell>
          <cell r="H268">
            <v>1500</v>
          </cell>
          <cell r="EB268">
            <v>1500</v>
          </cell>
        </row>
        <row r="269">
          <cell r="A269">
            <v>350027</v>
          </cell>
          <cell r="B269" t="str">
            <v>S Sheogobind</v>
          </cell>
          <cell r="C269">
            <v>350027</v>
          </cell>
          <cell r="D269">
            <v>350</v>
          </cell>
          <cell r="E269">
            <v>20</v>
          </cell>
          <cell r="F269" t="str">
            <v>Maint of Tranf Build &amp; Fixtures St 17</v>
          </cell>
          <cell r="EB269">
            <v>0</v>
          </cell>
        </row>
        <row r="270">
          <cell r="A270">
            <v>350028</v>
          </cell>
          <cell r="B270" t="str">
            <v>S Sheogobind</v>
          </cell>
          <cell r="C270">
            <v>350028</v>
          </cell>
          <cell r="D270">
            <v>350</v>
          </cell>
          <cell r="E270">
            <v>20</v>
          </cell>
          <cell r="F270" t="str">
            <v>Maint of Tranf Build &amp; Fixtures St 18</v>
          </cell>
          <cell r="EB270">
            <v>0</v>
          </cell>
        </row>
        <row r="271">
          <cell r="A271">
            <v>350029</v>
          </cell>
          <cell r="B271" t="str">
            <v>S Sheogobind</v>
          </cell>
          <cell r="C271">
            <v>350029</v>
          </cell>
          <cell r="D271">
            <v>350</v>
          </cell>
          <cell r="E271">
            <v>20</v>
          </cell>
          <cell r="F271" t="str">
            <v>Maint of Trans St Equip-St.11-60 Cycle</v>
          </cell>
          <cell r="H271">
            <v>10500</v>
          </cell>
          <cell r="DQ271">
            <v>14500</v>
          </cell>
          <cell r="EB271">
            <v>25000</v>
          </cell>
        </row>
        <row r="272">
          <cell r="A272">
            <v>350030</v>
          </cell>
          <cell r="B272" t="str">
            <v>S Sheogobind</v>
          </cell>
          <cell r="C272">
            <v>350030</v>
          </cell>
          <cell r="D272">
            <v>350</v>
          </cell>
          <cell r="E272">
            <v>20</v>
          </cell>
          <cell r="F272" t="str">
            <v>Maint of Trans St Equip-St.11-25 Cycle</v>
          </cell>
          <cell r="EB272">
            <v>0</v>
          </cell>
        </row>
        <row r="273">
          <cell r="A273">
            <v>350031</v>
          </cell>
          <cell r="B273" t="str">
            <v>S Sheogobind</v>
          </cell>
          <cell r="C273">
            <v>350031</v>
          </cell>
          <cell r="D273">
            <v>350</v>
          </cell>
          <cell r="E273">
            <v>20</v>
          </cell>
          <cell r="F273" t="str">
            <v>Maint of Trans St Equip-Station 17</v>
          </cell>
          <cell r="EB273">
            <v>0</v>
          </cell>
        </row>
        <row r="274">
          <cell r="A274">
            <v>350032</v>
          </cell>
          <cell r="B274" t="str">
            <v>S Sheogobind</v>
          </cell>
          <cell r="C274">
            <v>350032</v>
          </cell>
          <cell r="D274">
            <v>350</v>
          </cell>
          <cell r="E274">
            <v>20</v>
          </cell>
          <cell r="F274" t="str">
            <v>Maint of Trans St Equip-Station 18</v>
          </cell>
          <cell r="EB274">
            <v>0</v>
          </cell>
        </row>
        <row r="275">
          <cell r="A275">
            <v>350033</v>
          </cell>
          <cell r="B275" t="str">
            <v>S Sheogobind</v>
          </cell>
          <cell r="C275">
            <v>350033</v>
          </cell>
          <cell r="D275">
            <v>350</v>
          </cell>
          <cell r="E275">
            <v>20</v>
          </cell>
          <cell r="F275" t="str">
            <v>Maint of Towers, Poles &amp; Fixtures-60 hz</v>
          </cell>
          <cell r="H275">
            <v>1800</v>
          </cell>
          <cell r="EB275">
            <v>1800</v>
          </cell>
        </row>
        <row r="276">
          <cell r="A276">
            <v>350034</v>
          </cell>
          <cell r="B276" t="str">
            <v>S Sheogobind</v>
          </cell>
          <cell r="C276">
            <v>350034</v>
          </cell>
          <cell r="D276">
            <v>350</v>
          </cell>
          <cell r="E276">
            <v>20</v>
          </cell>
          <cell r="F276" t="str">
            <v>Maint of Towers, Poles &amp; Fixtures-25 hz</v>
          </cell>
          <cell r="EB276">
            <v>0</v>
          </cell>
        </row>
        <row r="277">
          <cell r="A277">
            <v>350035</v>
          </cell>
          <cell r="B277" t="str">
            <v>S Sheogobind</v>
          </cell>
          <cell r="C277">
            <v>350035</v>
          </cell>
          <cell r="D277">
            <v>350</v>
          </cell>
          <cell r="E277">
            <v>20</v>
          </cell>
          <cell r="F277" t="str">
            <v>Maint of Overhead Cond &amp; Devices-60 hz</v>
          </cell>
          <cell r="H277">
            <v>1800</v>
          </cell>
          <cell r="DQ277">
            <v>4000</v>
          </cell>
          <cell r="EB277">
            <v>5800</v>
          </cell>
        </row>
        <row r="278">
          <cell r="A278">
            <v>350036</v>
          </cell>
          <cell r="B278" t="str">
            <v>S Sheogobind</v>
          </cell>
          <cell r="C278">
            <v>350036</v>
          </cell>
          <cell r="D278">
            <v>350</v>
          </cell>
          <cell r="E278">
            <v>20</v>
          </cell>
          <cell r="F278" t="str">
            <v>Maint of Overhead Cond &amp; Devices-25 hz</v>
          </cell>
          <cell r="EB278">
            <v>0</v>
          </cell>
        </row>
        <row r="279">
          <cell r="A279">
            <v>350037</v>
          </cell>
          <cell r="B279" t="str">
            <v>S Sheogobind</v>
          </cell>
          <cell r="C279">
            <v>350037</v>
          </cell>
          <cell r="D279">
            <v>350</v>
          </cell>
          <cell r="E279">
            <v>20</v>
          </cell>
          <cell r="F279" t="str">
            <v>Maint. of OH Lines-Right of Way-60 Cycle</v>
          </cell>
          <cell r="H279">
            <v>50000</v>
          </cell>
          <cell r="EB279">
            <v>50000</v>
          </cell>
        </row>
        <row r="280">
          <cell r="A280">
            <v>350038</v>
          </cell>
          <cell r="B280" t="str">
            <v>S Sheogobind</v>
          </cell>
          <cell r="C280">
            <v>350038</v>
          </cell>
          <cell r="D280">
            <v>350</v>
          </cell>
          <cell r="E280">
            <v>20</v>
          </cell>
          <cell r="F280" t="str">
            <v>Maint. of OH Lines-Right of Way-25 Cycle</v>
          </cell>
          <cell r="EB280">
            <v>0</v>
          </cell>
        </row>
        <row r="281">
          <cell r="A281">
            <v>350039</v>
          </cell>
          <cell r="B281" t="str">
            <v>S Sheogobind</v>
          </cell>
          <cell r="C281">
            <v>350039</v>
          </cell>
          <cell r="D281">
            <v>350</v>
          </cell>
          <cell r="E281">
            <v>20</v>
          </cell>
          <cell r="F281" t="str">
            <v>Maint. of Misc Transm Plant-60 Cycle</v>
          </cell>
          <cell r="H281">
            <v>1200</v>
          </cell>
          <cell r="EB281">
            <v>1200</v>
          </cell>
        </row>
        <row r="282">
          <cell r="A282">
            <v>350040</v>
          </cell>
          <cell r="B282" t="str">
            <v>S Sheogobind</v>
          </cell>
          <cell r="C282">
            <v>350040</v>
          </cell>
          <cell r="D282">
            <v>350</v>
          </cell>
          <cell r="E282">
            <v>20</v>
          </cell>
          <cell r="F282" t="str">
            <v>Maint. of Misc Transm Plant-25 Cycle</v>
          </cell>
          <cell r="H282">
            <v>1200</v>
          </cell>
          <cell r="EB282">
            <v>1200</v>
          </cell>
        </row>
        <row r="283">
          <cell r="A283">
            <v>350080</v>
          </cell>
          <cell r="B283" t="str">
            <v>Kazi Marouf</v>
          </cell>
          <cell r="C283">
            <v>350080</v>
          </cell>
          <cell r="D283">
            <v>350</v>
          </cell>
          <cell r="E283">
            <v>20</v>
          </cell>
          <cell r="F283" t="str">
            <v>Transmission-Scada System Operations</v>
          </cell>
          <cell r="H283">
            <v>0</v>
          </cell>
          <cell r="AN283">
            <v>0</v>
          </cell>
          <cell r="DQ283">
            <v>5000</v>
          </cell>
          <cell r="EB283">
            <v>5000</v>
          </cell>
        </row>
        <row r="284">
          <cell r="A284">
            <v>0</v>
          </cell>
          <cell r="EB284">
            <v>0</v>
          </cell>
        </row>
        <row r="285">
          <cell r="A285">
            <v>360118</v>
          </cell>
          <cell r="B285" t="str">
            <v>S Sheogobind</v>
          </cell>
          <cell r="C285">
            <v>360118</v>
          </cell>
          <cell r="D285">
            <v>360</v>
          </cell>
          <cell r="E285">
            <v>20</v>
          </cell>
          <cell r="F285" t="str">
            <v>FE-System PLanning</v>
          </cell>
          <cell r="EB285">
            <v>0</v>
          </cell>
        </row>
        <row r="286">
          <cell r="A286">
            <v>0</v>
          </cell>
          <cell r="EB286">
            <v>0</v>
          </cell>
        </row>
        <row r="287">
          <cell r="A287">
            <v>360116</v>
          </cell>
          <cell r="B287" t="str">
            <v>S Sheogobind</v>
          </cell>
          <cell r="C287">
            <v>360116</v>
          </cell>
          <cell r="D287">
            <v>360</v>
          </cell>
          <cell r="E287">
            <v>20</v>
          </cell>
          <cell r="F287" t="str">
            <v>Distribution Scada System</v>
          </cell>
          <cell r="H287">
            <v>6000</v>
          </cell>
          <cell r="DQ287">
            <v>5000</v>
          </cell>
          <cell r="EB287">
            <v>11000</v>
          </cell>
        </row>
        <row r="288">
          <cell r="A288">
            <v>360000</v>
          </cell>
          <cell r="B288" t="str">
            <v>S Sheogobind</v>
          </cell>
          <cell r="C288">
            <v>360000</v>
          </cell>
          <cell r="D288">
            <v>360</v>
          </cell>
          <cell r="E288">
            <v>20</v>
          </cell>
          <cell r="F288" t="str">
            <v>Operation Supervision&amp; Engineer-System</v>
          </cell>
          <cell r="EB288">
            <v>0</v>
          </cell>
        </row>
        <row r="289">
          <cell r="A289">
            <v>360001</v>
          </cell>
          <cell r="B289" t="str">
            <v>S Sheogobind</v>
          </cell>
          <cell r="C289">
            <v>360001</v>
          </cell>
          <cell r="D289">
            <v>360</v>
          </cell>
          <cell r="E289">
            <v>20</v>
          </cell>
          <cell r="F289" t="str">
            <v>OEB Preparation-Distribution</v>
          </cell>
          <cell r="EB289">
            <v>0</v>
          </cell>
        </row>
        <row r="290">
          <cell r="A290">
            <v>360002</v>
          </cell>
          <cell r="B290" t="str">
            <v>S Sheogobind</v>
          </cell>
          <cell r="C290">
            <v>360002</v>
          </cell>
          <cell r="D290">
            <v>360</v>
          </cell>
          <cell r="E290">
            <v>20</v>
          </cell>
          <cell r="F290" t="str">
            <v>IMO Preparation-Distribution</v>
          </cell>
          <cell r="EB290">
            <v>0</v>
          </cell>
        </row>
        <row r="291">
          <cell r="A291">
            <v>360003</v>
          </cell>
          <cell r="B291" t="str">
            <v>S Sheogobind</v>
          </cell>
          <cell r="C291">
            <v>360003</v>
          </cell>
          <cell r="D291">
            <v>360</v>
          </cell>
          <cell r="E291">
            <v>20</v>
          </cell>
          <cell r="F291" t="str">
            <v>Load Dispatching-Distribution</v>
          </cell>
          <cell r="EB291">
            <v>0</v>
          </cell>
        </row>
        <row r="292">
          <cell r="A292">
            <v>360004</v>
          </cell>
          <cell r="B292" t="str">
            <v>S Sheogobind</v>
          </cell>
          <cell r="C292">
            <v>360004</v>
          </cell>
          <cell r="D292">
            <v>360</v>
          </cell>
          <cell r="E292">
            <v>20</v>
          </cell>
          <cell r="F292" t="str">
            <v>Station Buildings &amp; Fixtures Exp</v>
          </cell>
          <cell r="H292">
            <v>800</v>
          </cell>
          <cell r="I292">
            <v>200</v>
          </cell>
          <cell r="L292">
            <v>30000</v>
          </cell>
          <cell r="V292">
            <v>39000</v>
          </cell>
          <cell r="EB292">
            <v>70000</v>
          </cell>
        </row>
        <row r="293">
          <cell r="A293">
            <v>360009</v>
          </cell>
          <cell r="B293" t="str">
            <v>S Sheogobind</v>
          </cell>
          <cell r="C293">
            <v>360009</v>
          </cell>
          <cell r="D293">
            <v>360</v>
          </cell>
          <cell r="E293">
            <v>20</v>
          </cell>
          <cell r="F293" t="str">
            <v>Dist Station Equip-Operating Lbr</v>
          </cell>
          <cell r="H293">
            <v>3400</v>
          </cell>
          <cell r="V293">
            <v>0</v>
          </cell>
          <cell r="EB293">
            <v>3400</v>
          </cell>
        </row>
        <row r="294">
          <cell r="A294">
            <v>360014</v>
          </cell>
          <cell r="B294" t="str">
            <v>S Sheogobind</v>
          </cell>
          <cell r="C294">
            <v>360014</v>
          </cell>
          <cell r="D294">
            <v>360</v>
          </cell>
          <cell r="E294">
            <v>20</v>
          </cell>
          <cell r="F294" t="str">
            <v>Dist Station Equip-Supplie &amp; Exp</v>
          </cell>
          <cell r="H294">
            <v>15000</v>
          </cell>
          <cell r="EB294">
            <v>15000</v>
          </cell>
        </row>
        <row r="295">
          <cell r="A295">
            <v>360019</v>
          </cell>
          <cell r="B295" t="str">
            <v>S Sheogobind</v>
          </cell>
          <cell r="C295">
            <v>360019</v>
          </cell>
          <cell r="D295">
            <v>360</v>
          </cell>
          <cell r="E295">
            <v>20</v>
          </cell>
          <cell r="F295" t="str">
            <v>Overhead Dist Line &amp; Feeders-Oper Labour</v>
          </cell>
          <cell r="DQ295">
            <v>10200</v>
          </cell>
          <cell r="EB295">
            <v>10200</v>
          </cell>
        </row>
        <row r="296">
          <cell r="A296">
            <v>360020</v>
          </cell>
          <cell r="B296" t="str">
            <v>S Sheogobind</v>
          </cell>
          <cell r="C296">
            <v>360020</v>
          </cell>
          <cell r="D296">
            <v>360</v>
          </cell>
          <cell r="E296">
            <v>20</v>
          </cell>
          <cell r="F296" t="str">
            <v>Overhead Dist Line &amp; Feeders-Suppl &amp; Exp</v>
          </cell>
          <cell r="H296">
            <v>66500</v>
          </cell>
          <cell r="DQ296">
            <v>1500</v>
          </cell>
          <cell r="EB296">
            <v>68000</v>
          </cell>
        </row>
        <row r="297">
          <cell r="A297">
            <v>360021</v>
          </cell>
          <cell r="B297" t="str">
            <v>S Sheogobind</v>
          </cell>
          <cell r="C297">
            <v>360021</v>
          </cell>
          <cell r="D297">
            <v>360</v>
          </cell>
          <cell r="E297">
            <v>20</v>
          </cell>
          <cell r="F297" t="str">
            <v>Overhead Distribution Transf-Operations</v>
          </cell>
          <cell r="H297">
            <v>5000</v>
          </cell>
          <cell r="EB297">
            <v>5000</v>
          </cell>
        </row>
        <row r="298">
          <cell r="A298">
            <v>360022</v>
          </cell>
          <cell r="B298" t="str">
            <v>S Sheogobind</v>
          </cell>
          <cell r="C298">
            <v>360022</v>
          </cell>
          <cell r="D298">
            <v>360</v>
          </cell>
          <cell r="E298">
            <v>20</v>
          </cell>
          <cell r="F298" t="str">
            <v>Underground Dist Lines &amp; Feeders-Op Lbr</v>
          </cell>
          <cell r="DQ298">
            <v>3000</v>
          </cell>
          <cell r="EB298">
            <v>3000</v>
          </cell>
        </row>
        <row r="299">
          <cell r="A299">
            <v>360023</v>
          </cell>
          <cell r="B299" t="str">
            <v>S Sheogobind</v>
          </cell>
          <cell r="C299">
            <v>360023</v>
          </cell>
          <cell r="D299">
            <v>360</v>
          </cell>
          <cell r="E299">
            <v>20</v>
          </cell>
          <cell r="F299" t="str">
            <v>UG Dist Lines &amp; Feeders-Oper Supp &amp; Exp</v>
          </cell>
          <cell r="EB299">
            <v>0</v>
          </cell>
        </row>
        <row r="300">
          <cell r="A300">
            <v>360024</v>
          </cell>
          <cell r="B300" t="str">
            <v>S Sheogobind</v>
          </cell>
          <cell r="C300">
            <v>360024</v>
          </cell>
          <cell r="D300">
            <v>360</v>
          </cell>
          <cell r="E300">
            <v>20</v>
          </cell>
          <cell r="F300" t="str">
            <v>Underground Dist Transformers-Operations</v>
          </cell>
          <cell r="DQ300">
            <v>1500</v>
          </cell>
          <cell r="EB300">
            <v>1500</v>
          </cell>
        </row>
        <row r="301">
          <cell r="A301">
            <v>360025</v>
          </cell>
          <cell r="B301" t="str">
            <v>S Sheogobind</v>
          </cell>
          <cell r="C301">
            <v>360025</v>
          </cell>
          <cell r="D301">
            <v>360</v>
          </cell>
          <cell r="E301">
            <v>20</v>
          </cell>
          <cell r="F301" t="str">
            <v>Meter Expenses</v>
          </cell>
          <cell r="AN301">
            <v>3590</v>
          </cell>
          <cell r="AW301">
            <v>3000</v>
          </cell>
          <cell r="DQ301">
            <v>50000</v>
          </cell>
          <cell r="EB301">
            <v>56590</v>
          </cell>
        </row>
        <row r="302">
          <cell r="A302">
            <v>360026</v>
          </cell>
          <cell r="B302" t="str">
            <v>S Sheogobind</v>
          </cell>
          <cell r="C302">
            <v>360026</v>
          </cell>
          <cell r="D302">
            <v>360</v>
          </cell>
          <cell r="E302">
            <v>20</v>
          </cell>
          <cell r="F302" t="str">
            <v>Customer Premise-Operating Labour</v>
          </cell>
          <cell r="EB302">
            <v>0</v>
          </cell>
        </row>
        <row r="303">
          <cell r="A303">
            <v>360027</v>
          </cell>
          <cell r="B303" t="str">
            <v>S Sheogobind</v>
          </cell>
          <cell r="C303">
            <v>360027</v>
          </cell>
          <cell r="D303">
            <v>360</v>
          </cell>
          <cell r="E303">
            <v>20</v>
          </cell>
          <cell r="F303" t="str">
            <v>Customer Premise-Materials &amp; Expenses</v>
          </cell>
          <cell r="DQ303">
            <v>20000</v>
          </cell>
          <cell r="EB303">
            <v>20000</v>
          </cell>
        </row>
        <row r="304">
          <cell r="A304">
            <v>360028</v>
          </cell>
          <cell r="B304" t="str">
            <v>S Sheogobind</v>
          </cell>
          <cell r="C304">
            <v>360028</v>
          </cell>
          <cell r="D304">
            <v>360</v>
          </cell>
          <cell r="E304">
            <v>20</v>
          </cell>
          <cell r="F304" t="str">
            <v>Miscellaneous Distribution Expenses</v>
          </cell>
          <cell r="H304">
            <v>10000</v>
          </cell>
          <cell r="DQ304">
            <v>5000</v>
          </cell>
          <cell r="EB304">
            <v>15000</v>
          </cell>
        </row>
        <row r="305">
          <cell r="A305">
            <v>360029</v>
          </cell>
          <cell r="B305" t="str">
            <v>S Sheogobind</v>
          </cell>
          <cell r="C305">
            <v>360029</v>
          </cell>
          <cell r="D305">
            <v>360</v>
          </cell>
          <cell r="E305">
            <v>20</v>
          </cell>
          <cell r="F305" t="str">
            <v>UG Dist Lines &amp; Feeders-Rental paid</v>
          </cell>
          <cell r="EB305">
            <v>0</v>
          </cell>
        </row>
        <row r="306">
          <cell r="A306">
            <v>360030</v>
          </cell>
          <cell r="B306" t="str">
            <v>S Sheogobind</v>
          </cell>
          <cell r="C306">
            <v>360030</v>
          </cell>
          <cell r="D306">
            <v>360</v>
          </cell>
          <cell r="E306">
            <v>20</v>
          </cell>
          <cell r="F306" t="str">
            <v>OH Dist Lines &amp; Feeders-Rental Paid</v>
          </cell>
          <cell r="EB306">
            <v>0</v>
          </cell>
        </row>
        <row r="307">
          <cell r="A307">
            <v>360031</v>
          </cell>
          <cell r="B307" t="str">
            <v>S Sheogobind</v>
          </cell>
          <cell r="C307">
            <v>360031</v>
          </cell>
          <cell r="D307">
            <v>360</v>
          </cell>
          <cell r="E307">
            <v>20</v>
          </cell>
          <cell r="F307" t="str">
            <v>Other Rent</v>
          </cell>
          <cell r="EB307">
            <v>0</v>
          </cell>
        </row>
        <row r="308">
          <cell r="A308">
            <v>360032</v>
          </cell>
          <cell r="B308" t="str">
            <v>S Sheogobind</v>
          </cell>
          <cell r="C308">
            <v>360032</v>
          </cell>
          <cell r="D308">
            <v>360</v>
          </cell>
          <cell r="E308">
            <v>20</v>
          </cell>
          <cell r="F308" t="str">
            <v>Maint Superv &amp; Engineering-Whole System</v>
          </cell>
          <cell r="EB308">
            <v>0</v>
          </cell>
        </row>
        <row r="309">
          <cell r="A309">
            <v>360033</v>
          </cell>
          <cell r="B309" t="str">
            <v>S Sheogobind</v>
          </cell>
          <cell r="C309">
            <v>360033</v>
          </cell>
          <cell r="D309">
            <v>360</v>
          </cell>
          <cell r="E309">
            <v>20</v>
          </cell>
          <cell r="F309" t="str">
            <v xml:space="preserve">Maint of Build &amp; Fix-Dist Station </v>
          </cell>
          <cell r="EB309">
            <v>0</v>
          </cell>
        </row>
        <row r="310">
          <cell r="A310">
            <v>360038</v>
          </cell>
          <cell r="B310" t="str">
            <v>S Sheogobind</v>
          </cell>
          <cell r="C310">
            <v>360038</v>
          </cell>
          <cell r="D310">
            <v>360</v>
          </cell>
          <cell r="E310">
            <v>20</v>
          </cell>
          <cell r="F310" t="str">
            <v>Maintenance of Distr Station Equip</v>
          </cell>
          <cell r="AW310">
            <v>30000</v>
          </cell>
          <cell r="DQ310">
            <v>30000</v>
          </cell>
          <cell r="EB310">
            <v>60000</v>
          </cell>
        </row>
        <row r="311">
          <cell r="A311">
            <v>360043</v>
          </cell>
          <cell r="B311" t="str">
            <v>S Sheogobind</v>
          </cell>
          <cell r="C311">
            <v>360043</v>
          </cell>
          <cell r="D311">
            <v>360</v>
          </cell>
          <cell r="E311">
            <v>20</v>
          </cell>
          <cell r="F311" t="str">
            <v>Maintenance of Poles, Towers &amp; Fixtures</v>
          </cell>
          <cell r="H311">
            <v>26250</v>
          </cell>
          <cell r="EB311">
            <v>26250</v>
          </cell>
        </row>
        <row r="312">
          <cell r="A312">
            <v>360044</v>
          </cell>
          <cell r="B312" t="str">
            <v>S Sheogobind</v>
          </cell>
          <cell r="C312">
            <v>360044</v>
          </cell>
          <cell r="D312">
            <v>360</v>
          </cell>
          <cell r="E312">
            <v>20</v>
          </cell>
          <cell r="F312" t="str">
            <v>Maintenance of Conductors &amp; Devices</v>
          </cell>
          <cell r="AW312">
            <v>20000</v>
          </cell>
          <cell r="DQ312">
            <v>55000</v>
          </cell>
          <cell r="EB312">
            <v>75000</v>
          </cell>
        </row>
        <row r="313">
          <cell r="A313">
            <v>360045</v>
          </cell>
          <cell r="B313" t="str">
            <v>S Sheogobind</v>
          </cell>
          <cell r="C313">
            <v>360045</v>
          </cell>
          <cell r="D313">
            <v>360</v>
          </cell>
          <cell r="E313">
            <v>20</v>
          </cell>
          <cell r="F313" t="str">
            <v>Maintenance of Overhead Services</v>
          </cell>
          <cell r="AW313">
            <v>20000</v>
          </cell>
          <cell r="DQ313">
            <v>65000</v>
          </cell>
          <cell r="EB313">
            <v>85000</v>
          </cell>
        </row>
        <row r="314">
          <cell r="A314">
            <v>360046</v>
          </cell>
          <cell r="B314" t="str">
            <v>S Sheogobind</v>
          </cell>
          <cell r="C314">
            <v>360046</v>
          </cell>
          <cell r="D314">
            <v>360</v>
          </cell>
          <cell r="E314">
            <v>20</v>
          </cell>
          <cell r="F314" t="str">
            <v>OH Dist Lines &amp; Feeders-Right-of-Way</v>
          </cell>
          <cell r="H314">
            <v>250000</v>
          </cell>
          <cell r="EB314">
            <v>250000</v>
          </cell>
        </row>
        <row r="315">
          <cell r="A315">
            <v>360047</v>
          </cell>
          <cell r="B315" t="str">
            <v>S Sheogobind</v>
          </cell>
          <cell r="C315">
            <v>360047</v>
          </cell>
          <cell r="D315">
            <v>360</v>
          </cell>
          <cell r="E315">
            <v>20</v>
          </cell>
          <cell r="F315" t="str">
            <v>Maintenance of Underground Conduit</v>
          </cell>
          <cell r="EB315">
            <v>0</v>
          </cell>
        </row>
        <row r="316">
          <cell r="A316">
            <v>360048</v>
          </cell>
          <cell r="B316" t="str">
            <v>S Sheogobind</v>
          </cell>
          <cell r="C316">
            <v>360048</v>
          </cell>
          <cell r="D316">
            <v>360</v>
          </cell>
          <cell r="E316">
            <v>20</v>
          </cell>
          <cell r="F316" t="str">
            <v>Maintenance of UG Conductors &amp; Devices</v>
          </cell>
          <cell r="AW316">
            <v>30000</v>
          </cell>
          <cell r="DQ316">
            <v>8000</v>
          </cell>
          <cell r="EB316">
            <v>38000</v>
          </cell>
        </row>
        <row r="317">
          <cell r="A317">
            <v>360049</v>
          </cell>
          <cell r="B317" t="str">
            <v>S Sheogobind</v>
          </cell>
          <cell r="C317">
            <v>360049</v>
          </cell>
          <cell r="D317">
            <v>360</v>
          </cell>
          <cell r="E317">
            <v>20</v>
          </cell>
          <cell r="F317" t="str">
            <v>Maintenance of Underground Services</v>
          </cell>
          <cell r="DQ317">
            <v>10000</v>
          </cell>
          <cell r="EB317">
            <v>10000</v>
          </cell>
        </row>
        <row r="318">
          <cell r="A318">
            <v>360050</v>
          </cell>
          <cell r="B318" t="str">
            <v>S Sheogobind</v>
          </cell>
          <cell r="C318">
            <v>360050</v>
          </cell>
          <cell r="D318">
            <v>360</v>
          </cell>
          <cell r="E318">
            <v>20</v>
          </cell>
          <cell r="F318" t="str">
            <v>Maintenance of Line Transformers</v>
          </cell>
          <cell r="DQ318">
            <v>75000</v>
          </cell>
          <cell r="EB318">
            <v>75000</v>
          </cell>
        </row>
        <row r="319">
          <cell r="A319">
            <v>360051</v>
          </cell>
          <cell r="B319" t="str">
            <v>S Sheogobind</v>
          </cell>
          <cell r="C319">
            <v>360051</v>
          </cell>
          <cell r="D319">
            <v>360</v>
          </cell>
          <cell r="E319">
            <v>20</v>
          </cell>
          <cell r="F319" t="str">
            <v>Maintenance ofDusk to Dawn Lights-Labour</v>
          </cell>
          <cell r="EB319">
            <v>0</v>
          </cell>
        </row>
        <row r="320">
          <cell r="A320">
            <v>360052</v>
          </cell>
          <cell r="B320" t="str">
            <v>S Sheogobind</v>
          </cell>
          <cell r="C320">
            <v>360052</v>
          </cell>
          <cell r="D320">
            <v>360</v>
          </cell>
          <cell r="E320">
            <v>20</v>
          </cell>
          <cell r="F320" t="str">
            <v>Maint of Dusk to Dawn Lights-Mat &amp; Exp</v>
          </cell>
          <cell r="EB320">
            <v>0</v>
          </cell>
        </row>
        <row r="321">
          <cell r="A321">
            <v>360053</v>
          </cell>
          <cell r="B321" t="str">
            <v>S Sheogobind</v>
          </cell>
          <cell r="C321">
            <v>360053</v>
          </cell>
          <cell r="D321">
            <v>360</v>
          </cell>
          <cell r="E321">
            <v>20</v>
          </cell>
          <cell r="F321" t="str">
            <v>Maintenance of Meters</v>
          </cell>
          <cell r="AN321">
            <v>3590</v>
          </cell>
          <cell r="EB321">
            <v>3590</v>
          </cell>
        </row>
        <row r="322">
          <cell r="A322">
            <v>360054</v>
          </cell>
          <cell r="B322" t="str">
            <v>S Sheogobind</v>
          </cell>
          <cell r="C322">
            <v>360054</v>
          </cell>
          <cell r="D322">
            <v>360</v>
          </cell>
          <cell r="E322">
            <v>20</v>
          </cell>
          <cell r="F322" t="str">
            <v>Cust Installations Expenses-Leases Prop</v>
          </cell>
          <cell r="EB322">
            <v>0</v>
          </cell>
        </row>
        <row r="323">
          <cell r="A323">
            <v>360055</v>
          </cell>
          <cell r="B323" t="str">
            <v>S Sheogobind</v>
          </cell>
          <cell r="C323">
            <v>360055</v>
          </cell>
          <cell r="D323">
            <v>360</v>
          </cell>
          <cell r="E323">
            <v>20</v>
          </cell>
          <cell r="F323" t="str">
            <v>Maint of other Install on Cust. Premises</v>
          </cell>
          <cell r="EB323">
            <v>0</v>
          </cell>
        </row>
        <row r="324">
          <cell r="A324">
            <v>360056</v>
          </cell>
          <cell r="B324" t="str">
            <v>S Sheogobind</v>
          </cell>
          <cell r="C324">
            <v>360056</v>
          </cell>
          <cell r="D324">
            <v>360</v>
          </cell>
          <cell r="E324">
            <v>20</v>
          </cell>
          <cell r="F324" t="str">
            <v>OEB Reporting-Distribution</v>
          </cell>
          <cell r="EB324">
            <v>0</v>
          </cell>
        </row>
        <row r="325">
          <cell r="A325">
            <v>360076</v>
          </cell>
          <cell r="B325" t="str">
            <v>S Sheogobind</v>
          </cell>
          <cell r="C325">
            <v>360076</v>
          </cell>
          <cell r="D325">
            <v>360</v>
          </cell>
          <cell r="E325">
            <v>20</v>
          </cell>
          <cell r="F325" t="str">
            <v>Ice Storm 2002-Maintenance</v>
          </cell>
          <cell r="EB325">
            <v>0</v>
          </cell>
        </row>
        <row r="326">
          <cell r="A326">
            <v>360096</v>
          </cell>
          <cell r="B326" t="str">
            <v>S Sheogobind</v>
          </cell>
          <cell r="C326">
            <v>360096</v>
          </cell>
          <cell r="D326">
            <v>360</v>
          </cell>
          <cell r="E326">
            <v>20</v>
          </cell>
          <cell r="F326" t="str">
            <v>Metering Services from Bluewater</v>
          </cell>
          <cell r="EB326">
            <v>0</v>
          </cell>
        </row>
        <row r="327">
          <cell r="A327">
            <v>360117</v>
          </cell>
          <cell r="B327" t="str">
            <v>S Sheogobind</v>
          </cell>
          <cell r="C327">
            <v>360117</v>
          </cell>
          <cell r="D327">
            <v>360</v>
          </cell>
          <cell r="E327">
            <v>20</v>
          </cell>
          <cell r="F327" t="str">
            <v>FE-Utilismart Services</v>
          </cell>
          <cell r="AN327">
            <v>53618</v>
          </cell>
          <cell r="EB327">
            <v>53618</v>
          </cell>
        </row>
        <row r="328">
          <cell r="A328">
            <v>360119</v>
          </cell>
          <cell r="B328" t="str">
            <v>S Sheogobind</v>
          </cell>
          <cell r="C328">
            <v>360119</v>
          </cell>
          <cell r="D328">
            <v>360</v>
          </cell>
          <cell r="E328">
            <v>20</v>
          </cell>
          <cell r="F328" t="str">
            <v>FE - Supervsion System Assets</v>
          </cell>
          <cell r="EB328">
            <v>0</v>
          </cell>
        </row>
        <row r="329">
          <cell r="A329">
            <v>0</v>
          </cell>
          <cell r="EB329">
            <v>0</v>
          </cell>
        </row>
        <row r="330">
          <cell r="A330">
            <v>300489</v>
          </cell>
          <cell r="B330" t="str">
            <v>Harry Clutterbuck</v>
          </cell>
          <cell r="C330">
            <v>300489</v>
          </cell>
          <cell r="D330">
            <v>300</v>
          </cell>
          <cell r="E330">
            <v>20</v>
          </cell>
          <cell r="F330" t="str">
            <v>LABOUR CHARGES TO 2401 IN CO. 0020</v>
          </cell>
          <cell r="EB330">
            <v>0</v>
          </cell>
        </row>
        <row r="331">
          <cell r="A331">
            <v>300962</v>
          </cell>
          <cell r="B331" t="str">
            <v>Harry Clutterbuck</v>
          </cell>
          <cell r="C331">
            <v>300962</v>
          </cell>
          <cell r="D331">
            <v>300</v>
          </cell>
          <cell r="E331">
            <v>20</v>
          </cell>
          <cell r="F331" t="str">
            <v>Cost Allocation Study</v>
          </cell>
          <cell r="EB331">
            <v>0</v>
          </cell>
        </row>
        <row r="332">
          <cell r="A332">
            <v>300973</v>
          </cell>
          <cell r="B332" t="str">
            <v>Harry Clutterbuck</v>
          </cell>
          <cell r="C332">
            <v>300973</v>
          </cell>
          <cell r="D332">
            <v>300</v>
          </cell>
          <cell r="E332">
            <v>20</v>
          </cell>
          <cell r="F332" t="str">
            <v>Consolidations &amp; Reporting Project</v>
          </cell>
          <cell r="EB332">
            <v>0</v>
          </cell>
        </row>
        <row r="333">
          <cell r="A333">
            <v>0</v>
          </cell>
          <cell r="EB333">
            <v>0</v>
          </cell>
        </row>
        <row r="334">
          <cell r="A334">
            <v>300490</v>
          </cell>
          <cell r="B334" t="str">
            <v>John Sander</v>
          </cell>
          <cell r="C334">
            <v>300490</v>
          </cell>
          <cell r="D334">
            <v>300</v>
          </cell>
          <cell r="E334">
            <v>20</v>
          </cell>
          <cell r="F334" t="str">
            <v>LABOUR CHARGES TO 2402 IN CO. 0020</v>
          </cell>
          <cell r="AT334">
            <v>0</v>
          </cell>
          <cell r="EB334">
            <v>0</v>
          </cell>
        </row>
        <row r="335">
          <cell r="A335">
            <v>300591</v>
          </cell>
          <cell r="B335" t="str">
            <v>John Sander</v>
          </cell>
          <cell r="C335">
            <v>300591</v>
          </cell>
          <cell r="D335">
            <v>300</v>
          </cell>
          <cell r="E335">
            <v>20</v>
          </cell>
          <cell r="F335" t="str">
            <v>SAP R/3 Maintenance Order</v>
          </cell>
          <cell r="Y335">
            <v>30000</v>
          </cell>
          <cell r="EB335">
            <v>30000</v>
          </cell>
        </row>
        <row r="336">
          <cell r="A336">
            <v>300592</v>
          </cell>
          <cell r="B336" t="str">
            <v>John Sander</v>
          </cell>
          <cell r="C336">
            <v>300592</v>
          </cell>
          <cell r="D336">
            <v>300</v>
          </cell>
          <cell r="E336">
            <v>20</v>
          </cell>
          <cell r="F336" t="str">
            <v>SAP - CCS Maintenance</v>
          </cell>
          <cell r="Y336">
            <v>15000</v>
          </cell>
          <cell r="EB336">
            <v>15000</v>
          </cell>
        </row>
        <row r="337">
          <cell r="A337">
            <v>300720</v>
          </cell>
          <cell r="B337" t="str">
            <v>John Sander</v>
          </cell>
          <cell r="C337">
            <v>300720</v>
          </cell>
          <cell r="D337">
            <v>300</v>
          </cell>
          <cell r="E337">
            <v>20</v>
          </cell>
          <cell r="F337" t="str">
            <v>Misc IT Purchases-Maint</v>
          </cell>
          <cell r="EB337">
            <v>0</v>
          </cell>
        </row>
        <row r="338">
          <cell r="A338">
            <v>300821</v>
          </cell>
          <cell r="B338" t="str">
            <v>John Sander</v>
          </cell>
          <cell r="C338">
            <v>300821</v>
          </cell>
          <cell r="D338">
            <v>300</v>
          </cell>
          <cell r="E338">
            <v>20</v>
          </cell>
          <cell r="F338" t="str">
            <v>IT Activity for Westario Power</v>
          </cell>
          <cell r="EB338">
            <v>0</v>
          </cell>
        </row>
        <row r="339">
          <cell r="A339">
            <v>300860</v>
          </cell>
          <cell r="B339" t="str">
            <v>John Sander</v>
          </cell>
          <cell r="C339">
            <v>300860</v>
          </cell>
          <cell r="D339">
            <v>300</v>
          </cell>
          <cell r="E339">
            <v>20</v>
          </cell>
          <cell r="F339" t="str">
            <v>SAP Upgrade for R/3 and CCS</v>
          </cell>
          <cell r="EB339">
            <v>0</v>
          </cell>
        </row>
        <row r="340">
          <cell r="A340">
            <v>300974</v>
          </cell>
          <cell r="B340" t="str">
            <v>John Sander</v>
          </cell>
          <cell r="C340">
            <v>300974</v>
          </cell>
          <cell r="D340">
            <v>300</v>
          </cell>
          <cell r="E340">
            <v>20</v>
          </cell>
          <cell r="F340" t="str">
            <v>FE-Bill 4</v>
          </cell>
          <cell r="EB340">
            <v>0</v>
          </cell>
        </row>
        <row r="341">
          <cell r="A341">
            <v>300976</v>
          </cell>
          <cell r="B341" t="str">
            <v>John Sander</v>
          </cell>
          <cell r="C341">
            <v>300976</v>
          </cell>
          <cell r="D341">
            <v>300</v>
          </cell>
          <cell r="E341">
            <v>20</v>
          </cell>
          <cell r="F341" t="str">
            <v>FE-Firewall Maintenance</v>
          </cell>
          <cell r="Y341">
            <v>57000</v>
          </cell>
          <cell r="AN341">
            <v>10000</v>
          </cell>
          <cell r="EB341">
            <v>67000</v>
          </cell>
        </row>
        <row r="342">
          <cell r="A342">
            <v>0</v>
          </cell>
          <cell r="EB342">
            <v>0</v>
          </cell>
        </row>
        <row r="343">
          <cell r="A343">
            <v>300491</v>
          </cell>
          <cell r="B343" t="str">
            <v>Paul Jone</v>
          </cell>
          <cell r="C343">
            <v>300491</v>
          </cell>
          <cell r="D343">
            <v>300</v>
          </cell>
          <cell r="E343">
            <v>20</v>
          </cell>
          <cell r="F343" t="str">
            <v>LABOUR CHARGES TO 2403 IN CO. 0020</v>
          </cell>
          <cell r="EB343">
            <v>0</v>
          </cell>
        </row>
        <row r="344">
          <cell r="A344">
            <v>300640</v>
          </cell>
          <cell r="B344" t="str">
            <v>Paul Jones</v>
          </cell>
          <cell r="C344">
            <v>300640</v>
          </cell>
          <cell r="D344">
            <v>300</v>
          </cell>
          <cell r="E344">
            <v>20</v>
          </cell>
          <cell r="F344" t="str">
            <v>UNION BUSINESS</v>
          </cell>
          <cell r="EB344">
            <v>0</v>
          </cell>
        </row>
        <row r="345">
          <cell r="A345">
            <v>0</v>
          </cell>
          <cell r="EB345">
            <v>0</v>
          </cell>
        </row>
        <row r="346">
          <cell r="A346">
            <v>300492</v>
          </cell>
          <cell r="B346" t="str">
            <v>Blaine Desrosiers</v>
          </cell>
          <cell r="C346">
            <v>300492</v>
          </cell>
          <cell r="D346">
            <v>300</v>
          </cell>
          <cell r="E346">
            <v>20</v>
          </cell>
          <cell r="F346" t="str">
            <v>LABOUR CHARGES TO 2404 IN CO. 0020</v>
          </cell>
          <cell r="EB346">
            <v>0</v>
          </cell>
        </row>
        <row r="347">
          <cell r="A347">
            <v>300584</v>
          </cell>
          <cell r="B347" t="str">
            <v>Blaine Desrosiers</v>
          </cell>
          <cell r="C347">
            <v>300584</v>
          </cell>
          <cell r="D347">
            <v>300</v>
          </cell>
          <cell r="E347">
            <v>20</v>
          </cell>
          <cell r="F347" t="str">
            <v>Storekeeping Relief</v>
          </cell>
          <cell r="EB347">
            <v>0</v>
          </cell>
        </row>
        <row r="348">
          <cell r="A348">
            <v>300681</v>
          </cell>
          <cell r="B348" t="str">
            <v>Blaine Desrosiers</v>
          </cell>
          <cell r="C348">
            <v>300681</v>
          </cell>
          <cell r="D348">
            <v>300</v>
          </cell>
          <cell r="E348">
            <v>20</v>
          </cell>
          <cell r="F348" t="str">
            <v>Purchasing Management Function</v>
          </cell>
          <cell r="EB348">
            <v>0</v>
          </cell>
        </row>
        <row r="349">
          <cell r="A349">
            <v>0</v>
          </cell>
          <cell r="EB349">
            <v>0</v>
          </cell>
        </row>
        <row r="350">
          <cell r="A350">
            <v>300201</v>
          </cell>
          <cell r="B350" t="str">
            <v>Bernie Haines</v>
          </cell>
          <cell r="C350">
            <v>300201</v>
          </cell>
          <cell r="D350">
            <v>300</v>
          </cell>
          <cell r="E350">
            <v>20</v>
          </cell>
          <cell r="F350" t="str">
            <v>Environment, Health &amp; Safety Services</v>
          </cell>
          <cell r="EB350">
            <v>0</v>
          </cell>
        </row>
        <row r="351">
          <cell r="A351">
            <v>300493</v>
          </cell>
          <cell r="B351" t="str">
            <v>Bernie Haines</v>
          </cell>
          <cell r="C351">
            <v>300493</v>
          </cell>
          <cell r="D351">
            <v>300</v>
          </cell>
          <cell r="E351">
            <v>20</v>
          </cell>
          <cell r="F351" t="str">
            <v>LABOUR CHARGES TO 2405 IN CO. 0020</v>
          </cell>
          <cell r="EB351">
            <v>0</v>
          </cell>
        </row>
        <row r="352">
          <cell r="A352">
            <v>0</v>
          </cell>
          <cell r="EB352">
            <v>0</v>
          </cell>
        </row>
        <row r="353">
          <cell r="A353">
            <v>300220</v>
          </cell>
          <cell r="B353" t="str">
            <v>Blaine Desrosiers</v>
          </cell>
          <cell r="C353">
            <v>300220</v>
          </cell>
          <cell r="D353">
            <v>300</v>
          </cell>
          <cell r="E353">
            <v>20</v>
          </cell>
          <cell r="F353" t="str">
            <v>Maintenance on Int/ext Service Center</v>
          </cell>
          <cell r="H353">
            <v>60000</v>
          </cell>
          <cell r="I353">
            <v>46000</v>
          </cell>
          <cell r="V353">
            <v>70000</v>
          </cell>
          <cell r="AN353">
            <v>7000</v>
          </cell>
          <cell r="AP353">
            <v>4500</v>
          </cell>
          <cell r="AW353">
            <v>500</v>
          </cell>
          <cell r="BD353">
            <v>500</v>
          </cell>
          <cell r="BE353">
            <v>1500</v>
          </cell>
          <cell r="BN353">
            <v>10000</v>
          </cell>
          <cell r="BP353">
            <v>25000</v>
          </cell>
          <cell r="CC353">
            <v>15000</v>
          </cell>
          <cell r="CD353">
            <v>7000</v>
          </cell>
          <cell r="CE353">
            <v>3500</v>
          </cell>
          <cell r="CF353">
            <v>4000</v>
          </cell>
          <cell r="CG353">
            <v>1000</v>
          </cell>
          <cell r="CH353">
            <v>1000</v>
          </cell>
          <cell r="CI353">
            <v>1000</v>
          </cell>
          <cell r="CL353">
            <v>1000</v>
          </cell>
          <cell r="CM353">
            <v>1000</v>
          </cell>
          <cell r="EB353">
            <v>259500</v>
          </cell>
        </row>
        <row r="354">
          <cell r="A354">
            <v>300585</v>
          </cell>
          <cell r="B354" t="str">
            <v>Blaine Desrosiers</v>
          </cell>
          <cell r="C354">
            <v>300585</v>
          </cell>
          <cell r="D354">
            <v>300</v>
          </cell>
          <cell r="E354">
            <v>20</v>
          </cell>
          <cell r="F354" t="str">
            <v>Fleet Maintenanace for INC.</v>
          </cell>
          <cell r="EB354">
            <v>0</v>
          </cell>
        </row>
        <row r="355">
          <cell r="A355">
            <v>300586</v>
          </cell>
          <cell r="B355" t="str">
            <v>Blaine Desrosiers</v>
          </cell>
          <cell r="C355">
            <v>300586</v>
          </cell>
          <cell r="D355">
            <v>300</v>
          </cell>
          <cell r="E355">
            <v>20</v>
          </cell>
          <cell r="F355" t="str">
            <v>Fleet Maintenanace for LTD</v>
          </cell>
          <cell r="EB355">
            <v>0</v>
          </cell>
        </row>
        <row r="356">
          <cell r="A356">
            <v>300680</v>
          </cell>
          <cell r="B356" t="str">
            <v>Blaine Desrosiers</v>
          </cell>
          <cell r="C356">
            <v>300680</v>
          </cell>
          <cell r="D356">
            <v>300</v>
          </cell>
          <cell r="E356">
            <v>20</v>
          </cell>
          <cell r="F356" t="str">
            <v>Property Management Function</v>
          </cell>
          <cell r="EB356">
            <v>0</v>
          </cell>
        </row>
        <row r="357">
          <cell r="A357">
            <v>300977</v>
          </cell>
          <cell r="B357" t="str">
            <v>Blaine Desrosiers</v>
          </cell>
          <cell r="C357">
            <v>300977</v>
          </cell>
          <cell r="D357">
            <v>300</v>
          </cell>
          <cell r="E357">
            <v>20</v>
          </cell>
          <cell r="F357" t="str">
            <v>Disaster Recovery Site Maintenance</v>
          </cell>
          <cell r="H357">
            <v>1200</v>
          </cell>
          <cell r="I357">
            <v>4200</v>
          </cell>
          <cell r="V357">
            <v>1800</v>
          </cell>
          <cell r="AG357">
            <v>16800</v>
          </cell>
          <cell r="EB357">
            <v>24000</v>
          </cell>
        </row>
        <row r="358">
          <cell r="A358">
            <v>0</v>
          </cell>
          <cell r="EB358">
            <v>0</v>
          </cell>
        </row>
        <row r="359">
          <cell r="A359">
            <v>300400</v>
          </cell>
          <cell r="B359" t="str">
            <v>Kristine Carmichael</v>
          </cell>
          <cell r="C359">
            <v>300400</v>
          </cell>
          <cell r="D359">
            <v>300</v>
          </cell>
          <cell r="E359">
            <v>20</v>
          </cell>
          <cell r="F359" t="str">
            <v>Customer Collections - Cust Service</v>
          </cell>
          <cell r="EB359">
            <v>0</v>
          </cell>
        </row>
        <row r="360">
          <cell r="A360">
            <v>300401</v>
          </cell>
          <cell r="B360" t="str">
            <v>Kristine Carmichael</v>
          </cell>
          <cell r="C360">
            <v>300401</v>
          </cell>
          <cell r="D360">
            <v>300</v>
          </cell>
          <cell r="E360">
            <v>20</v>
          </cell>
          <cell r="F360" t="str">
            <v>Customer Reads - Customer Service</v>
          </cell>
          <cell r="H360">
            <v>132000</v>
          </cell>
          <cell r="BB360">
            <v>1000</v>
          </cell>
          <cell r="EB360">
            <v>133000</v>
          </cell>
        </row>
        <row r="361">
          <cell r="A361">
            <v>300402</v>
          </cell>
          <cell r="B361" t="str">
            <v>Kristine Carmichael</v>
          </cell>
          <cell r="C361">
            <v>300402</v>
          </cell>
          <cell r="D361">
            <v>300</v>
          </cell>
          <cell r="E361">
            <v>20</v>
          </cell>
          <cell r="F361" t="str">
            <v>Customer Disconnections- Cust Service</v>
          </cell>
          <cell r="EB361">
            <v>0</v>
          </cell>
        </row>
        <row r="362">
          <cell r="A362">
            <v>300495</v>
          </cell>
          <cell r="B362" t="str">
            <v>Kristine Carmichael</v>
          </cell>
          <cell r="C362">
            <v>300495</v>
          </cell>
          <cell r="D362">
            <v>300</v>
          </cell>
          <cell r="E362">
            <v>20</v>
          </cell>
          <cell r="F362" t="str">
            <v>LABOUR CHARGES TO 2501 IN CO. 0020</v>
          </cell>
          <cell r="EB362">
            <v>0</v>
          </cell>
        </row>
        <row r="363">
          <cell r="A363">
            <v>300901</v>
          </cell>
          <cell r="B363" t="str">
            <v>Kristine Carmichael</v>
          </cell>
          <cell r="C363">
            <v>300901</v>
          </cell>
          <cell r="D363">
            <v>300</v>
          </cell>
          <cell r="E363">
            <v>20</v>
          </cell>
          <cell r="F363" t="str">
            <v>Customer Billing</v>
          </cell>
          <cell r="AN363">
            <v>8640</v>
          </cell>
          <cell r="BA363">
            <v>105000</v>
          </cell>
          <cell r="BB363">
            <v>11000</v>
          </cell>
          <cell r="EB363">
            <v>124640</v>
          </cell>
        </row>
        <row r="364">
          <cell r="A364">
            <v>300940</v>
          </cell>
          <cell r="B364" t="str">
            <v>Kristine Carmichael</v>
          </cell>
          <cell r="C364">
            <v>300940</v>
          </cell>
          <cell r="D364">
            <v>300</v>
          </cell>
          <cell r="E364">
            <v>20</v>
          </cell>
          <cell r="F364" t="str">
            <v>Fixed price Re-regulation Costs</v>
          </cell>
          <cell r="EB364">
            <v>0</v>
          </cell>
        </row>
        <row r="365">
          <cell r="A365">
            <v>300980</v>
          </cell>
          <cell r="B365" t="str">
            <v>Kristine Carmichael</v>
          </cell>
          <cell r="C365">
            <v>300980</v>
          </cell>
          <cell r="D365">
            <v>300</v>
          </cell>
          <cell r="E365">
            <v>20</v>
          </cell>
          <cell r="F365" t="str">
            <v>FE - Bad Debts Provision</v>
          </cell>
          <cell r="AV365">
            <v>50000</v>
          </cell>
          <cell r="EB365">
            <v>50000</v>
          </cell>
        </row>
        <row r="366">
          <cell r="A366">
            <v>300978</v>
          </cell>
          <cell r="B366" t="str">
            <v>Kristine Carmichael</v>
          </cell>
          <cell r="C366">
            <v>300978</v>
          </cell>
          <cell r="D366">
            <v>300</v>
          </cell>
          <cell r="E366">
            <v>20</v>
          </cell>
          <cell r="F366" t="str">
            <v>FE  - General Cust Serv Expense</v>
          </cell>
          <cell r="H366">
            <v>2880</v>
          </cell>
          <cell r="EB366">
            <v>2880</v>
          </cell>
        </row>
        <row r="367">
          <cell r="A367">
            <v>300979</v>
          </cell>
          <cell r="B367" t="str">
            <v>Kristine Carmichael</v>
          </cell>
          <cell r="C367">
            <v>300979</v>
          </cell>
          <cell r="D367">
            <v>300</v>
          </cell>
          <cell r="E367">
            <v>20</v>
          </cell>
          <cell r="F367" t="str">
            <v>FE - Cust Service Supervision</v>
          </cell>
          <cell r="EB367">
            <v>0</v>
          </cell>
        </row>
        <row r="368">
          <cell r="A368">
            <v>0</v>
          </cell>
          <cell r="EB368">
            <v>0</v>
          </cell>
        </row>
        <row r="369">
          <cell r="A369">
            <v>600000</v>
          </cell>
          <cell r="B369" t="str">
            <v>S Sheogobind</v>
          </cell>
          <cell r="C369">
            <v>600000</v>
          </cell>
          <cell r="D369">
            <v>600</v>
          </cell>
          <cell r="E369">
            <v>20</v>
          </cell>
          <cell r="F369" t="str">
            <v>PC Operating Supervision &amp; Engineering</v>
          </cell>
          <cell r="EB369">
            <v>0</v>
          </cell>
        </row>
        <row r="370">
          <cell r="A370">
            <v>600001</v>
          </cell>
          <cell r="B370" t="str">
            <v>S Sheogobind</v>
          </cell>
          <cell r="C370">
            <v>600001</v>
          </cell>
          <cell r="D370">
            <v>600</v>
          </cell>
          <cell r="E370">
            <v>20</v>
          </cell>
          <cell r="F370" t="str">
            <v>PC OEB Preparations</v>
          </cell>
          <cell r="EB370">
            <v>0</v>
          </cell>
        </row>
        <row r="371">
          <cell r="A371">
            <v>600002</v>
          </cell>
          <cell r="B371" t="str">
            <v>S Sheogobind</v>
          </cell>
          <cell r="C371">
            <v>600002</v>
          </cell>
          <cell r="D371">
            <v>600</v>
          </cell>
          <cell r="E371">
            <v>20</v>
          </cell>
          <cell r="F371" t="str">
            <v>PC IMO Preparations</v>
          </cell>
          <cell r="EB371">
            <v>0</v>
          </cell>
        </row>
        <row r="372">
          <cell r="A372">
            <v>600003</v>
          </cell>
          <cell r="B372" t="str">
            <v>S Sheogobind</v>
          </cell>
          <cell r="C372">
            <v>600003</v>
          </cell>
          <cell r="D372">
            <v>600</v>
          </cell>
          <cell r="E372">
            <v>20</v>
          </cell>
          <cell r="F372" t="str">
            <v>PC Load Dispatching-Oper Serv Distr</v>
          </cell>
          <cell r="EB372">
            <v>0</v>
          </cell>
        </row>
        <row r="373">
          <cell r="A373">
            <v>600004</v>
          </cell>
          <cell r="B373" t="str">
            <v>S Sheogobind</v>
          </cell>
          <cell r="C373">
            <v>600004</v>
          </cell>
          <cell r="D373">
            <v>600</v>
          </cell>
          <cell r="E373">
            <v>20</v>
          </cell>
          <cell r="F373" t="str">
            <v>PC Stations-buildings &amp; Fixtures Expense</v>
          </cell>
          <cell r="DQ373">
            <v>8000</v>
          </cell>
          <cell r="EB373">
            <v>8000</v>
          </cell>
        </row>
        <row r="374">
          <cell r="A374">
            <v>600005</v>
          </cell>
          <cell r="B374" t="str">
            <v>S Sheogobind</v>
          </cell>
          <cell r="C374">
            <v>600005</v>
          </cell>
          <cell r="D374">
            <v>600</v>
          </cell>
          <cell r="E374">
            <v>20</v>
          </cell>
          <cell r="F374" t="str">
            <v>PC Station Equipment-Oper Lbr &amp; Expense</v>
          </cell>
          <cell r="H374">
            <v>12000</v>
          </cell>
          <cell r="EB374">
            <v>12000</v>
          </cell>
        </row>
        <row r="375">
          <cell r="A375">
            <v>600006</v>
          </cell>
          <cell r="B375" t="str">
            <v>S Sheogobind</v>
          </cell>
          <cell r="C375">
            <v>600006</v>
          </cell>
          <cell r="D375">
            <v>600</v>
          </cell>
          <cell r="E375">
            <v>20</v>
          </cell>
          <cell r="F375" t="str">
            <v>PC O/H Dist Lines-Operating Lbr&amp;Expenses</v>
          </cell>
          <cell r="DQ375">
            <v>1700</v>
          </cell>
          <cell r="EB375">
            <v>1700</v>
          </cell>
        </row>
        <row r="376">
          <cell r="A376">
            <v>600007</v>
          </cell>
          <cell r="B376" t="str">
            <v>S Sheogobind</v>
          </cell>
          <cell r="C376">
            <v>600007</v>
          </cell>
          <cell r="D376">
            <v>600</v>
          </cell>
          <cell r="E376">
            <v>20</v>
          </cell>
          <cell r="F376" t="str">
            <v>PC O/H Distr Transformers-Operations</v>
          </cell>
          <cell r="DQ376">
            <v>1500</v>
          </cell>
          <cell r="EB376">
            <v>1500</v>
          </cell>
        </row>
        <row r="377">
          <cell r="A377">
            <v>600008</v>
          </cell>
          <cell r="B377" t="str">
            <v>S Sheogobind</v>
          </cell>
          <cell r="C377">
            <v>600008</v>
          </cell>
          <cell r="D377">
            <v>600</v>
          </cell>
          <cell r="E377">
            <v>20</v>
          </cell>
          <cell r="F377" t="str">
            <v>PC U/G Dist Lines-Operating Lbr&amp;Expenses</v>
          </cell>
          <cell r="DQ377">
            <v>11000</v>
          </cell>
          <cell r="EB377">
            <v>11000</v>
          </cell>
        </row>
        <row r="378">
          <cell r="A378">
            <v>600009</v>
          </cell>
          <cell r="B378" t="str">
            <v>S Sheogobind</v>
          </cell>
          <cell r="C378">
            <v>600009</v>
          </cell>
          <cell r="D378">
            <v>600</v>
          </cell>
          <cell r="E378">
            <v>20</v>
          </cell>
          <cell r="F378" t="str">
            <v>PC U/G Distr Transformers-Operations</v>
          </cell>
          <cell r="EB378">
            <v>0</v>
          </cell>
        </row>
        <row r="379">
          <cell r="A379">
            <v>600010</v>
          </cell>
          <cell r="B379" t="str">
            <v>S Sheogobind</v>
          </cell>
          <cell r="C379">
            <v>600010</v>
          </cell>
          <cell r="D379">
            <v>600</v>
          </cell>
          <cell r="E379">
            <v>20</v>
          </cell>
          <cell r="F379" t="str">
            <v>PC Meter Expenses</v>
          </cell>
          <cell r="AN379">
            <v>1170</v>
          </cell>
          <cell r="DQ379">
            <v>28830</v>
          </cell>
          <cell r="EB379">
            <v>30000</v>
          </cell>
        </row>
        <row r="380">
          <cell r="A380">
            <v>600011</v>
          </cell>
          <cell r="B380" t="str">
            <v>S Sheogobind</v>
          </cell>
          <cell r="C380">
            <v>600011</v>
          </cell>
          <cell r="D380">
            <v>600</v>
          </cell>
          <cell r="E380">
            <v>20</v>
          </cell>
          <cell r="F380" t="str">
            <v>PC Customer Premise-Operating Lbr</v>
          </cell>
          <cell r="EB380">
            <v>0</v>
          </cell>
        </row>
        <row r="381">
          <cell r="A381">
            <v>600012</v>
          </cell>
          <cell r="B381" t="str">
            <v>S Sheogobind</v>
          </cell>
          <cell r="C381">
            <v>600012</v>
          </cell>
          <cell r="D381">
            <v>600</v>
          </cell>
          <cell r="E381">
            <v>20</v>
          </cell>
          <cell r="F381" t="str">
            <v>PC Misc Distribution Expense</v>
          </cell>
          <cell r="H381">
            <v>3500</v>
          </cell>
          <cell r="DQ381">
            <v>1500</v>
          </cell>
          <cell r="EB381">
            <v>5000</v>
          </cell>
        </row>
        <row r="382">
          <cell r="A382">
            <v>600013</v>
          </cell>
          <cell r="B382" t="str">
            <v>S Sheogobind</v>
          </cell>
          <cell r="C382">
            <v>600013</v>
          </cell>
          <cell r="D382">
            <v>600</v>
          </cell>
          <cell r="E382">
            <v>20</v>
          </cell>
          <cell r="F382" t="str">
            <v>PC Distribution Rental</v>
          </cell>
          <cell r="EB382">
            <v>0</v>
          </cell>
        </row>
        <row r="383">
          <cell r="A383">
            <v>600014</v>
          </cell>
          <cell r="B383" t="str">
            <v>S Sheogobind</v>
          </cell>
          <cell r="C383">
            <v>600014</v>
          </cell>
          <cell r="D383">
            <v>600</v>
          </cell>
          <cell r="E383">
            <v>20</v>
          </cell>
          <cell r="F383" t="str">
            <v>PC Maint Supervision &amp; Engineering</v>
          </cell>
          <cell r="EB383">
            <v>0</v>
          </cell>
        </row>
        <row r="384">
          <cell r="A384">
            <v>600015</v>
          </cell>
          <cell r="B384" t="str">
            <v>S Sheogobind</v>
          </cell>
          <cell r="C384">
            <v>600015</v>
          </cell>
          <cell r="D384">
            <v>600</v>
          </cell>
          <cell r="E384">
            <v>20</v>
          </cell>
          <cell r="F384" t="str">
            <v>PC Stations-Maint-Building &amp; Fixtures</v>
          </cell>
          <cell r="EB384">
            <v>0</v>
          </cell>
        </row>
        <row r="385">
          <cell r="A385">
            <v>600016</v>
          </cell>
          <cell r="B385" t="str">
            <v>S Sheogobind</v>
          </cell>
          <cell r="C385">
            <v>600016</v>
          </cell>
          <cell r="D385">
            <v>600</v>
          </cell>
          <cell r="E385">
            <v>20</v>
          </cell>
          <cell r="F385" t="str">
            <v>PC Stations-Maintenance on Equipment</v>
          </cell>
          <cell r="DQ385">
            <v>6000</v>
          </cell>
          <cell r="EB385">
            <v>6000</v>
          </cell>
        </row>
        <row r="386">
          <cell r="A386">
            <v>600017</v>
          </cell>
          <cell r="B386" t="str">
            <v>S Sheogobind</v>
          </cell>
          <cell r="C386">
            <v>600017</v>
          </cell>
          <cell r="D386">
            <v>600</v>
          </cell>
          <cell r="E386">
            <v>20</v>
          </cell>
          <cell r="F386" t="str">
            <v>PC Maint-OH Cond &amp; Devices</v>
          </cell>
          <cell r="AW386">
            <v>10000</v>
          </cell>
          <cell r="DQ386">
            <v>25000</v>
          </cell>
          <cell r="EB386">
            <v>35000</v>
          </cell>
        </row>
        <row r="387">
          <cell r="A387">
            <v>600018</v>
          </cell>
          <cell r="B387" t="str">
            <v>S Sheogobind</v>
          </cell>
          <cell r="C387">
            <v>600018</v>
          </cell>
          <cell r="D387">
            <v>600</v>
          </cell>
          <cell r="E387">
            <v>20</v>
          </cell>
          <cell r="F387" t="str">
            <v>PC Maintenance-Overhead Services</v>
          </cell>
          <cell r="DQ387">
            <v>14000</v>
          </cell>
          <cell r="EB387">
            <v>14000</v>
          </cell>
        </row>
        <row r="388">
          <cell r="A388">
            <v>600019</v>
          </cell>
          <cell r="B388" t="str">
            <v>S Sheogobind</v>
          </cell>
          <cell r="C388">
            <v>600019</v>
          </cell>
          <cell r="D388">
            <v>600</v>
          </cell>
          <cell r="E388">
            <v>20</v>
          </cell>
          <cell r="F388" t="str">
            <v>PC Maintenance-Rights of Way</v>
          </cell>
          <cell r="H388">
            <v>100000</v>
          </cell>
          <cell r="EB388">
            <v>100000</v>
          </cell>
        </row>
        <row r="389">
          <cell r="A389">
            <v>600020</v>
          </cell>
          <cell r="B389" t="str">
            <v>S Sheogobind</v>
          </cell>
          <cell r="C389">
            <v>600020</v>
          </cell>
          <cell r="D389">
            <v>600</v>
          </cell>
          <cell r="E389">
            <v>20</v>
          </cell>
          <cell r="F389" t="str">
            <v>PC Maintenance-U/G Conductors &amp; Devices</v>
          </cell>
          <cell r="DQ389">
            <v>12000</v>
          </cell>
          <cell r="EB389">
            <v>12000</v>
          </cell>
        </row>
        <row r="390">
          <cell r="A390">
            <v>600021</v>
          </cell>
          <cell r="B390" t="str">
            <v>S Sheogobind</v>
          </cell>
          <cell r="C390">
            <v>600021</v>
          </cell>
          <cell r="D390">
            <v>600</v>
          </cell>
          <cell r="E390">
            <v>20</v>
          </cell>
          <cell r="F390" t="str">
            <v>PC Maintenance-U/G Services</v>
          </cell>
          <cell r="H390">
            <v>2000</v>
          </cell>
          <cell r="DQ390">
            <v>2000</v>
          </cell>
          <cell r="EB390">
            <v>4000</v>
          </cell>
        </row>
        <row r="391">
          <cell r="A391">
            <v>600022</v>
          </cell>
          <cell r="B391" t="str">
            <v>S Sheogobind</v>
          </cell>
          <cell r="C391">
            <v>600022</v>
          </cell>
          <cell r="D391">
            <v>600</v>
          </cell>
          <cell r="E391">
            <v>20</v>
          </cell>
          <cell r="F391" t="str">
            <v>PC Maintenance-Line Transformers</v>
          </cell>
          <cell r="DQ391">
            <v>18000</v>
          </cell>
          <cell r="EB391">
            <v>18000</v>
          </cell>
        </row>
        <row r="392">
          <cell r="A392">
            <v>600023</v>
          </cell>
          <cell r="B392" t="str">
            <v>S Sheogobind</v>
          </cell>
          <cell r="C392">
            <v>600023</v>
          </cell>
          <cell r="D392">
            <v>600</v>
          </cell>
          <cell r="E392">
            <v>20</v>
          </cell>
          <cell r="F392" t="str">
            <v>PC Meter Maintenance</v>
          </cell>
          <cell r="AN392">
            <v>1200</v>
          </cell>
          <cell r="EB392">
            <v>1200</v>
          </cell>
        </row>
        <row r="393">
          <cell r="A393">
            <v>600024</v>
          </cell>
          <cell r="B393" t="str">
            <v>S Sheogobind</v>
          </cell>
          <cell r="C393">
            <v>600024</v>
          </cell>
          <cell r="D393">
            <v>600</v>
          </cell>
          <cell r="E393">
            <v>20</v>
          </cell>
          <cell r="F393" t="str">
            <v>PC Customer Premise Maintenance</v>
          </cell>
          <cell r="DQ393">
            <v>5000</v>
          </cell>
          <cell r="EB393">
            <v>5000</v>
          </cell>
        </row>
        <row r="394">
          <cell r="A394">
            <v>600025</v>
          </cell>
          <cell r="B394" t="str">
            <v>S Sheogobind</v>
          </cell>
          <cell r="C394">
            <v>600025</v>
          </cell>
          <cell r="D394">
            <v>600</v>
          </cell>
          <cell r="E394">
            <v>20</v>
          </cell>
          <cell r="F394" t="str">
            <v>PC OEB Reporting</v>
          </cell>
          <cell r="EB394">
            <v>0</v>
          </cell>
        </row>
        <row r="395">
          <cell r="A395">
            <v>600026</v>
          </cell>
          <cell r="B395" t="str">
            <v>S Sheogobind</v>
          </cell>
          <cell r="C395">
            <v>600026</v>
          </cell>
          <cell r="D395">
            <v>600</v>
          </cell>
          <cell r="E395">
            <v>20</v>
          </cell>
          <cell r="F395" t="str">
            <v>PC Maintenance-Sentinal Lights Lbr &amp; Exp</v>
          </cell>
          <cell r="EB395">
            <v>0</v>
          </cell>
        </row>
        <row r="396">
          <cell r="A396">
            <v>600027</v>
          </cell>
          <cell r="B396" t="str">
            <v>S Sheogobind</v>
          </cell>
          <cell r="C396">
            <v>600027</v>
          </cell>
          <cell r="D396">
            <v>600</v>
          </cell>
          <cell r="E396">
            <v>20</v>
          </cell>
          <cell r="F396" t="str">
            <v>PC Str Lights Maint- NOT Billable</v>
          </cell>
          <cell r="EB396">
            <v>0</v>
          </cell>
        </row>
        <row r="397">
          <cell r="A397">
            <v>600040</v>
          </cell>
          <cell r="B397" t="str">
            <v>S Sheogobind</v>
          </cell>
          <cell r="C397">
            <v>600040</v>
          </cell>
          <cell r="D397">
            <v>600</v>
          </cell>
          <cell r="E397">
            <v>20</v>
          </cell>
          <cell r="F397" t="str">
            <v>PC-Maint of Poles, Towers &amp; Fixtures</v>
          </cell>
          <cell r="H397">
            <v>8000</v>
          </cell>
          <cell r="EB397">
            <v>8000</v>
          </cell>
        </row>
        <row r="398">
          <cell r="A398">
            <v>600120</v>
          </cell>
          <cell r="B398" t="str">
            <v>S Sheogobind</v>
          </cell>
          <cell r="C398">
            <v>600120</v>
          </cell>
          <cell r="D398">
            <v>600</v>
          </cell>
          <cell r="E398">
            <v>20</v>
          </cell>
          <cell r="F398" t="str">
            <v>PC-Scada System Maintenance</v>
          </cell>
          <cell r="DQ398">
            <v>2000</v>
          </cell>
          <cell r="EB398">
            <v>2000</v>
          </cell>
        </row>
        <row r="399">
          <cell r="A399">
            <v>600122</v>
          </cell>
          <cell r="B399" t="str">
            <v>S Sheogobind</v>
          </cell>
          <cell r="C399">
            <v>600122</v>
          </cell>
          <cell r="D399">
            <v>600</v>
          </cell>
          <cell r="E399">
            <v>20</v>
          </cell>
          <cell r="F399" t="str">
            <v>PC-Utilismart Services</v>
          </cell>
          <cell r="AN399">
            <v>74137</v>
          </cell>
          <cell r="EB399">
            <v>74137</v>
          </cell>
        </row>
        <row r="400">
          <cell r="A400">
            <v>600123</v>
          </cell>
          <cell r="B400" t="str">
            <v>S Sheogobind</v>
          </cell>
          <cell r="C400">
            <v>600123</v>
          </cell>
          <cell r="D400">
            <v>600</v>
          </cell>
          <cell r="E400">
            <v>20</v>
          </cell>
          <cell r="F400" t="str">
            <v>PC - Supervison of System Assets</v>
          </cell>
          <cell r="EB400">
            <v>0</v>
          </cell>
        </row>
        <row r="401">
          <cell r="A401">
            <v>0</v>
          </cell>
          <cell r="EB401">
            <v>0</v>
          </cell>
        </row>
        <row r="402">
          <cell r="A402">
            <v>600028</v>
          </cell>
          <cell r="B402" t="str">
            <v>Bernie Haines</v>
          </cell>
          <cell r="C402">
            <v>600028</v>
          </cell>
          <cell r="D402">
            <v>600</v>
          </cell>
          <cell r="E402">
            <v>20</v>
          </cell>
          <cell r="F402" t="str">
            <v>PC-Environ, H&amp;S Compliance Project</v>
          </cell>
          <cell r="EB402">
            <v>0</v>
          </cell>
        </row>
        <row r="403">
          <cell r="A403">
            <v>600080</v>
          </cell>
          <cell r="B403" t="str">
            <v>Blaine Desrosiers</v>
          </cell>
          <cell r="C403">
            <v>600080</v>
          </cell>
          <cell r="D403">
            <v>600</v>
          </cell>
          <cell r="E403">
            <v>20</v>
          </cell>
          <cell r="F403" t="str">
            <v>PC General Maintenance</v>
          </cell>
          <cell r="H403">
            <v>10000</v>
          </cell>
          <cell r="I403">
            <v>10000</v>
          </cell>
          <cell r="V403">
            <v>30000</v>
          </cell>
          <cell r="AP403">
            <v>2000</v>
          </cell>
          <cell r="AW403">
            <v>200</v>
          </cell>
          <cell r="BE403">
            <v>2000</v>
          </cell>
          <cell r="BN403">
            <v>1000</v>
          </cell>
          <cell r="BP403">
            <v>500</v>
          </cell>
          <cell r="CC403">
            <v>1800</v>
          </cell>
          <cell r="CD403">
            <v>2200</v>
          </cell>
          <cell r="CF403">
            <v>1000</v>
          </cell>
          <cell r="CG403">
            <v>500</v>
          </cell>
          <cell r="CH403">
            <v>500</v>
          </cell>
          <cell r="CL403">
            <v>1000</v>
          </cell>
          <cell r="CM403">
            <v>1000</v>
          </cell>
          <cell r="EB403">
            <v>63700</v>
          </cell>
        </row>
        <row r="404">
          <cell r="A404">
            <v>0</v>
          </cell>
          <cell r="EB404">
            <v>0</v>
          </cell>
        </row>
        <row r="405">
          <cell r="A405">
            <v>300620</v>
          </cell>
          <cell r="B405" t="str">
            <v>Kristine Carmichael</v>
          </cell>
          <cell r="C405">
            <v>300620</v>
          </cell>
          <cell r="D405">
            <v>300</v>
          </cell>
          <cell r="E405">
            <v>20</v>
          </cell>
          <cell r="F405" t="str">
            <v>PC-Port Colborne Billing by Fort Erie</v>
          </cell>
          <cell r="AN405">
            <v>5280</v>
          </cell>
          <cell r="BA405">
            <v>72000</v>
          </cell>
          <cell r="BB405">
            <v>7400</v>
          </cell>
          <cell r="EB405">
            <v>84680</v>
          </cell>
        </row>
        <row r="406">
          <cell r="A406">
            <v>600060</v>
          </cell>
          <cell r="B406" t="str">
            <v>Kristine Carmichael</v>
          </cell>
          <cell r="C406">
            <v>600060</v>
          </cell>
          <cell r="D406">
            <v>600</v>
          </cell>
          <cell r="E406">
            <v>20</v>
          </cell>
          <cell r="F406" t="str">
            <v>PC Customer Collections</v>
          </cell>
          <cell r="EB406">
            <v>0</v>
          </cell>
        </row>
        <row r="407">
          <cell r="A407">
            <v>600061</v>
          </cell>
          <cell r="B407" t="str">
            <v>Kristine Carmichael</v>
          </cell>
          <cell r="C407">
            <v>600061</v>
          </cell>
          <cell r="D407">
            <v>600</v>
          </cell>
          <cell r="E407">
            <v>20</v>
          </cell>
          <cell r="F407" t="str">
            <v>PC Customer Reads</v>
          </cell>
          <cell r="H407">
            <v>65000</v>
          </cell>
          <cell r="EB407">
            <v>65000</v>
          </cell>
        </row>
        <row r="408">
          <cell r="A408">
            <v>600062</v>
          </cell>
          <cell r="B408" t="str">
            <v>Kristine Carmichael</v>
          </cell>
          <cell r="C408">
            <v>600062</v>
          </cell>
          <cell r="D408">
            <v>600</v>
          </cell>
          <cell r="E408">
            <v>20</v>
          </cell>
          <cell r="F408" t="str">
            <v>PC Customer Disconnections</v>
          </cell>
          <cell r="BB408">
            <v>300</v>
          </cell>
          <cell r="EB408">
            <v>300</v>
          </cell>
        </row>
        <row r="409">
          <cell r="A409">
            <v>600124</v>
          </cell>
          <cell r="B409" t="str">
            <v>Kristine Carmichael</v>
          </cell>
          <cell r="C409">
            <v>600124</v>
          </cell>
          <cell r="D409">
            <v>600</v>
          </cell>
          <cell r="E409">
            <v>20</v>
          </cell>
          <cell r="F409" t="str">
            <v>PC General Cust Service Expense</v>
          </cell>
          <cell r="H409">
            <v>1920</v>
          </cell>
          <cell r="EB409">
            <v>1920</v>
          </cell>
        </row>
        <row r="410">
          <cell r="A410">
            <v>600126</v>
          </cell>
          <cell r="B410" t="str">
            <v>Kristine Carmichael</v>
          </cell>
          <cell r="C410">
            <v>600126</v>
          </cell>
          <cell r="D410">
            <v>600</v>
          </cell>
          <cell r="E410">
            <v>20</v>
          </cell>
          <cell r="F410" t="str">
            <v>PC Bad Debts Provision</v>
          </cell>
          <cell r="AV410">
            <v>25000</v>
          </cell>
          <cell r="EB410">
            <v>25000</v>
          </cell>
        </row>
        <row r="411">
          <cell r="A411">
            <v>600125</v>
          </cell>
          <cell r="B411" t="str">
            <v>Kristine Carmichael</v>
          </cell>
          <cell r="C411">
            <v>600125</v>
          </cell>
          <cell r="D411">
            <v>600</v>
          </cell>
          <cell r="E411">
            <v>20</v>
          </cell>
          <cell r="F411" t="str">
            <v>PC Cust Service Supervision</v>
          </cell>
          <cell r="EB411">
            <v>0</v>
          </cell>
        </row>
        <row r="412">
          <cell r="A412">
            <v>0</v>
          </cell>
          <cell r="EB412">
            <v>0</v>
          </cell>
        </row>
        <row r="413">
          <cell r="A413">
            <v>710000</v>
          </cell>
          <cell r="B413" t="str">
            <v>Mike Pescod</v>
          </cell>
          <cell r="C413">
            <v>710000</v>
          </cell>
          <cell r="D413">
            <v>710</v>
          </cell>
          <cell r="E413">
            <v>20</v>
          </cell>
          <cell r="F413" t="str">
            <v>EOP-Operation Supervision &amp; Engineering</v>
          </cell>
          <cell r="EB413">
            <v>0</v>
          </cell>
        </row>
        <row r="414">
          <cell r="A414">
            <v>710001</v>
          </cell>
          <cell r="B414" t="str">
            <v>Mike Pescod</v>
          </cell>
          <cell r="C414">
            <v>710001</v>
          </cell>
          <cell r="D414">
            <v>710</v>
          </cell>
          <cell r="E414">
            <v>20</v>
          </cell>
          <cell r="F414" t="str">
            <v>EOP-Load Dispatching Operations</v>
          </cell>
          <cell r="EB414">
            <v>0</v>
          </cell>
        </row>
        <row r="415">
          <cell r="A415">
            <v>710002</v>
          </cell>
          <cell r="B415" t="str">
            <v>Mike Pescod</v>
          </cell>
          <cell r="C415">
            <v>710002</v>
          </cell>
          <cell r="D415">
            <v>710</v>
          </cell>
          <cell r="E415">
            <v>20</v>
          </cell>
          <cell r="F415" t="str">
            <v>EOP-Station Buildings and Fixtures Expen</v>
          </cell>
          <cell r="EB415">
            <v>0</v>
          </cell>
        </row>
        <row r="416">
          <cell r="A416">
            <v>710003</v>
          </cell>
          <cell r="B416" t="str">
            <v>Mike Pescod</v>
          </cell>
          <cell r="C416">
            <v>710003</v>
          </cell>
          <cell r="D416">
            <v>710</v>
          </cell>
          <cell r="E416">
            <v>20</v>
          </cell>
          <cell r="F416" t="str">
            <v>EOP-Dist Station Equip-Oper Lbr</v>
          </cell>
          <cell r="EB416">
            <v>0</v>
          </cell>
        </row>
        <row r="417">
          <cell r="A417">
            <v>710004</v>
          </cell>
          <cell r="B417" t="str">
            <v>Mike Pescod</v>
          </cell>
          <cell r="C417">
            <v>710004</v>
          </cell>
          <cell r="D417">
            <v>710</v>
          </cell>
          <cell r="E417">
            <v>20</v>
          </cell>
          <cell r="F417" t="str">
            <v>EOP-Dist Station Equip-Supplies &amp; Exp</v>
          </cell>
          <cell r="AW417">
            <v>800</v>
          </cell>
          <cell r="EB417">
            <v>800</v>
          </cell>
        </row>
        <row r="418">
          <cell r="A418">
            <v>710005</v>
          </cell>
          <cell r="B418" t="str">
            <v>Mike Pescod</v>
          </cell>
          <cell r="C418">
            <v>710005</v>
          </cell>
          <cell r="D418">
            <v>710</v>
          </cell>
          <cell r="E418">
            <v>20</v>
          </cell>
          <cell r="F418" t="str">
            <v>EOP-OH Dist Lines &amp; Feeder Oper Lbr</v>
          </cell>
          <cell r="EB418">
            <v>0</v>
          </cell>
        </row>
        <row r="419">
          <cell r="A419">
            <v>710006</v>
          </cell>
          <cell r="B419" t="str">
            <v>Mike Pescod</v>
          </cell>
          <cell r="C419">
            <v>710006</v>
          </cell>
          <cell r="D419">
            <v>710</v>
          </cell>
          <cell r="E419">
            <v>20</v>
          </cell>
          <cell r="F419" t="str">
            <v>EOP-OH Dist Lines &amp; Feeder Supplie &amp; exp</v>
          </cell>
          <cell r="AW419">
            <v>27000</v>
          </cell>
          <cell r="EB419">
            <v>27000</v>
          </cell>
        </row>
        <row r="420">
          <cell r="A420">
            <v>710007</v>
          </cell>
          <cell r="B420" t="str">
            <v>Mike Pescod</v>
          </cell>
          <cell r="C420">
            <v>710007</v>
          </cell>
          <cell r="D420">
            <v>710</v>
          </cell>
          <cell r="E420">
            <v>20</v>
          </cell>
          <cell r="F420" t="str">
            <v>EOP-OH Dist Transformers Operations</v>
          </cell>
          <cell r="AW420">
            <v>7500</v>
          </cell>
          <cell r="EB420">
            <v>7500</v>
          </cell>
        </row>
        <row r="421">
          <cell r="A421">
            <v>710008</v>
          </cell>
          <cell r="B421" t="str">
            <v>Mike Pescod</v>
          </cell>
          <cell r="C421">
            <v>710008</v>
          </cell>
          <cell r="D421">
            <v>710</v>
          </cell>
          <cell r="E421">
            <v>20</v>
          </cell>
          <cell r="F421" t="str">
            <v>EOP-UG Dist Lines &amp; Feeder Oper Lbr</v>
          </cell>
          <cell r="EB421">
            <v>0</v>
          </cell>
        </row>
        <row r="422">
          <cell r="A422">
            <v>710009</v>
          </cell>
          <cell r="B422" t="str">
            <v>Mike Pescod</v>
          </cell>
          <cell r="C422">
            <v>710009</v>
          </cell>
          <cell r="D422">
            <v>710</v>
          </cell>
          <cell r="E422">
            <v>20</v>
          </cell>
          <cell r="F422" t="str">
            <v>EOP-UG Dist Lines &amp; Feeder Suppl &amp; Expen</v>
          </cell>
          <cell r="AW422">
            <v>2600</v>
          </cell>
          <cell r="EB422">
            <v>2600</v>
          </cell>
        </row>
        <row r="423">
          <cell r="A423">
            <v>710010</v>
          </cell>
          <cell r="B423" t="str">
            <v>Mike Pescod</v>
          </cell>
          <cell r="C423">
            <v>710010</v>
          </cell>
          <cell r="D423">
            <v>710</v>
          </cell>
          <cell r="E423">
            <v>20</v>
          </cell>
          <cell r="F423" t="str">
            <v>EOP-UG Dist Transformers Operations</v>
          </cell>
          <cell r="EB423">
            <v>0</v>
          </cell>
        </row>
        <row r="424">
          <cell r="A424">
            <v>710011</v>
          </cell>
          <cell r="B424" t="str">
            <v>Mike Pescod</v>
          </cell>
          <cell r="C424">
            <v>710011</v>
          </cell>
          <cell r="D424">
            <v>710</v>
          </cell>
          <cell r="E424">
            <v>20</v>
          </cell>
          <cell r="F424" t="str">
            <v>EOP-Meter Expenses</v>
          </cell>
          <cell r="EB424">
            <v>0</v>
          </cell>
        </row>
        <row r="425">
          <cell r="A425">
            <v>710012</v>
          </cell>
          <cell r="B425" t="str">
            <v>Mike Pescod</v>
          </cell>
          <cell r="C425">
            <v>710012</v>
          </cell>
          <cell r="D425">
            <v>710</v>
          </cell>
          <cell r="E425">
            <v>20</v>
          </cell>
          <cell r="F425" t="str">
            <v>EOP-Customer Premises-Operating Labour</v>
          </cell>
          <cell r="EB425">
            <v>0</v>
          </cell>
        </row>
        <row r="426">
          <cell r="A426">
            <v>710013</v>
          </cell>
          <cell r="B426" t="str">
            <v>Mike Pescod</v>
          </cell>
          <cell r="C426">
            <v>710013</v>
          </cell>
          <cell r="D426">
            <v>710</v>
          </cell>
          <cell r="E426">
            <v>20</v>
          </cell>
          <cell r="F426" t="str">
            <v>EOP-Customer Premises-Materials &amp; Expens</v>
          </cell>
          <cell r="AW426">
            <v>200</v>
          </cell>
          <cell r="EB426">
            <v>200</v>
          </cell>
        </row>
        <row r="427">
          <cell r="A427">
            <v>710014</v>
          </cell>
          <cell r="B427" t="str">
            <v>Mike Pescod</v>
          </cell>
          <cell r="C427">
            <v>710014</v>
          </cell>
          <cell r="D427">
            <v>710</v>
          </cell>
          <cell r="E427">
            <v>20</v>
          </cell>
          <cell r="F427" t="str">
            <v>EOP-Miscellaneous Dist Expense</v>
          </cell>
          <cell r="AW427">
            <v>2500</v>
          </cell>
          <cell r="EB427">
            <v>2500</v>
          </cell>
        </row>
        <row r="428">
          <cell r="A428">
            <v>710015</v>
          </cell>
          <cell r="B428" t="str">
            <v>Mike Pescod</v>
          </cell>
          <cell r="C428">
            <v>710015</v>
          </cell>
          <cell r="D428">
            <v>710</v>
          </cell>
          <cell r="E428">
            <v>20</v>
          </cell>
          <cell r="F428" t="str">
            <v>EOP-UG Dist Lines &amp; Feeder Rental Paid</v>
          </cell>
          <cell r="EB428">
            <v>0</v>
          </cell>
        </row>
        <row r="429">
          <cell r="A429">
            <v>710016</v>
          </cell>
          <cell r="B429" t="str">
            <v>Mike Pescod</v>
          </cell>
          <cell r="C429">
            <v>710016</v>
          </cell>
          <cell r="D429">
            <v>710</v>
          </cell>
          <cell r="E429">
            <v>20</v>
          </cell>
          <cell r="F429" t="str">
            <v>EOP-OH Dist Lines &amp; Feeder Rental Paid</v>
          </cell>
          <cell r="EB429">
            <v>0</v>
          </cell>
        </row>
        <row r="430">
          <cell r="A430">
            <v>710017</v>
          </cell>
          <cell r="B430" t="str">
            <v>Mike Pescod</v>
          </cell>
          <cell r="C430">
            <v>710017</v>
          </cell>
          <cell r="D430">
            <v>710</v>
          </cell>
          <cell r="E430">
            <v>20</v>
          </cell>
          <cell r="F430" t="str">
            <v>EOP-Other Rent</v>
          </cell>
          <cell r="EB430">
            <v>0</v>
          </cell>
        </row>
        <row r="431">
          <cell r="A431">
            <v>710018</v>
          </cell>
          <cell r="B431" t="str">
            <v>Mike Pescod</v>
          </cell>
          <cell r="C431">
            <v>710018</v>
          </cell>
          <cell r="D431">
            <v>710</v>
          </cell>
          <cell r="E431">
            <v>20</v>
          </cell>
          <cell r="F431" t="str">
            <v>EOP-Maintenance Supervision &amp; Engineerin</v>
          </cell>
          <cell r="EB431">
            <v>0</v>
          </cell>
        </row>
        <row r="432">
          <cell r="A432">
            <v>710019</v>
          </cell>
          <cell r="B432" t="str">
            <v>Mike Pescod</v>
          </cell>
          <cell r="C432">
            <v>710019</v>
          </cell>
          <cell r="D432">
            <v>710</v>
          </cell>
          <cell r="E432">
            <v>20</v>
          </cell>
          <cell r="F432" t="str">
            <v>EOP-Maint Buildings &amp; Fixtrues-Dist Stat</v>
          </cell>
          <cell r="EB432">
            <v>0</v>
          </cell>
        </row>
        <row r="433">
          <cell r="A433">
            <v>710020</v>
          </cell>
          <cell r="B433" t="str">
            <v>Mike Pescod</v>
          </cell>
          <cell r="C433">
            <v>710020</v>
          </cell>
          <cell r="D433">
            <v>710</v>
          </cell>
          <cell r="E433">
            <v>20</v>
          </cell>
          <cell r="F433" t="str">
            <v>EOP-Maintenance Dist Station Equipment</v>
          </cell>
          <cell r="AW433">
            <v>1600</v>
          </cell>
          <cell r="EB433">
            <v>1600</v>
          </cell>
        </row>
        <row r="434">
          <cell r="A434">
            <v>710021</v>
          </cell>
          <cell r="B434" t="str">
            <v>Mike Pescod</v>
          </cell>
          <cell r="C434">
            <v>710021</v>
          </cell>
          <cell r="D434">
            <v>710</v>
          </cell>
          <cell r="E434">
            <v>20</v>
          </cell>
          <cell r="F434" t="str">
            <v>EOP-Maintenance Poles, Towers &amp; Fixtures</v>
          </cell>
          <cell r="AW434">
            <v>500</v>
          </cell>
          <cell r="EB434">
            <v>500</v>
          </cell>
        </row>
        <row r="435">
          <cell r="A435">
            <v>710022</v>
          </cell>
          <cell r="B435" t="str">
            <v>Mike Pescod</v>
          </cell>
          <cell r="C435">
            <v>710022</v>
          </cell>
          <cell r="D435">
            <v>710</v>
          </cell>
          <cell r="E435">
            <v>20</v>
          </cell>
          <cell r="F435" t="str">
            <v>EOP-Maintenance OH Cond &amp; Devices</v>
          </cell>
          <cell r="AW435">
            <v>500</v>
          </cell>
          <cell r="EB435">
            <v>500</v>
          </cell>
        </row>
        <row r="436">
          <cell r="A436">
            <v>710023</v>
          </cell>
          <cell r="B436" t="str">
            <v>Mike Pescod</v>
          </cell>
          <cell r="C436">
            <v>710023</v>
          </cell>
          <cell r="D436">
            <v>710</v>
          </cell>
          <cell r="E436">
            <v>20</v>
          </cell>
          <cell r="F436" t="str">
            <v>EOP-Maintenance Overhead Services</v>
          </cell>
          <cell r="AW436">
            <v>800</v>
          </cell>
          <cell r="EB436">
            <v>800</v>
          </cell>
        </row>
        <row r="437">
          <cell r="A437">
            <v>710024</v>
          </cell>
          <cell r="B437" t="str">
            <v>Mike Pescod</v>
          </cell>
          <cell r="C437">
            <v>710024</v>
          </cell>
          <cell r="D437">
            <v>710</v>
          </cell>
          <cell r="E437">
            <v>20</v>
          </cell>
          <cell r="F437" t="str">
            <v>EOP-OH Dist Lines &amp; Feeders ROW</v>
          </cell>
          <cell r="H437">
            <v>30000</v>
          </cell>
          <cell r="EB437">
            <v>30000</v>
          </cell>
        </row>
        <row r="438">
          <cell r="A438">
            <v>710025</v>
          </cell>
          <cell r="B438" t="str">
            <v>Mike Pescod</v>
          </cell>
          <cell r="C438">
            <v>710025</v>
          </cell>
          <cell r="D438">
            <v>710</v>
          </cell>
          <cell r="E438">
            <v>20</v>
          </cell>
          <cell r="F438" t="str">
            <v>EOP-Maintenance of UG Conduit</v>
          </cell>
          <cell r="EB438">
            <v>0</v>
          </cell>
        </row>
        <row r="439">
          <cell r="A439">
            <v>710026</v>
          </cell>
          <cell r="B439" t="str">
            <v>Mike Pescod</v>
          </cell>
          <cell r="C439">
            <v>710026</v>
          </cell>
          <cell r="D439">
            <v>710</v>
          </cell>
          <cell r="E439">
            <v>20</v>
          </cell>
          <cell r="F439" t="str">
            <v>EOP-Maintenance of UG Cond &amp; Devices</v>
          </cell>
          <cell r="AW439">
            <v>1300</v>
          </cell>
          <cell r="EB439">
            <v>1300</v>
          </cell>
        </row>
        <row r="440">
          <cell r="A440">
            <v>710027</v>
          </cell>
          <cell r="B440" t="str">
            <v>Mike Pescod</v>
          </cell>
          <cell r="C440">
            <v>710027</v>
          </cell>
          <cell r="D440">
            <v>710</v>
          </cell>
          <cell r="E440">
            <v>20</v>
          </cell>
          <cell r="F440" t="str">
            <v>EOP-Maintenance of Underground Services</v>
          </cell>
          <cell r="AW440">
            <v>1800</v>
          </cell>
          <cell r="EB440">
            <v>1800</v>
          </cell>
        </row>
        <row r="441">
          <cell r="A441">
            <v>710028</v>
          </cell>
          <cell r="B441" t="str">
            <v>Mike Pescod</v>
          </cell>
          <cell r="C441">
            <v>710028</v>
          </cell>
          <cell r="D441">
            <v>710</v>
          </cell>
          <cell r="E441">
            <v>20</v>
          </cell>
          <cell r="F441" t="str">
            <v>EOP-Maintenance of Line Transformers</v>
          </cell>
          <cell r="AW441">
            <v>14000</v>
          </cell>
          <cell r="EB441">
            <v>14000</v>
          </cell>
        </row>
        <row r="442">
          <cell r="A442">
            <v>710029</v>
          </cell>
          <cell r="B442" t="str">
            <v>Mike Pescod</v>
          </cell>
          <cell r="C442">
            <v>710029</v>
          </cell>
          <cell r="D442">
            <v>710</v>
          </cell>
          <cell r="E442">
            <v>20</v>
          </cell>
          <cell r="F442" t="str">
            <v>EOP-Maintenance of Meters</v>
          </cell>
          <cell r="H442">
            <v>3800</v>
          </cell>
          <cell r="AW442">
            <v>3700</v>
          </cell>
          <cell r="EB442">
            <v>7500</v>
          </cell>
        </row>
        <row r="443">
          <cell r="A443">
            <v>710030</v>
          </cell>
          <cell r="B443" t="str">
            <v>Mike Pescod</v>
          </cell>
          <cell r="C443">
            <v>710030</v>
          </cell>
          <cell r="D443">
            <v>710</v>
          </cell>
          <cell r="E443">
            <v>20</v>
          </cell>
          <cell r="F443" t="str">
            <v>EOP-Maint of Other Install on Cust Premi</v>
          </cell>
          <cell r="EB443">
            <v>0</v>
          </cell>
        </row>
        <row r="444">
          <cell r="A444">
            <v>710036</v>
          </cell>
          <cell r="B444" t="str">
            <v>Mike Pescod</v>
          </cell>
          <cell r="C444">
            <v>710036</v>
          </cell>
          <cell r="D444">
            <v>710</v>
          </cell>
          <cell r="E444">
            <v>20</v>
          </cell>
          <cell r="F444" t="str">
            <v>EOP-Streetlight Maintenance</v>
          </cell>
          <cell r="AW444">
            <v>4000</v>
          </cell>
          <cell r="EB444">
            <v>4000</v>
          </cell>
        </row>
        <row r="445">
          <cell r="A445">
            <v>710037</v>
          </cell>
          <cell r="B445" t="str">
            <v>Mike Pescod</v>
          </cell>
          <cell r="C445">
            <v>710037</v>
          </cell>
          <cell r="D445">
            <v>710</v>
          </cell>
          <cell r="E445">
            <v>20</v>
          </cell>
          <cell r="F445" t="str">
            <v>EOP-Sentinal Lights Maintenance</v>
          </cell>
          <cell r="AW445">
            <v>800</v>
          </cell>
          <cell r="EB445">
            <v>800</v>
          </cell>
        </row>
        <row r="446">
          <cell r="A446">
            <v>710038</v>
          </cell>
          <cell r="B446" t="str">
            <v>Mike Pescod</v>
          </cell>
          <cell r="C446">
            <v>710038</v>
          </cell>
          <cell r="D446">
            <v>710</v>
          </cell>
          <cell r="E446">
            <v>20</v>
          </cell>
          <cell r="F446" t="str">
            <v>EOP-Tree Trimming Cable TV</v>
          </cell>
          <cell r="EB446">
            <v>0</v>
          </cell>
        </row>
        <row r="447">
          <cell r="A447">
            <v>710045</v>
          </cell>
          <cell r="B447" t="str">
            <v>Mike Pescod</v>
          </cell>
          <cell r="C447">
            <v>710045</v>
          </cell>
          <cell r="D447">
            <v>710</v>
          </cell>
          <cell r="E447">
            <v>20</v>
          </cell>
          <cell r="F447" t="str">
            <v>EOP-Utilismart Services</v>
          </cell>
          <cell r="H447">
            <v>38500</v>
          </cell>
          <cell r="EB447">
            <v>38500</v>
          </cell>
        </row>
        <row r="448">
          <cell r="A448">
            <v>710050</v>
          </cell>
          <cell r="B448" t="str">
            <v>Mike Pescod</v>
          </cell>
          <cell r="C448">
            <v>710050</v>
          </cell>
          <cell r="D448">
            <v>710</v>
          </cell>
          <cell r="E448">
            <v>20</v>
          </cell>
          <cell r="F448" t="str">
            <v>EOP-BOUNDARIES PROJECT</v>
          </cell>
          <cell r="EB448">
            <v>0</v>
          </cell>
        </row>
        <row r="449">
          <cell r="A449">
            <v>710044</v>
          </cell>
          <cell r="B449" t="str">
            <v>Bernie Haines</v>
          </cell>
          <cell r="C449">
            <v>710044</v>
          </cell>
          <cell r="D449">
            <v>710</v>
          </cell>
          <cell r="E449">
            <v>20</v>
          </cell>
          <cell r="F449" t="str">
            <v>EOP-Joint Healty &amp; Safety Committe</v>
          </cell>
          <cell r="EB449">
            <v>0</v>
          </cell>
        </row>
        <row r="450">
          <cell r="A450">
            <v>710051</v>
          </cell>
          <cell r="B450" t="str">
            <v>Mike Pescod</v>
          </cell>
          <cell r="C450">
            <v>710051</v>
          </cell>
          <cell r="D450">
            <v>710</v>
          </cell>
          <cell r="E450">
            <v>20</v>
          </cell>
          <cell r="F450" t="str">
            <v>EOP - Supervsion System Assets</v>
          </cell>
          <cell r="EB450">
            <v>0</v>
          </cell>
        </row>
        <row r="451">
          <cell r="A451">
            <v>0</v>
          </cell>
          <cell r="EB451">
            <v>0</v>
          </cell>
        </row>
        <row r="452">
          <cell r="A452">
            <v>710046</v>
          </cell>
          <cell r="B452" t="str">
            <v>Kazi Marouf</v>
          </cell>
          <cell r="C452">
            <v>710046</v>
          </cell>
          <cell r="D452">
            <v>710</v>
          </cell>
          <cell r="E452">
            <v>20</v>
          </cell>
          <cell r="F452" t="str">
            <v>EOP-Substations Mgmt Function</v>
          </cell>
          <cell r="EB452">
            <v>0</v>
          </cell>
        </row>
        <row r="453">
          <cell r="A453">
            <v>710047</v>
          </cell>
          <cell r="B453" t="str">
            <v>Kazi Marouf</v>
          </cell>
          <cell r="C453">
            <v>710047</v>
          </cell>
          <cell r="D453">
            <v>710</v>
          </cell>
          <cell r="E453">
            <v>20</v>
          </cell>
          <cell r="F453" t="str">
            <v>EOP-System Planning</v>
          </cell>
          <cell r="EB453">
            <v>0</v>
          </cell>
        </row>
        <row r="454">
          <cell r="A454">
            <v>710048</v>
          </cell>
          <cell r="B454" t="str">
            <v>Kazi Marouf</v>
          </cell>
          <cell r="C454">
            <v>710048</v>
          </cell>
          <cell r="D454">
            <v>710</v>
          </cell>
          <cell r="E454">
            <v>20</v>
          </cell>
          <cell r="F454" t="str">
            <v>EOP-Mgmt of T&amp;D</v>
          </cell>
          <cell r="EB454">
            <v>0</v>
          </cell>
        </row>
        <row r="455">
          <cell r="A455">
            <v>0</v>
          </cell>
          <cell r="EB455">
            <v>0</v>
          </cell>
        </row>
        <row r="456">
          <cell r="A456">
            <v>710034</v>
          </cell>
          <cell r="B456" t="str">
            <v>Mike Pescod</v>
          </cell>
          <cell r="C456">
            <v>710034</v>
          </cell>
          <cell r="D456">
            <v>710</v>
          </cell>
          <cell r="E456">
            <v>20</v>
          </cell>
          <cell r="F456" t="str">
            <v>EOP-Customer Billing</v>
          </cell>
          <cell r="AN456">
            <v>2080</v>
          </cell>
          <cell r="BA456">
            <v>25000</v>
          </cell>
          <cell r="BB456">
            <v>4700</v>
          </cell>
          <cell r="EB456">
            <v>31780</v>
          </cell>
        </row>
        <row r="457">
          <cell r="A457">
            <v>710040</v>
          </cell>
          <cell r="B457" t="str">
            <v>Mike Pescod</v>
          </cell>
          <cell r="C457">
            <v>710040</v>
          </cell>
          <cell r="D457">
            <v>710</v>
          </cell>
          <cell r="E457">
            <v>20</v>
          </cell>
          <cell r="F457" t="str">
            <v>EOP-Customer Disconnections</v>
          </cell>
          <cell r="AW457">
            <v>300</v>
          </cell>
          <cell r="EB457">
            <v>300</v>
          </cell>
        </row>
        <row r="458">
          <cell r="A458">
            <v>710041</v>
          </cell>
          <cell r="B458" t="str">
            <v>Mike Pescod</v>
          </cell>
          <cell r="C458">
            <v>710041</v>
          </cell>
          <cell r="D458">
            <v>710</v>
          </cell>
          <cell r="E458">
            <v>20</v>
          </cell>
          <cell r="F458" t="str">
            <v>EOP-Customer Reads</v>
          </cell>
          <cell r="H458">
            <v>0</v>
          </cell>
          <cell r="AW458">
            <v>100</v>
          </cell>
          <cell r="EB458">
            <v>100</v>
          </cell>
        </row>
        <row r="459">
          <cell r="A459">
            <v>710042</v>
          </cell>
          <cell r="B459" t="str">
            <v>Mike Pescod</v>
          </cell>
          <cell r="C459">
            <v>710042</v>
          </cell>
          <cell r="D459">
            <v>710</v>
          </cell>
          <cell r="E459">
            <v>20</v>
          </cell>
          <cell r="F459" t="str">
            <v>EOP-Customer Collections</v>
          </cell>
          <cell r="AW459">
            <v>200</v>
          </cell>
          <cell r="EB459">
            <v>200</v>
          </cell>
        </row>
        <row r="460">
          <cell r="A460">
            <v>710049</v>
          </cell>
          <cell r="B460" t="str">
            <v>Mike Pescod</v>
          </cell>
          <cell r="C460">
            <v>710049</v>
          </cell>
          <cell r="D460">
            <v>710</v>
          </cell>
          <cell r="E460">
            <v>20</v>
          </cell>
          <cell r="F460" t="str">
            <v>EOP-General Customer Service Expense</v>
          </cell>
          <cell r="EB460">
            <v>0</v>
          </cell>
        </row>
        <row r="461">
          <cell r="A461">
            <v>710053</v>
          </cell>
          <cell r="B461" t="str">
            <v>Mike Pescod</v>
          </cell>
          <cell r="C461">
            <v>710053</v>
          </cell>
          <cell r="D461">
            <v>710</v>
          </cell>
          <cell r="E461">
            <v>20</v>
          </cell>
          <cell r="F461" t="str">
            <v>EOP - Bad Debts Provision</v>
          </cell>
          <cell r="AV461">
            <v>10000</v>
          </cell>
          <cell r="EB461">
            <v>10000</v>
          </cell>
        </row>
        <row r="462">
          <cell r="A462">
            <v>710052</v>
          </cell>
          <cell r="B462" t="str">
            <v>Mike Pescod</v>
          </cell>
          <cell r="C462">
            <v>710052</v>
          </cell>
          <cell r="D462">
            <v>710</v>
          </cell>
          <cell r="E462">
            <v>20</v>
          </cell>
          <cell r="F462" t="str">
            <v>EOP - Cust Serv Supervsion</v>
          </cell>
          <cell r="EB462">
            <v>0</v>
          </cell>
        </row>
        <row r="463">
          <cell r="A463">
            <v>0</v>
          </cell>
          <cell r="EB463">
            <v>0</v>
          </cell>
        </row>
        <row r="464">
          <cell r="A464">
            <v>710035</v>
          </cell>
          <cell r="B464" t="str">
            <v>Blaine Desrosiers</v>
          </cell>
          <cell r="C464">
            <v>710035</v>
          </cell>
          <cell r="D464">
            <v>710</v>
          </cell>
          <cell r="E464">
            <v>20</v>
          </cell>
          <cell r="F464" t="str">
            <v>EOP-Service Center Maintenance</v>
          </cell>
          <cell r="H464">
            <v>18000</v>
          </cell>
          <cell r="I464">
            <v>2000</v>
          </cell>
          <cell r="V464">
            <v>20000</v>
          </cell>
          <cell r="AW464">
            <v>500</v>
          </cell>
          <cell r="BD464">
            <v>500</v>
          </cell>
          <cell r="BE464">
            <v>1000</v>
          </cell>
          <cell r="BN464">
            <v>750</v>
          </cell>
          <cell r="BP464">
            <v>500</v>
          </cell>
          <cell r="BV464">
            <v>500</v>
          </cell>
          <cell r="BW464">
            <v>200</v>
          </cell>
          <cell r="CC464">
            <v>1000</v>
          </cell>
          <cell r="CD464">
            <v>500</v>
          </cell>
          <cell r="CF464">
            <v>200</v>
          </cell>
          <cell r="CH464">
            <v>200</v>
          </cell>
          <cell r="CL464">
            <v>200</v>
          </cell>
          <cell r="CN464">
            <v>500</v>
          </cell>
          <cell r="CO464">
            <v>100</v>
          </cell>
          <cell r="EB464">
            <v>46650</v>
          </cell>
        </row>
        <row r="465">
          <cell r="A465">
            <v>710043</v>
          </cell>
          <cell r="B465" t="str">
            <v>Blaine Desrosiers</v>
          </cell>
          <cell r="C465">
            <v>710043</v>
          </cell>
          <cell r="D465">
            <v>710</v>
          </cell>
          <cell r="E465">
            <v>20</v>
          </cell>
          <cell r="F465" t="str">
            <v>EOP-General Fleet Maintenance</v>
          </cell>
          <cell r="EB465">
            <v>0</v>
          </cell>
        </row>
        <row r="466">
          <cell r="A466">
            <v>0</v>
          </cell>
          <cell r="EB466">
            <v>0</v>
          </cell>
        </row>
        <row r="467">
          <cell r="A467">
            <v>300587</v>
          </cell>
          <cell r="B467" t="str">
            <v>Fred O'Brien</v>
          </cell>
          <cell r="C467">
            <v>300587</v>
          </cell>
          <cell r="D467">
            <v>300</v>
          </cell>
          <cell r="E467">
            <v>30</v>
          </cell>
          <cell r="F467" t="str">
            <v>Scheduling</v>
          </cell>
          <cell r="EB467">
            <v>0</v>
          </cell>
        </row>
        <row r="468">
          <cell r="A468">
            <v>300588</v>
          </cell>
          <cell r="B468" t="str">
            <v>Fred O'Brien</v>
          </cell>
          <cell r="C468">
            <v>300588</v>
          </cell>
          <cell r="D468">
            <v>300</v>
          </cell>
          <cell r="E468">
            <v>30</v>
          </cell>
          <cell r="F468" t="str">
            <v>Forecasting</v>
          </cell>
          <cell r="EB468">
            <v>0</v>
          </cell>
        </row>
        <row r="469">
          <cell r="A469">
            <v>0</v>
          </cell>
          <cell r="EB469">
            <v>0</v>
          </cell>
        </row>
        <row r="470">
          <cell r="A470">
            <v>300984</v>
          </cell>
          <cell r="B470" t="str">
            <v>WL Charest</v>
          </cell>
          <cell r="C470">
            <v>300984</v>
          </cell>
          <cell r="D470">
            <v>300</v>
          </cell>
          <cell r="E470">
            <v>30</v>
          </cell>
          <cell r="F470" t="str">
            <v>FO  - Operations Center Supervision</v>
          </cell>
          <cell r="EB470">
            <v>0</v>
          </cell>
        </row>
        <row r="471">
          <cell r="A471">
            <v>300968</v>
          </cell>
          <cell r="B471" t="str">
            <v>WL Charest</v>
          </cell>
          <cell r="C471">
            <v>300968</v>
          </cell>
          <cell r="D471">
            <v>300</v>
          </cell>
          <cell r="E471">
            <v>30</v>
          </cell>
          <cell r="F471" t="str">
            <v>FO  - Generator Unit Operations</v>
          </cell>
          <cell r="EB471">
            <v>0</v>
          </cell>
        </row>
        <row r="472">
          <cell r="A472">
            <v>0</v>
          </cell>
          <cell r="EB472">
            <v>0</v>
          </cell>
        </row>
        <row r="473">
          <cell r="A473">
            <v>300060</v>
          </cell>
          <cell r="B473" t="str">
            <v>Blaine Desrosiers</v>
          </cell>
          <cell r="C473">
            <v>300060</v>
          </cell>
          <cell r="D473">
            <v>300</v>
          </cell>
          <cell r="E473">
            <v>30</v>
          </cell>
          <cell r="F473" t="str">
            <v>Generator Unit Maintenance</v>
          </cell>
          <cell r="AW473">
            <v>5000</v>
          </cell>
          <cell r="BX473">
            <v>5000</v>
          </cell>
          <cell r="CN473">
            <v>25000</v>
          </cell>
          <cell r="CO473">
            <v>15000</v>
          </cell>
          <cell r="CS473">
            <v>10000</v>
          </cell>
          <cell r="DQ473">
            <v>18000</v>
          </cell>
          <cell r="EB473">
            <v>78000</v>
          </cell>
        </row>
        <row r="474">
          <cell r="A474">
            <v>300061</v>
          </cell>
          <cell r="B474" t="str">
            <v>Blaine Desrosiers</v>
          </cell>
          <cell r="C474">
            <v>300061</v>
          </cell>
          <cell r="D474">
            <v>300</v>
          </cell>
          <cell r="E474">
            <v>30</v>
          </cell>
          <cell r="F474" t="str">
            <v>Building &amp; Property Maintenance Rankine</v>
          </cell>
          <cell r="H474">
            <v>2000</v>
          </cell>
          <cell r="I474">
            <v>10000</v>
          </cell>
          <cell r="AN474">
            <v>5000</v>
          </cell>
          <cell r="AW474">
            <v>1000</v>
          </cell>
          <cell r="BE474">
            <v>1500</v>
          </cell>
          <cell r="BX474">
            <v>2000</v>
          </cell>
          <cell r="CF474">
            <v>200</v>
          </cell>
          <cell r="CL474">
            <v>200</v>
          </cell>
          <cell r="CN474">
            <v>500</v>
          </cell>
          <cell r="CO474">
            <v>500</v>
          </cell>
          <cell r="DQ474">
            <v>0</v>
          </cell>
          <cell r="EB474">
            <v>22900</v>
          </cell>
        </row>
        <row r="475">
          <cell r="A475">
            <v>300993</v>
          </cell>
          <cell r="B475" t="str">
            <v>Blaine Desrosiers</v>
          </cell>
          <cell r="C475">
            <v>300993</v>
          </cell>
          <cell r="D475">
            <v>300</v>
          </cell>
          <cell r="E475">
            <v>30</v>
          </cell>
          <cell r="F475" t="str">
            <v>Rankine Layup</v>
          </cell>
          <cell r="H475">
            <v>5000</v>
          </cell>
          <cell r="AC475">
            <v>1000</v>
          </cell>
          <cell r="AN475">
            <v>6000</v>
          </cell>
          <cell r="AR475">
            <v>2000</v>
          </cell>
          <cell r="BU475">
            <v>2000</v>
          </cell>
          <cell r="CN475">
            <v>30000</v>
          </cell>
          <cell r="DQ475">
            <v>90000</v>
          </cell>
          <cell r="EB475">
            <v>136000</v>
          </cell>
        </row>
        <row r="476">
          <cell r="A476">
            <v>0</v>
          </cell>
          <cell r="EB476">
            <v>0</v>
          </cell>
        </row>
        <row r="477">
          <cell r="A477">
            <v>300499</v>
          </cell>
          <cell r="B477" t="str">
            <v>Glen King</v>
          </cell>
          <cell r="C477">
            <v>300499</v>
          </cell>
          <cell r="D477">
            <v>300</v>
          </cell>
          <cell r="E477">
            <v>30</v>
          </cell>
          <cell r="F477" t="str">
            <v>LABOUR CHARGES TO 3401 IN CO. 0030</v>
          </cell>
          <cell r="EB477">
            <v>0</v>
          </cell>
        </row>
        <row r="478">
          <cell r="A478">
            <v>0</v>
          </cell>
          <cell r="EB478">
            <v>0</v>
          </cell>
        </row>
        <row r="479">
          <cell r="A479">
            <v>300501</v>
          </cell>
          <cell r="B479" t="str">
            <v>Robert Winn</v>
          </cell>
          <cell r="C479">
            <v>300501</v>
          </cell>
          <cell r="D479">
            <v>300</v>
          </cell>
          <cell r="E479">
            <v>30</v>
          </cell>
          <cell r="F479" t="str">
            <v>LABOUR CHARGES TO 3409 IN CO. 0030</v>
          </cell>
          <cell r="EB479">
            <v>0</v>
          </cell>
        </row>
        <row r="480">
          <cell r="A480">
            <v>300583</v>
          </cell>
          <cell r="B480" t="str">
            <v>Robert Winn</v>
          </cell>
          <cell r="C480">
            <v>300583</v>
          </cell>
          <cell r="D480">
            <v>300</v>
          </cell>
          <cell r="E480">
            <v>30</v>
          </cell>
          <cell r="F480" t="str">
            <v>Rankine Tours</v>
          </cell>
          <cell r="EB480">
            <v>0</v>
          </cell>
        </row>
        <row r="481">
          <cell r="A481">
            <v>300589</v>
          </cell>
          <cell r="B481" t="str">
            <v>Robert Winn</v>
          </cell>
          <cell r="C481">
            <v>300589</v>
          </cell>
          <cell r="D481">
            <v>300</v>
          </cell>
          <cell r="E481">
            <v>30</v>
          </cell>
          <cell r="F481" t="str">
            <v>General Corp Dev Expense</v>
          </cell>
          <cell r="EB481">
            <v>0</v>
          </cell>
        </row>
        <row r="482">
          <cell r="A482">
            <v>0</v>
          </cell>
          <cell r="EB482">
            <v>0</v>
          </cell>
        </row>
        <row r="483">
          <cell r="A483">
            <v>300682</v>
          </cell>
          <cell r="B483" t="str">
            <v>Jie Han</v>
          </cell>
          <cell r="C483">
            <v>300682</v>
          </cell>
          <cell r="D483">
            <v>300</v>
          </cell>
          <cell r="E483">
            <v>30</v>
          </cell>
          <cell r="F483" t="str">
            <v>Maintenance of Sentinal Lights</v>
          </cell>
          <cell r="DQ483">
            <v>5000</v>
          </cell>
          <cell r="EB483">
            <v>5000</v>
          </cell>
        </row>
        <row r="484">
          <cell r="A484">
            <v>300683</v>
          </cell>
          <cell r="B484" t="str">
            <v>Jie Han</v>
          </cell>
          <cell r="C484">
            <v>300683</v>
          </cell>
          <cell r="D484">
            <v>300</v>
          </cell>
          <cell r="E484">
            <v>30</v>
          </cell>
          <cell r="F484" t="str">
            <v>Maintenance of Fort Erie Streetlights</v>
          </cell>
          <cell r="H484">
            <v>32490</v>
          </cell>
          <cell r="DQ484">
            <v>20000</v>
          </cell>
          <cell r="EB484">
            <v>52490</v>
          </cell>
        </row>
        <row r="485">
          <cell r="A485">
            <v>0</v>
          </cell>
          <cell r="EB485">
            <v>0</v>
          </cell>
        </row>
        <row r="486">
          <cell r="A486">
            <v>300942</v>
          </cell>
          <cell r="B486" t="str">
            <v>Blaine Desrosiers</v>
          </cell>
          <cell r="C486">
            <v>300942</v>
          </cell>
          <cell r="D486">
            <v>300</v>
          </cell>
          <cell r="E486">
            <v>30</v>
          </cell>
          <cell r="F486" t="str">
            <v>CDH-General Operations</v>
          </cell>
          <cell r="N486">
            <v>300</v>
          </cell>
          <cell r="Q486">
            <v>300</v>
          </cell>
          <cell r="CD486">
            <v>500</v>
          </cell>
          <cell r="EB486">
            <v>1100</v>
          </cell>
        </row>
        <row r="487">
          <cell r="A487">
            <v>300963</v>
          </cell>
          <cell r="B487" t="str">
            <v>Blaine Desrosiers</v>
          </cell>
          <cell r="C487">
            <v>300963</v>
          </cell>
          <cell r="D487">
            <v>300</v>
          </cell>
          <cell r="E487">
            <v>30</v>
          </cell>
          <cell r="F487" t="str">
            <v>CDH-Building &amp; Property Maintenance</v>
          </cell>
          <cell r="V487">
            <v>100000</v>
          </cell>
          <cell r="AP487">
            <v>750</v>
          </cell>
          <cell r="AW487">
            <v>300</v>
          </cell>
          <cell r="BD487">
            <v>200</v>
          </cell>
          <cell r="BE487">
            <v>1000</v>
          </cell>
          <cell r="BP487">
            <v>500</v>
          </cell>
          <cell r="BR487">
            <v>1500</v>
          </cell>
          <cell r="CC487">
            <v>1500</v>
          </cell>
          <cell r="CH487">
            <v>1000</v>
          </cell>
          <cell r="CN487">
            <v>750</v>
          </cell>
          <cell r="CO487">
            <v>500</v>
          </cell>
          <cell r="EB487">
            <v>108000</v>
          </cell>
        </row>
        <row r="488">
          <cell r="A488">
            <v>300964</v>
          </cell>
          <cell r="B488" t="str">
            <v>Blaine Desrosiers</v>
          </cell>
          <cell r="C488">
            <v>300964</v>
          </cell>
          <cell r="D488">
            <v>300</v>
          </cell>
          <cell r="E488">
            <v>30</v>
          </cell>
          <cell r="F488" t="str">
            <v>CDH-Generator Maintnenance</v>
          </cell>
          <cell r="AW488">
            <v>1000</v>
          </cell>
          <cell r="BX488">
            <v>1000</v>
          </cell>
          <cell r="CS488">
            <v>5000</v>
          </cell>
          <cell r="EB488">
            <v>7000</v>
          </cell>
        </row>
        <row r="489">
          <cell r="A489">
            <v>300965</v>
          </cell>
          <cell r="B489" t="str">
            <v>Blaine Desrosiers</v>
          </cell>
          <cell r="C489">
            <v>300965</v>
          </cell>
          <cell r="D489">
            <v>300</v>
          </cell>
          <cell r="E489">
            <v>30</v>
          </cell>
          <cell r="F489" t="str">
            <v>CDH-Boiler &amp; Equipment Maintenance</v>
          </cell>
          <cell r="AW489">
            <v>1000</v>
          </cell>
          <cell r="BX489">
            <v>1000</v>
          </cell>
          <cell r="EB489">
            <v>2000</v>
          </cell>
        </row>
        <row r="490">
          <cell r="A490">
            <v>300966</v>
          </cell>
          <cell r="B490" t="str">
            <v>Blaine Desrosiers</v>
          </cell>
          <cell r="C490">
            <v>300966</v>
          </cell>
          <cell r="D490">
            <v>300</v>
          </cell>
          <cell r="E490">
            <v>30</v>
          </cell>
          <cell r="F490" t="str">
            <v>CDH-Distribution Piping Maintenance</v>
          </cell>
          <cell r="AW490">
            <v>500</v>
          </cell>
          <cell r="BX490">
            <v>500</v>
          </cell>
          <cell r="EB490">
            <v>1000</v>
          </cell>
        </row>
        <row r="491">
          <cell r="A491">
            <v>0</v>
          </cell>
          <cell r="EB491">
            <v>0</v>
          </cell>
        </row>
        <row r="492">
          <cell r="A492">
            <v>300995</v>
          </cell>
          <cell r="B492" t="str">
            <v>Blaine Desrosiers</v>
          </cell>
          <cell r="C492">
            <v>300995</v>
          </cell>
          <cell r="D492">
            <v>300</v>
          </cell>
          <cell r="E492">
            <v>30</v>
          </cell>
          <cell r="F492" t="str">
            <v>Thermal Plant Building Maint\</v>
          </cell>
          <cell r="V492">
            <v>2000</v>
          </cell>
          <cell r="AW492">
            <v>1000</v>
          </cell>
          <cell r="EB492">
            <v>3000</v>
          </cell>
        </row>
        <row r="493">
          <cell r="A493">
            <v>300996</v>
          </cell>
          <cell r="B493" t="str">
            <v>Blaine Desrosiers</v>
          </cell>
          <cell r="C493">
            <v>300996</v>
          </cell>
          <cell r="D493">
            <v>300</v>
          </cell>
          <cell r="E493">
            <v>30</v>
          </cell>
          <cell r="F493" t="str">
            <v>Thermal plant Gen Maint</v>
          </cell>
          <cell r="AW493">
            <v>500</v>
          </cell>
          <cell r="EB493">
            <v>500</v>
          </cell>
        </row>
        <row r="494">
          <cell r="A494">
            <v>300997</v>
          </cell>
          <cell r="B494" t="str">
            <v>Blaine Desrosiers</v>
          </cell>
          <cell r="C494">
            <v>300997</v>
          </cell>
          <cell r="D494">
            <v>300</v>
          </cell>
          <cell r="E494">
            <v>30</v>
          </cell>
          <cell r="F494" t="str">
            <v>Thermal Plant Elec Maint</v>
          </cell>
          <cell r="AW494">
            <v>500</v>
          </cell>
          <cell r="EB494">
            <v>500</v>
          </cell>
        </row>
        <row r="495">
          <cell r="A495">
            <v>300999</v>
          </cell>
          <cell r="B495" t="str">
            <v>Blaine Desrosiers</v>
          </cell>
          <cell r="C495">
            <v>300999</v>
          </cell>
          <cell r="D495">
            <v>300</v>
          </cell>
          <cell r="E495">
            <v>30</v>
          </cell>
          <cell r="F495" t="str">
            <v>Thermal Plant Property Maint</v>
          </cell>
          <cell r="AP495">
            <v>300</v>
          </cell>
          <cell r="AW495">
            <v>200</v>
          </cell>
          <cell r="BE495">
            <v>300</v>
          </cell>
          <cell r="EB495">
            <v>800</v>
          </cell>
        </row>
        <row r="496">
          <cell r="EB496">
            <v>0</v>
          </cell>
        </row>
        <row r="497">
          <cell r="A497">
            <v>740034</v>
          </cell>
          <cell r="B497" t="str">
            <v>Blaine Desrosiers</v>
          </cell>
          <cell r="C497">
            <v>740034</v>
          </cell>
          <cell r="D497">
            <v>740</v>
          </cell>
          <cell r="E497">
            <v>40</v>
          </cell>
          <cell r="F497" t="str">
            <v>GG-Rideau Falls Partnership</v>
          </cell>
          <cell r="EB497">
            <v>0</v>
          </cell>
        </row>
        <row r="498">
          <cell r="A498">
            <v>740035</v>
          </cell>
          <cell r="B498" t="str">
            <v>Blaine Desrosiers</v>
          </cell>
          <cell r="C498">
            <v>740035</v>
          </cell>
          <cell r="D498">
            <v>740</v>
          </cell>
          <cell r="E498">
            <v>40</v>
          </cell>
          <cell r="F498" t="str">
            <v>GG August 2003 Heat Wave</v>
          </cell>
          <cell r="EB498">
            <v>0</v>
          </cell>
        </row>
        <row r="499">
          <cell r="A499">
            <v>740043</v>
          </cell>
          <cell r="B499" t="str">
            <v>Blaine Desrosiers</v>
          </cell>
          <cell r="C499">
            <v>740043</v>
          </cell>
          <cell r="D499">
            <v>740</v>
          </cell>
          <cell r="E499">
            <v>40</v>
          </cell>
          <cell r="F499" t="str">
            <v>GG Generation Mgmt Function</v>
          </cell>
          <cell r="EB499">
            <v>0</v>
          </cell>
        </row>
        <row r="500">
          <cell r="A500">
            <v>740044</v>
          </cell>
          <cell r="B500" t="str">
            <v>Blaine Desrosiers</v>
          </cell>
          <cell r="C500">
            <v>740044</v>
          </cell>
          <cell r="D500">
            <v>740</v>
          </cell>
          <cell r="E500">
            <v>40</v>
          </cell>
          <cell r="F500" t="str">
            <v>GG Gener General Fleet Maintenance</v>
          </cell>
          <cell r="EB500">
            <v>0</v>
          </cell>
        </row>
        <row r="501">
          <cell r="A501">
            <v>740050</v>
          </cell>
          <cell r="B501" t="str">
            <v>Blaine Desrosiers</v>
          </cell>
          <cell r="C501">
            <v>740050</v>
          </cell>
          <cell r="D501">
            <v>740</v>
          </cell>
          <cell r="E501">
            <v>40</v>
          </cell>
          <cell r="F501" t="str">
            <v>GG-Engineering Services</v>
          </cell>
          <cell r="EB501">
            <v>0</v>
          </cell>
        </row>
        <row r="502">
          <cell r="A502">
            <v>0</v>
          </cell>
          <cell r="EB502">
            <v>0</v>
          </cell>
        </row>
        <row r="503">
          <cell r="A503">
            <v>740011</v>
          </cell>
          <cell r="B503" t="str">
            <v>Blaine Desrosiers</v>
          </cell>
          <cell r="C503">
            <v>740011</v>
          </cell>
          <cell r="D503">
            <v>740</v>
          </cell>
          <cell r="E503">
            <v>40</v>
          </cell>
          <cell r="F503" t="str">
            <v>GG Brewer Mills Maint of Building</v>
          </cell>
          <cell r="EB503">
            <v>0</v>
          </cell>
        </row>
        <row r="504">
          <cell r="A504">
            <v>740012</v>
          </cell>
          <cell r="B504" t="str">
            <v>Blaine Desrosiers</v>
          </cell>
          <cell r="C504">
            <v>740012</v>
          </cell>
          <cell r="D504">
            <v>740</v>
          </cell>
          <cell r="E504">
            <v>40</v>
          </cell>
          <cell r="F504" t="str">
            <v>GG Brewer Mills Maint of House</v>
          </cell>
          <cell r="EB504">
            <v>0</v>
          </cell>
        </row>
        <row r="505">
          <cell r="A505">
            <v>740013</v>
          </cell>
          <cell r="B505" t="str">
            <v>Blaine Desrosiers</v>
          </cell>
          <cell r="C505">
            <v>740013</v>
          </cell>
          <cell r="D505">
            <v>740</v>
          </cell>
          <cell r="E505">
            <v>40</v>
          </cell>
          <cell r="F505" t="str">
            <v>GG Brewers Maint of Canals, Pens, Tanks</v>
          </cell>
          <cell r="EB505">
            <v>0</v>
          </cell>
        </row>
        <row r="506">
          <cell r="A506">
            <v>740014</v>
          </cell>
          <cell r="B506" t="str">
            <v>Blaine Desrosiers</v>
          </cell>
          <cell r="C506">
            <v>740014</v>
          </cell>
          <cell r="D506">
            <v>740</v>
          </cell>
          <cell r="E506">
            <v>40</v>
          </cell>
          <cell r="F506" t="str">
            <v>GG Brewer Mills Maint of Generators</v>
          </cell>
          <cell r="EB506">
            <v>0</v>
          </cell>
        </row>
        <row r="507">
          <cell r="A507">
            <v>740015</v>
          </cell>
          <cell r="B507" t="str">
            <v>Blaine Desrosiers</v>
          </cell>
          <cell r="C507">
            <v>740015</v>
          </cell>
          <cell r="D507">
            <v>740</v>
          </cell>
          <cell r="E507">
            <v>40</v>
          </cell>
          <cell r="F507" t="str">
            <v>GG Brewer Mills Maint of Elec Plant</v>
          </cell>
          <cell r="EB507">
            <v>0</v>
          </cell>
        </row>
        <row r="508">
          <cell r="A508">
            <v>740016</v>
          </cell>
          <cell r="B508" t="str">
            <v>Blaine Desrosiers</v>
          </cell>
          <cell r="C508">
            <v>740016</v>
          </cell>
          <cell r="D508">
            <v>740</v>
          </cell>
          <cell r="E508">
            <v>40</v>
          </cell>
          <cell r="F508" t="str">
            <v>GG Brewer Mills Land</v>
          </cell>
          <cell r="EB508">
            <v>0</v>
          </cell>
        </row>
        <row r="509">
          <cell r="A509">
            <v>740042</v>
          </cell>
          <cell r="B509" t="str">
            <v>Blaine Desrosiers</v>
          </cell>
          <cell r="C509">
            <v>740042</v>
          </cell>
          <cell r="D509">
            <v>740</v>
          </cell>
          <cell r="E509">
            <v>40</v>
          </cell>
          <cell r="F509" t="str">
            <v>GG Brewer Mills Operations</v>
          </cell>
          <cell r="EB509">
            <v>0</v>
          </cell>
        </row>
        <row r="510">
          <cell r="A510">
            <v>0</v>
          </cell>
          <cell r="EB510">
            <v>0</v>
          </cell>
        </row>
        <row r="511">
          <cell r="A511">
            <v>740000</v>
          </cell>
          <cell r="B511" t="str">
            <v>Blaine Desrosiers</v>
          </cell>
          <cell r="C511">
            <v>740000</v>
          </cell>
          <cell r="D511">
            <v>740</v>
          </cell>
          <cell r="E511">
            <v>40</v>
          </cell>
          <cell r="F511" t="str">
            <v>GG  Kingston Mills Maint of Prop</v>
          </cell>
          <cell r="EB511">
            <v>0</v>
          </cell>
        </row>
        <row r="512">
          <cell r="A512">
            <v>740001</v>
          </cell>
          <cell r="B512" t="str">
            <v>Blaine Desrosiers</v>
          </cell>
          <cell r="C512">
            <v>740001</v>
          </cell>
          <cell r="D512">
            <v>740</v>
          </cell>
          <cell r="E512">
            <v>40</v>
          </cell>
          <cell r="F512" t="str">
            <v>GG  Kingston Mills Maint of Building</v>
          </cell>
          <cell r="EB512">
            <v>0</v>
          </cell>
        </row>
        <row r="513">
          <cell r="A513">
            <v>740002</v>
          </cell>
          <cell r="B513" t="str">
            <v>Blaine Desrosiers</v>
          </cell>
          <cell r="C513">
            <v>740002</v>
          </cell>
          <cell r="D513">
            <v>740</v>
          </cell>
          <cell r="E513">
            <v>40</v>
          </cell>
          <cell r="F513" t="str">
            <v>GG  Kingston Mills Maint of Houses</v>
          </cell>
          <cell r="EB513">
            <v>0</v>
          </cell>
        </row>
        <row r="514">
          <cell r="A514">
            <v>740003</v>
          </cell>
          <cell r="B514" t="str">
            <v>Blaine Desrosiers</v>
          </cell>
          <cell r="C514">
            <v>740003</v>
          </cell>
          <cell r="D514">
            <v>740</v>
          </cell>
          <cell r="E514">
            <v>40</v>
          </cell>
          <cell r="F514" t="str">
            <v>GG  Kingston Mills Maint of Dams</v>
          </cell>
          <cell r="EB514">
            <v>0</v>
          </cell>
        </row>
        <row r="515">
          <cell r="A515">
            <v>740004</v>
          </cell>
          <cell r="B515" t="str">
            <v>Blaine Desrosiers</v>
          </cell>
          <cell r="C515">
            <v>740004</v>
          </cell>
          <cell r="D515">
            <v>740</v>
          </cell>
          <cell r="E515">
            <v>40</v>
          </cell>
          <cell r="F515" t="str">
            <v>GG  Kingston M Maint of Canals,Pens Etc</v>
          </cell>
          <cell r="EB515">
            <v>0</v>
          </cell>
        </row>
        <row r="516">
          <cell r="A516">
            <v>740005</v>
          </cell>
          <cell r="B516" t="str">
            <v>Blaine Desrosiers</v>
          </cell>
          <cell r="C516">
            <v>740005</v>
          </cell>
          <cell r="D516">
            <v>740</v>
          </cell>
          <cell r="E516">
            <v>40</v>
          </cell>
          <cell r="F516" t="str">
            <v>GG  Kingston Mills Maint of Generators</v>
          </cell>
          <cell r="EB516">
            <v>0</v>
          </cell>
        </row>
        <row r="517">
          <cell r="A517">
            <v>740006</v>
          </cell>
          <cell r="B517" t="str">
            <v>Blaine Desrosiers</v>
          </cell>
          <cell r="C517">
            <v>740006</v>
          </cell>
          <cell r="D517">
            <v>740</v>
          </cell>
          <cell r="E517">
            <v>40</v>
          </cell>
          <cell r="F517" t="str">
            <v>GG  Kingston Mills Maint of Elect Plant</v>
          </cell>
          <cell r="EB517">
            <v>0</v>
          </cell>
        </row>
        <row r="518">
          <cell r="A518">
            <v>740041</v>
          </cell>
          <cell r="B518" t="str">
            <v>Blaine Desrosiers</v>
          </cell>
          <cell r="C518">
            <v>740041</v>
          </cell>
          <cell r="D518">
            <v>740</v>
          </cell>
          <cell r="E518">
            <v>40</v>
          </cell>
          <cell r="F518" t="str">
            <v>GG  Kingston Mills Operations</v>
          </cell>
          <cell r="EB518">
            <v>0</v>
          </cell>
        </row>
        <row r="519">
          <cell r="A519">
            <v>0</v>
          </cell>
          <cell r="EB519">
            <v>0</v>
          </cell>
        </row>
        <row r="520">
          <cell r="A520">
            <v>740023</v>
          </cell>
          <cell r="B520" t="str">
            <v>Blaine Desrosiers</v>
          </cell>
          <cell r="C520">
            <v>740023</v>
          </cell>
          <cell r="D520">
            <v>740</v>
          </cell>
          <cell r="E520">
            <v>40</v>
          </cell>
          <cell r="F520" t="str">
            <v>GG Gananoque Maint of Property</v>
          </cell>
          <cell r="EB520">
            <v>0</v>
          </cell>
        </row>
        <row r="521">
          <cell r="A521">
            <v>740024</v>
          </cell>
          <cell r="B521" t="str">
            <v>Blaine Desrosiers</v>
          </cell>
          <cell r="C521">
            <v>740024</v>
          </cell>
          <cell r="D521">
            <v>740</v>
          </cell>
          <cell r="E521">
            <v>40</v>
          </cell>
          <cell r="F521" t="str">
            <v>GG Gananoque Maint of Building</v>
          </cell>
          <cell r="EB521">
            <v>0</v>
          </cell>
        </row>
        <row r="522">
          <cell r="A522">
            <v>740025</v>
          </cell>
          <cell r="B522" t="str">
            <v>Blaine Desrosiers</v>
          </cell>
          <cell r="C522">
            <v>740025</v>
          </cell>
          <cell r="D522">
            <v>740</v>
          </cell>
          <cell r="E522">
            <v>40</v>
          </cell>
          <cell r="F522" t="str">
            <v>GG Gananoque Maint of Canals, Pens, Etc</v>
          </cell>
          <cell r="EB522">
            <v>0</v>
          </cell>
        </row>
        <row r="523">
          <cell r="A523">
            <v>740026</v>
          </cell>
          <cell r="B523" t="str">
            <v>Blaine Desrosiers</v>
          </cell>
          <cell r="C523">
            <v>740026</v>
          </cell>
          <cell r="D523">
            <v>740</v>
          </cell>
          <cell r="E523">
            <v>40</v>
          </cell>
          <cell r="F523" t="str">
            <v>GG Gananoque Maint of Generators</v>
          </cell>
          <cell r="EB523">
            <v>0</v>
          </cell>
        </row>
        <row r="524">
          <cell r="A524">
            <v>740027</v>
          </cell>
          <cell r="B524" t="str">
            <v>Blaine Desrosiers</v>
          </cell>
          <cell r="C524">
            <v>740027</v>
          </cell>
          <cell r="D524">
            <v>740</v>
          </cell>
          <cell r="E524">
            <v>40</v>
          </cell>
          <cell r="F524" t="str">
            <v>GG Gananoque Maint of Elec Plant</v>
          </cell>
          <cell r="EB524">
            <v>0</v>
          </cell>
        </row>
        <row r="525">
          <cell r="A525">
            <v>740040</v>
          </cell>
          <cell r="B525" t="str">
            <v>Blaine Desrosiers</v>
          </cell>
          <cell r="C525">
            <v>740040</v>
          </cell>
          <cell r="D525">
            <v>740</v>
          </cell>
          <cell r="E525">
            <v>40</v>
          </cell>
          <cell r="F525" t="str">
            <v>GG Gananoque Operations Expense</v>
          </cell>
          <cell r="EB525">
            <v>0</v>
          </cell>
        </row>
        <row r="526">
          <cell r="A526">
            <v>0</v>
          </cell>
          <cell r="EB526">
            <v>0</v>
          </cell>
        </row>
        <row r="527">
          <cell r="A527">
            <v>740017</v>
          </cell>
          <cell r="B527" t="str">
            <v>Blaine Desrosiers</v>
          </cell>
          <cell r="C527">
            <v>740017</v>
          </cell>
          <cell r="D527">
            <v>740</v>
          </cell>
          <cell r="E527">
            <v>40</v>
          </cell>
          <cell r="F527" t="str">
            <v>GG Jones Falls Maint of Building</v>
          </cell>
          <cell r="EB527">
            <v>0</v>
          </cell>
        </row>
        <row r="528">
          <cell r="A528">
            <v>740018</v>
          </cell>
          <cell r="B528" t="str">
            <v>Blaine Desrosiers</v>
          </cell>
          <cell r="C528">
            <v>740018</v>
          </cell>
          <cell r="D528">
            <v>740</v>
          </cell>
          <cell r="E528">
            <v>40</v>
          </cell>
          <cell r="F528" t="str">
            <v>GG Jones Falls Maint of Dams</v>
          </cell>
          <cell r="EB528">
            <v>0</v>
          </cell>
        </row>
        <row r="529">
          <cell r="A529">
            <v>740019</v>
          </cell>
          <cell r="B529" t="str">
            <v>Blaine Desrosiers</v>
          </cell>
          <cell r="C529">
            <v>740019</v>
          </cell>
          <cell r="D529">
            <v>740</v>
          </cell>
          <cell r="E529">
            <v>40</v>
          </cell>
          <cell r="F529" t="str">
            <v>GG Jones Falls Maint of Cnals, Pens Etc</v>
          </cell>
          <cell r="EB529">
            <v>0</v>
          </cell>
        </row>
        <row r="530">
          <cell r="A530">
            <v>740020</v>
          </cell>
          <cell r="B530" t="str">
            <v>Blaine Desrosiers</v>
          </cell>
          <cell r="C530">
            <v>740020</v>
          </cell>
          <cell r="D530">
            <v>740</v>
          </cell>
          <cell r="E530">
            <v>40</v>
          </cell>
          <cell r="F530" t="str">
            <v>GG Jones Falls Maint of Generators</v>
          </cell>
          <cell r="EB530">
            <v>0</v>
          </cell>
        </row>
        <row r="531">
          <cell r="A531">
            <v>740021</v>
          </cell>
          <cell r="B531" t="str">
            <v>Blaine Desrosiers</v>
          </cell>
          <cell r="C531">
            <v>740021</v>
          </cell>
          <cell r="D531">
            <v>740</v>
          </cell>
          <cell r="E531">
            <v>40</v>
          </cell>
          <cell r="F531" t="str">
            <v>GG Jones Falls Maint of Elec Plant</v>
          </cell>
          <cell r="EB531">
            <v>0</v>
          </cell>
        </row>
        <row r="532">
          <cell r="A532">
            <v>740022</v>
          </cell>
          <cell r="B532" t="str">
            <v>Blaine Desrosiers</v>
          </cell>
          <cell r="C532">
            <v>740022</v>
          </cell>
          <cell r="D532">
            <v>740</v>
          </cell>
          <cell r="E532">
            <v>40</v>
          </cell>
          <cell r="F532" t="str">
            <v>GG Jones Falls Land</v>
          </cell>
          <cell r="EB532">
            <v>0</v>
          </cell>
        </row>
        <row r="533">
          <cell r="A533">
            <v>740039</v>
          </cell>
          <cell r="B533" t="str">
            <v>Blaine Desrosiers</v>
          </cell>
          <cell r="C533">
            <v>740039</v>
          </cell>
          <cell r="D533">
            <v>740</v>
          </cell>
          <cell r="E533">
            <v>40</v>
          </cell>
          <cell r="F533" t="str">
            <v>GG Jones Falls Operations Expense</v>
          </cell>
          <cell r="EB533">
            <v>0</v>
          </cell>
        </row>
        <row r="534">
          <cell r="A534">
            <v>0</v>
          </cell>
          <cell r="EB534">
            <v>0</v>
          </cell>
        </row>
        <row r="535">
          <cell r="A535">
            <v>740007</v>
          </cell>
          <cell r="B535" t="str">
            <v>Blaine Desrosiers</v>
          </cell>
          <cell r="C535">
            <v>740007</v>
          </cell>
          <cell r="D535">
            <v>740</v>
          </cell>
          <cell r="E535">
            <v>40</v>
          </cell>
          <cell r="F535" t="str">
            <v>GG Washburn Maint of Building</v>
          </cell>
          <cell r="EB535">
            <v>0</v>
          </cell>
        </row>
        <row r="536">
          <cell r="A536">
            <v>740008</v>
          </cell>
          <cell r="B536" t="str">
            <v>Blaine Desrosiers</v>
          </cell>
          <cell r="C536">
            <v>740008</v>
          </cell>
          <cell r="D536">
            <v>740</v>
          </cell>
          <cell r="E536">
            <v>40</v>
          </cell>
          <cell r="F536" t="str">
            <v>GG Washburn Maint of Canals, Pens, Tanks</v>
          </cell>
          <cell r="EB536">
            <v>0</v>
          </cell>
        </row>
        <row r="537">
          <cell r="A537">
            <v>740009</v>
          </cell>
          <cell r="B537" t="str">
            <v>Blaine Desrosiers</v>
          </cell>
          <cell r="C537">
            <v>740009</v>
          </cell>
          <cell r="D537">
            <v>740</v>
          </cell>
          <cell r="E537">
            <v>40</v>
          </cell>
          <cell r="F537" t="str">
            <v>GG Washburn Maint of Generators</v>
          </cell>
          <cell r="EB537">
            <v>0</v>
          </cell>
        </row>
        <row r="538">
          <cell r="A538">
            <v>740010</v>
          </cell>
          <cell r="B538" t="str">
            <v>Blaine Desrosiers</v>
          </cell>
          <cell r="C538">
            <v>740010</v>
          </cell>
          <cell r="D538">
            <v>740</v>
          </cell>
          <cell r="E538">
            <v>40</v>
          </cell>
          <cell r="F538" t="str">
            <v>GG Washburn Maint of Elec plant</v>
          </cell>
          <cell r="EB538">
            <v>0</v>
          </cell>
        </row>
        <row r="539">
          <cell r="A539">
            <v>740037</v>
          </cell>
          <cell r="B539" t="str">
            <v>Blaine Desrosiers</v>
          </cell>
          <cell r="C539">
            <v>740037</v>
          </cell>
          <cell r="D539">
            <v>740</v>
          </cell>
          <cell r="E539">
            <v>40</v>
          </cell>
          <cell r="F539" t="str">
            <v>GG-Washburn Operations Expense</v>
          </cell>
          <cell r="EB539">
            <v>0</v>
          </cell>
        </row>
        <row r="540">
          <cell r="A540">
            <v>740051</v>
          </cell>
          <cell r="B540" t="str">
            <v>Blaine Desrosiers</v>
          </cell>
          <cell r="C540">
            <v>740051</v>
          </cell>
          <cell r="D540">
            <v>740</v>
          </cell>
          <cell r="E540">
            <v>40</v>
          </cell>
          <cell r="F540" t="str">
            <v>GG - Washburn Maint of Property</v>
          </cell>
          <cell r="EB540">
            <v>0</v>
          </cell>
        </row>
        <row r="541">
          <cell r="A541">
            <v>740038</v>
          </cell>
          <cell r="B541" t="str">
            <v>Blaine Desrosiers</v>
          </cell>
          <cell r="C541">
            <v>740038</v>
          </cell>
          <cell r="D541">
            <v>740</v>
          </cell>
          <cell r="E541">
            <v>40</v>
          </cell>
          <cell r="F541" t="str">
            <v>GG-Washburn Maint of Property</v>
          </cell>
          <cell r="EB541">
            <v>0</v>
          </cell>
        </row>
        <row r="542">
          <cell r="A542">
            <v>0</v>
          </cell>
          <cell r="EB542">
            <v>0</v>
          </cell>
        </row>
        <row r="543">
          <cell r="A543">
            <v>740029</v>
          </cell>
          <cell r="B543" t="str">
            <v>Blaine Desrosiers</v>
          </cell>
          <cell r="C543">
            <v>740029</v>
          </cell>
          <cell r="D543">
            <v>740</v>
          </cell>
          <cell r="E543">
            <v>40</v>
          </cell>
          <cell r="F543" t="str">
            <v>GG Thermal Plant Maint of Property</v>
          </cell>
          <cell r="EB543">
            <v>0</v>
          </cell>
        </row>
        <row r="544">
          <cell r="A544">
            <v>740030</v>
          </cell>
          <cell r="B544" t="str">
            <v>Blaine Desrosiers</v>
          </cell>
          <cell r="C544">
            <v>740030</v>
          </cell>
          <cell r="D544">
            <v>740</v>
          </cell>
          <cell r="E544">
            <v>40</v>
          </cell>
          <cell r="F544" t="str">
            <v>GG Thermal Plant Maint of Building</v>
          </cell>
          <cell r="EB544">
            <v>0</v>
          </cell>
        </row>
        <row r="545">
          <cell r="A545">
            <v>740031</v>
          </cell>
          <cell r="B545" t="str">
            <v>Blaine Desrosiers</v>
          </cell>
          <cell r="C545">
            <v>740031</v>
          </cell>
          <cell r="D545">
            <v>740</v>
          </cell>
          <cell r="E545">
            <v>40</v>
          </cell>
          <cell r="F545" t="str">
            <v>GG Thermal Plant Maint of Generators</v>
          </cell>
          <cell r="EB545">
            <v>0</v>
          </cell>
        </row>
        <row r="546">
          <cell r="A546">
            <v>740032</v>
          </cell>
          <cell r="B546" t="str">
            <v>Blaine Desrosiers</v>
          </cell>
          <cell r="C546">
            <v>740032</v>
          </cell>
          <cell r="D546">
            <v>740</v>
          </cell>
          <cell r="E546">
            <v>40</v>
          </cell>
          <cell r="F546" t="str">
            <v>GG Thermal Plant Maint of Elec Plant</v>
          </cell>
          <cell r="EB546">
            <v>0</v>
          </cell>
        </row>
        <row r="547">
          <cell r="A547">
            <v>740033</v>
          </cell>
          <cell r="B547" t="str">
            <v>Blaine Desrosiers</v>
          </cell>
          <cell r="C547">
            <v>740033</v>
          </cell>
          <cell r="D547">
            <v>740</v>
          </cell>
          <cell r="E547">
            <v>40</v>
          </cell>
          <cell r="F547" t="str">
            <v>GG Thermal Plant Land</v>
          </cell>
          <cell r="EB547">
            <v>0</v>
          </cell>
        </row>
        <row r="548">
          <cell r="A548">
            <v>0</v>
          </cell>
          <cell r="EB548">
            <v>0</v>
          </cell>
        </row>
        <row r="549">
          <cell r="A549">
            <v>740028</v>
          </cell>
          <cell r="B549" t="str">
            <v>Blaine Desrosiers</v>
          </cell>
          <cell r="C549">
            <v>740028</v>
          </cell>
          <cell r="D549">
            <v>740</v>
          </cell>
          <cell r="E549">
            <v>40</v>
          </cell>
          <cell r="F549" t="str">
            <v>GG Control Dams</v>
          </cell>
          <cell r="EB549">
            <v>0</v>
          </cell>
        </row>
        <row r="550">
          <cell r="A550">
            <v>740036</v>
          </cell>
          <cell r="B550" t="str">
            <v>Blaine Desrosiers</v>
          </cell>
          <cell r="C550">
            <v>740036</v>
          </cell>
          <cell r="D550">
            <v>740</v>
          </cell>
          <cell r="E550">
            <v>40</v>
          </cell>
          <cell r="F550" t="str">
            <v>GG-Control Dams Operations</v>
          </cell>
          <cell r="EB550">
            <v>0</v>
          </cell>
        </row>
        <row r="551">
          <cell r="A551">
            <v>0</v>
          </cell>
          <cell r="EB551">
            <v>0</v>
          </cell>
        </row>
        <row r="552">
          <cell r="A552">
            <v>740045</v>
          </cell>
          <cell r="B552" t="str">
            <v>Blaine Desrosiers</v>
          </cell>
          <cell r="C552">
            <v>740045</v>
          </cell>
          <cell r="D552">
            <v>740</v>
          </cell>
          <cell r="E552">
            <v>40</v>
          </cell>
          <cell r="F552" t="str">
            <v>GG Rideau Falls Operations</v>
          </cell>
          <cell r="EB552">
            <v>0</v>
          </cell>
        </row>
        <row r="553">
          <cell r="A553">
            <v>740046</v>
          </cell>
          <cell r="B553" t="str">
            <v>Blaine Desrosiers</v>
          </cell>
          <cell r="C553">
            <v>740046</v>
          </cell>
          <cell r="D553">
            <v>740</v>
          </cell>
          <cell r="E553">
            <v>40</v>
          </cell>
          <cell r="F553" t="str">
            <v>GG Rideau Falls Maint of Building</v>
          </cell>
          <cell r="EB553">
            <v>0</v>
          </cell>
        </row>
        <row r="554">
          <cell r="A554">
            <v>740047</v>
          </cell>
          <cell r="B554" t="str">
            <v>Blaine Desrosiers</v>
          </cell>
          <cell r="C554">
            <v>740047</v>
          </cell>
          <cell r="D554">
            <v>740</v>
          </cell>
          <cell r="E554">
            <v>40</v>
          </cell>
          <cell r="F554" t="str">
            <v>GG Rideau Falls Maint of Canals,Pens Etc</v>
          </cell>
          <cell r="EB554">
            <v>0</v>
          </cell>
        </row>
        <row r="555">
          <cell r="A555">
            <v>740048</v>
          </cell>
          <cell r="B555" t="str">
            <v>Blaine Desrosiers</v>
          </cell>
          <cell r="C555">
            <v>740048</v>
          </cell>
          <cell r="D555">
            <v>740</v>
          </cell>
          <cell r="E555">
            <v>40</v>
          </cell>
          <cell r="F555" t="str">
            <v>GG Rideau Falls Maint of Generators</v>
          </cell>
          <cell r="EB555">
            <v>0</v>
          </cell>
        </row>
        <row r="556">
          <cell r="A556">
            <v>740052</v>
          </cell>
          <cell r="B556" t="str">
            <v>Blaine Desrosiers</v>
          </cell>
          <cell r="C556">
            <v>740052</v>
          </cell>
          <cell r="D556">
            <v>740</v>
          </cell>
          <cell r="E556">
            <v>40</v>
          </cell>
          <cell r="F556" t="str">
            <v>GG Kingston Mills Capital Work</v>
          </cell>
          <cell r="BA556">
            <v>0</v>
          </cell>
          <cell r="EB556">
            <v>0</v>
          </cell>
        </row>
        <row r="557">
          <cell r="A557">
            <v>740052</v>
          </cell>
          <cell r="B557" t="str">
            <v>Blaine Desrosiers</v>
          </cell>
          <cell r="C557">
            <v>740053</v>
          </cell>
          <cell r="D557">
            <v>740</v>
          </cell>
          <cell r="E557">
            <v>40</v>
          </cell>
          <cell r="F557" t="str">
            <v>GG Jones Capital Work</v>
          </cell>
          <cell r="W557">
            <v>0</v>
          </cell>
          <cell r="EB557">
            <v>0</v>
          </cell>
        </row>
        <row r="558">
          <cell r="A558">
            <v>740054</v>
          </cell>
          <cell r="B558" t="str">
            <v>Blaine Desrosiers</v>
          </cell>
          <cell r="C558">
            <v>740054</v>
          </cell>
          <cell r="D558">
            <v>740</v>
          </cell>
          <cell r="E558">
            <v>40</v>
          </cell>
          <cell r="F558" t="str">
            <v>GG Brewer Capital Work</v>
          </cell>
          <cell r="BA558">
            <v>0</v>
          </cell>
          <cell r="EB558">
            <v>0</v>
          </cell>
        </row>
        <row r="559">
          <cell r="A559">
            <v>740055</v>
          </cell>
          <cell r="B559" t="str">
            <v>Blaine Desrosiers</v>
          </cell>
          <cell r="C559">
            <v>740055</v>
          </cell>
          <cell r="D559">
            <v>740</v>
          </cell>
          <cell r="E559">
            <v>40</v>
          </cell>
          <cell r="F559" t="str">
            <v>GG Washburn Capital Work</v>
          </cell>
          <cell r="BA559">
            <v>0</v>
          </cell>
          <cell r="EB559">
            <v>0</v>
          </cell>
        </row>
        <row r="560">
          <cell r="A560">
            <v>740056</v>
          </cell>
          <cell r="B560" t="str">
            <v>Blaine Desrosiers</v>
          </cell>
          <cell r="C560">
            <v>740056</v>
          </cell>
          <cell r="D560">
            <v>740</v>
          </cell>
          <cell r="E560">
            <v>40</v>
          </cell>
          <cell r="F560" t="str">
            <v>GG Gananoque Capital Work</v>
          </cell>
          <cell r="BA560">
            <v>0</v>
          </cell>
          <cell r="EB560">
            <v>0</v>
          </cell>
        </row>
        <row r="561">
          <cell r="A561">
            <v>740057</v>
          </cell>
          <cell r="B561" t="str">
            <v>Blaine Desrosiers</v>
          </cell>
          <cell r="C561">
            <v>740057</v>
          </cell>
          <cell r="D561">
            <v>740</v>
          </cell>
          <cell r="E561">
            <v>40</v>
          </cell>
          <cell r="F561" t="str">
            <v>GG Rideau Falls Capital Work</v>
          </cell>
          <cell r="BA561">
            <v>0</v>
          </cell>
          <cell r="EB561">
            <v>0</v>
          </cell>
        </row>
        <row r="562">
          <cell r="A562">
            <v>740058</v>
          </cell>
          <cell r="B562" t="str">
            <v>Blaine Desrosiers</v>
          </cell>
          <cell r="C562">
            <v>740058</v>
          </cell>
          <cell r="D562">
            <v>740</v>
          </cell>
          <cell r="E562">
            <v>40</v>
          </cell>
          <cell r="F562" t="str">
            <v>GG Control Dams Capital Work</v>
          </cell>
          <cell r="BA562">
            <v>0</v>
          </cell>
          <cell r="EB562">
            <v>0</v>
          </cell>
        </row>
        <row r="563">
          <cell r="A563">
            <v>740049</v>
          </cell>
          <cell r="B563" t="str">
            <v>Blaine Desrosiers</v>
          </cell>
          <cell r="C563">
            <v>740049</v>
          </cell>
          <cell r="D563">
            <v>740</v>
          </cell>
          <cell r="E563">
            <v>40</v>
          </cell>
          <cell r="F563" t="str">
            <v>GG Rideau Falls Maint of Electric Plant</v>
          </cell>
          <cell r="EB563">
            <v>0</v>
          </cell>
        </row>
        <row r="564">
          <cell r="A564">
            <v>0</v>
          </cell>
          <cell r="EB564">
            <v>0</v>
          </cell>
        </row>
        <row r="565">
          <cell r="A565">
            <v>300981</v>
          </cell>
          <cell r="B565" t="str">
            <v>Blaine Desrosiers</v>
          </cell>
          <cell r="C565">
            <v>300981</v>
          </cell>
          <cell r="D565">
            <v>300</v>
          </cell>
          <cell r="E565">
            <v>41</v>
          </cell>
          <cell r="F565" t="str">
            <v>TP  Generation Mgmt Function</v>
          </cell>
          <cell r="EB565">
            <v>0</v>
          </cell>
        </row>
        <row r="566">
          <cell r="A566">
            <v>0</v>
          </cell>
          <cell r="EB566">
            <v>0</v>
          </cell>
        </row>
        <row r="567">
          <cell r="A567">
            <v>300880</v>
          </cell>
          <cell r="B567" t="str">
            <v>Harry Clutterbuck</v>
          </cell>
          <cell r="C567">
            <v>300880</v>
          </cell>
          <cell r="D567">
            <v>300</v>
          </cell>
          <cell r="E567">
            <v>20</v>
          </cell>
          <cell r="F567" t="str">
            <v>Finance Services to CNE Co 0050</v>
          </cell>
          <cell r="EB567">
            <v>0</v>
          </cell>
        </row>
        <row r="568">
          <cell r="A568">
            <v>0</v>
          </cell>
          <cell r="EB568">
            <v>0</v>
          </cell>
        </row>
        <row r="569">
          <cell r="A569">
            <v>700077</v>
          </cell>
          <cell r="B569" t="str">
            <v>Mike Pescod</v>
          </cell>
          <cell r="C569">
            <v>700077</v>
          </cell>
          <cell r="D569">
            <v>700</v>
          </cell>
          <cell r="E569">
            <v>70</v>
          </cell>
          <cell r="F569" t="str">
            <v>CE-Mgmt of T&amp;D</v>
          </cell>
          <cell r="EB569">
            <v>0</v>
          </cell>
        </row>
        <row r="570">
          <cell r="A570">
            <v>0</v>
          </cell>
          <cell r="EB570">
            <v>0</v>
          </cell>
        </row>
        <row r="571">
          <cell r="A571">
            <v>700076</v>
          </cell>
          <cell r="B571" t="str">
            <v>Mike Pescod</v>
          </cell>
          <cell r="C571">
            <v>700076</v>
          </cell>
          <cell r="D571">
            <v>700</v>
          </cell>
          <cell r="E571">
            <v>70</v>
          </cell>
          <cell r="F571" t="str">
            <v>Cornwall-Substations Mgmt Function</v>
          </cell>
          <cell r="EB571">
            <v>0</v>
          </cell>
        </row>
        <row r="572">
          <cell r="A572">
            <v>0</v>
          </cell>
          <cell r="EB572">
            <v>0</v>
          </cell>
        </row>
        <row r="573">
          <cell r="A573">
            <v>700000</v>
          </cell>
          <cell r="B573" t="str">
            <v>Mike Pescod</v>
          </cell>
          <cell r="C573">
            <v>700000</v>
          </cell>
          <cell r="D573">
            <v>700</v>
          </cell>
          <cell r="E573">
            <v>70</v>
          </cell>
          <cell r="F573" t="str">
            <v>Cornwall-Transmission Lines Operation</v>
          </cell>
          <cell r="AW573">
            <v>900</v>
          </cell>
          <cell r="EB573">
            <v>900</v>
          </cell>
        </row>
        <row r="574">
          <cell r="A574">
            <v>700001</v>
          </cell>
          <cell r="B574" t="str">
            <v>Mike Pescod</v>
          </cell>
          <cell r="C574">
            <v>700001</v>
          </cell>
          <cell r="D574">
            <v>700</v>
          </cell>
          <cell r="E574">
            <v>70</v>
          </cell>
          <cell r="F574" t="str">
            <v>Cornwall-Transmission Lines Maintenance</v>
          </cell>
          <cell r="AW574">
            <v>8000</v>
          </cell>
          <cell r="EB574">
            <v>8000</v>
          </cell>
        </row>
        <row r="575">
          <cell r="A575">
            <v>700002</v>
          </cell>
          <cell r="B575" t="str">
            <v>Mike Pescod</v>
          </cell>
          <cell r="C575">
            <v>700002</v>
          </cell>
          <cell r="D575">
            <v>700</v>
          </cell>
          <cell r="E575">
            <v>70</v>
          </cell>
          <cell r="F575" t="str">
            <v>Cornwall-Transmission Lines ROW</v>
          </cell>
          <cell r="H575">
            <v>5000</v>
          </cell>
          <cell r="EB575">
            <v>5000</v>
          </cell>
        </row>
        <row r="576">
          <cell r="A576">
            <v>700003</v>
          </cell>
          <cell r="B576" t="str">
            <v>Mike Pescod</v>
          </cell>
          <cell r="C576">
            <v>700003</v>
          </cell>
          <cell r="D576">
            <v>700</v>
          </cell>
          <cell r="E576">
            <v>70</v>
          </cell>
          <cell r="F576" t="str">
            <v>Cornwall-Station Buildings &amp; Fixt Expens</v>
          </cell>
          <cell r="AW576">
            <v>24000</v>
          </cell>
          <cell r="EB576">
            <v>24000</v>
          </cell>
        </row>
        <row r="577">
          <cell r="A577">
            <v>700004</v>
          </cell>
          <cell r="B577" t="str">
            <v>Mike Pescod</v>
          </cell>
          <cell r="C577">
            <v>700004</v>
          </cell>
          <cell r="D577">
            <v>700</v>
          </cell>
          <cell r="E577">
            <v>70</v>
          </cell>
          <cell r="F577" t="str">
            <v>Cornwall-Maint Dist Station Equipment</v>
          </cell>
          <cell r="H577">
            <v>5000</v>
          </cell>
          <cell r="AW577">
            <v>4000</v>
          </cell>
          <cell r="EB577">
            <v>9000</v>
          </cell>
        </row>
        <row r="578">
          <cell r="A578">
            <v>700005</v>
          </cell>
          <cell r="B578" t="str">
            <v>Mike Pescod</v>
          </cell>
          <cell r="C578">
            <v>700005</v>
          </cell>
          <cell r="D578">
            <v>700</v>
          </cell>
          <cell r="E578">
            <v>70</v>
          </cell>
          <cell r="F578" t="str">
            <v>Cornwall-Dist Sation Equip-Supp&amp;Exp</v>
          </cell>
          <cell r="AW578">
            <v>14000</v>
          </cell>
          <cell r="EB578">
            <v>14000</v>
          </cell>
        </row>
        <row r="579">
          <cell r="A579">
            <v>700006</v>
          </cell>
          <cell r="B579" t="str">
            <v>Mike Pescod</v>
          </cell>
          <cell r="C579">
            <v>700006</v>
          </cell>
          <cell r="D579">
            <v>700</v>
          </cell>
          <cell r="E579">
            <v>70</v>
          </cell>
          <cell r="F579" t="str">
            <v>Cornwall-OH Dist Lines &amp; Feeder Supp&amp;Exp</v>
          </cell>
          <cell r="AW579">
            <v>224000</v>
          </cell>
          <cell r="EB579">
            <v>224000</v>
          </cell>
        </row>
        <row r="580">
          <cell r="A580">
            <v>700007</v>
          </cell>
          <cell r="B580" t="str">
            <v>Mike Pescod</v>
          </cell>
          <cell r="C580">
            <v>700007</v>
          </cell>
          <cell r="D580">
            <v>700</v>
          </cell>
          <cell r="E580">
            <v>70</v>
          </cell>
          <cell r="F580" t="str">
            <v>Cornwall-Maint of OH Cond &amp; Devices</v>
          </cell>
          <cell r="AW580">
            <v>11000</v>
          </cell>
          <cell r="EB580">
            <v>11000</v>
          </cell>
        </row>
        <row r="581">
          <cell r="A581">
            <v>700008</v>
          </cell>
          <cell r="B581" t="str">
            <v>Mike Pescod</v>
          </cell>
          <cell r="C581">
            <v>700008</v>
          </cell>
          <cell r="D581">
            <v>700</v>
          </cell>
          <cell r="E581">
            <v>70</v>
          </cell>
          <cell r="F581" t="str">
            <v>Cornwall-Overhead Dist Tree Trimming</v>
          </cell>
          <cell r="H581">
            <v>85000</v>
          </cell>
          <cell r="EB581">
            <v>85000</v>
          </cell>
        </row>
        <row r="582">
          <cell r="A582">
            <v>700009</v>
          </cell>
          <cell r="B582" t="str">
            <v>Mike Pescod</v>
          </cell>
          <cell r="C582">
            <v>700009</v>
          </cell>
          <cell r="D582">
            <v>700</v>
          </cell>
          <cell r="E582">
            <v>70</v>
          </cell>
          <cell r="F582" t="str">
            <v>Cornwall-UG Dist Lines &amp; Feeder Supp&amp;Exp</v>
          </cell>
          <cell r="AW582">
            <v>11000</v>
          </cell>
          <cell r="EB582">
            <v>11000</v>
          </cell>
        </row>
        <row r="583">
          <cell r="A583">
            <v>700010</v>
          </cell>
          <cell r="B583" t="str">
            <v>Mike Pescod</v>
          </cell>
          <cell r="C583">
            <v>700010</v>
          </cell>
          <cell r="D583">
            <v>700</v>
          </cell>
          <cell r="E583">
            <v>70</v>
          </cell>
          <cell r="F583" t="str">
            <v>Cornwall-Maint of UG Cond &amp; Devices</v>
          </cell>
          <cell r="AW583">
            <v>10000</v>
          </cell>
          <cell r="EB583">
            <v>10000</v>
          </cell>
        </row>
        <row r="584">
          <cell r="A584">
            <v>700011</v>
          </cell>
          <cell r="B584" t="str">
            <v>Mike Pescod</v>
          </cell>
          <cell r="C584">
            <v>700011</v>
          </cell>
          <cell r="D584">
            <v>700</v>
          </cell>
          <cell r="E584">
            <v>70</v>
          </cell>
          <cell r="F584" t="str">
            <v>Cornwall-OH Distribution Transformers</v>
          </cell>
          <cell r="AW584">
            <v>12000</v>
          </cell>
          <cell r="EB584">
            <v>12000</v>
          </cell>
        </row>
        <row r="585">
          <cell r="A585">
            <v>700012</v>
          </cell>
          <cell r="B585" t="str">
            <v>Mike Pescod</v>
          </cell>
          <cell r="C585">
            <v>700012</v>
          </cell>
          <cell r="D585">
            <v>700</v>
          </cell>
          <cell r="E585">
            <v>70</v>
          </cell>
          <cell r="F585" t="str">
            <v>Cornwall-Maint of Line Transformers</v>
          </cell>
          <cell r="EB585">
            <v>0</v>
          </cell>
        </row>
        <row r="586">
          <cell r="A586">
            <v>700020</v>
          </cell>
          <cell r="B586" t="str">
            <v>Mike Pescod</v>
          </cell>
          <cell r="C586">
            <v>700020</v>
          </cell>
          <cell r="D586">
            <v>700</v>
          </cell>
          <cell r="E586">
            <v>70</v>
          </cell>
          <cell r="F586" t="str">
            <v>Cornwall Meter Expenses</v>
          </cell>
          <cell r="H586">
            <v>12000</v>
          </cell>
          <cell r="AN586">
            <v>12000</v>
          </cell>
          <cell r="EB586">
            <v>24000</v>
          </cell>
        </row>
        <row r="587">
          <cell r="A587">
            <v>700040</v>
          </cell>
          <cell r="B587" t="str">
            <v>Mike Pescod</v>
          </cell>
          <cell r="C587">
            <v>700040</v>
          </cell>
          <cell r="D587">
            <v>700</v>
          </cell>
          <cell r="E587">
            <v>70</v>
          </cell>
          <cell r="F587" t="str">
            <v>Cornwall-Dist Stat Equip - Oper Labr</v>
          </cell>
          <cell r="EB587">
            <v>0</v>
          </cell>
        </row>
        <row r="588">
          <cell r="A588">
            <v>700041</v>
          </cell>
          <cell r="B588" t="str">
            <v>Mike Pescod</v>
          </cell>
          <cell r="C588">
            <v>700041</v>
          </cell>
          <cell r="D588">
            <v>700</v>
          </cell>
          <cell r="E588">
            <v>70</v>
          </cell>
          <cell r="F588" t="str">
            <v>Cornwall-OH Dist Lines &amp; Feeder Oper Lbr</v>
          </cell>
          <cell r="EB588">
            <v>0</v>
          </cell>
        </row>
        <row r="589">
          <cell r="A589">
            <v>700042</v>
          </cell>
          <cell r="B589" t="str">
            <v>Mike Pescod</v>
          </cell>
          <cell r="C589">
            <v>700042</v>
          </cell>
          <cell r="D589">
            <v>700</v>
          </cell>
          <cell r="E589">
            <v>70</v>
          </cell>
          <cell r="F589" t="str">
            <v>Cornwall-UG Dist Lines &amp; Feeder Oper Lbr</v>
          </cell>
          <cell r="EB589">
            <v>0</v>
          </cell>
        </row>
        <row r="590">
          <cell r="A590">
            <v>700043</v>
          </cell>
          <cell r="B590" t="str">
            <v>Mike Pescod</v>
          </cell>
          <cell r="C590">
            <v>700043</v>
          </cell>
          <cell r="D590">
            <v>700</v>
          </cell>
          <cell r="E590">
            <v>70</v>
          </cell>
          <cell r="F590" t="str">
            <v>Cornwall-UG Distribution Transformers</v>
          </cell>
          <cell r="AW590">
            <v>2500</v>
          </cell>
          <cell r="EB590">
            <v>2500</v>
          </cell>
        </row>
        <row r="591">
          <cell r="A591">
            <v>700044</v>
          </cell>
          <cell r="B591" t="str">
            <v>Mike Pescod</v>
          </cell>
          <cell r="C591">
            <v>700044</v>
          </cell>
          <cell r="D591">
            <v>700</v>
          </cell>
          <cell r="E591">
            <v>70</v>
          </cell>
          <cell r="F591" t="str">
            <v>Cornwall - Maintenance of Meters</v>
          </cell>
          <cell r="AN591">
            <v>28000</v>
          </cell>
          <cell r="EB591">
            <v>28000</v>
          </cell>
        </row>
        <row r="592">
          <cell r="A592">
            <v>700045</v>
          </cell>
          <cell r="B592" t="str">
            <v>Mike Pescod</v>
          </cell>
          <cell r="C592">
            <v>700045</v>
          </cell>
          <cell r="D592">
            <v>700</v>
          </cell>
          <cell r="E592">
            <v>70</v>
          </cell>
          <cell r="F592" t="str">
            <v>Cornwall-Operation of Str. Lite TWPS&amp; CI</v>
          </cell>
          <cell r="EB592">
            <v>0</v>
          </cell>
        </row>
        <row r="593">
          <cell r="A593">
            <v>700046</v>
          </cell>
          <cell r="B593" t="str">
            <v>Mike Pescod</v>
          </cell>
          <cell r="C593">
            <v>700046</v>
          </cell>
          <cell r="D593">
            <v>700</v>
          </cell>
          <cell r="E593">
            <v>70</v>
          </cell>
          <cell r="F593" t="str">
            <v>Cornwall Customer Premi- Oper lbr</v>
          </cell>
          <cell r="EB593">
            <v>0</v>
          </cell>
        </row>
        <row r="594">
          <cell r="A594">
            <v>700047</v>
          </cell>
          <cell r="B594" t="str">
            <v>Mike Pescod</v>
          </cell>
          <cell r="C594">
            <v>700047</v>
          </cell>
          <cell r="D594">
            <v>700</v>
          </cell>
          <cell r="E594">
            <v>70</v>
          </cell>
          <cell r="F594" t="str">
            <v>Cornwall Customer Premise Mat &amp; Exp</v>
          </cell>
          <cell r="EB594">
            <v>0</v>
          </cell>
        </row>
        <row r="595">
          <cell r="A595">
            <v>700048</v>
          </cell>
          <cell r="B595" t="str">
            <v>Mike Pescod</v>
          </cell>
          <cell r="C595">
            <v>700048</v>
          </cell>
          <cell r="D595">
            <v>700</v>
          </cell>
          <cell r="E595">
            <v>70</v>
          </cell>
          <cell r="F595" t="str">
            <v>Cornwall Misc Dist Expense</v>
          </cell>
          <cell r="AW595">
            <v>4200</v>
          </cell>
          <cell r="EB595">
            <v>4200</v>
          </cell>
        </row>
        <row r="596">
          <cell r="A596">
            <v>700049</v>
          </cell>
          <cell r="B596" t="str">
            <v>Mike Pescod</v>
          </cell>
          <cell r="C596">
            <v>700049</v>
          </cell>
          <cell r="D596">
            <v>700</v>
          </cell>
          <cell r="E596">
            <v>70</v>
          </cell>
          <cell r="F596" t="str">
            <v>Cornwall UG Dist Lines &amp; Feed-Rental Pd</v>
          </cell>
          <cell r="EB596">
            <v>0</v>
          </cell>
        </row>
        <row r="597">
          <cell r="A597">
            <v>700050</v>
          </cell>
          <cell r="B597" t="str">
            <v>Mike Pescod</v>
          </cell>
          <cell r="C597">
            <v>700050</v>
          </cell>
          <cell r="D597">
            <v>700</v>
          </cell>
          <cell r="E597">
            <v>70</v>
          </cell>
          <cell r="F597" t="str">
            <v>Cornwall OH Dist Lines &amp; Feed-Rental Pd</v>
          </cell>
          <cell r="EB597">
            <v>0</v>
          </cell>
        </row>
        <row r="598">
          <cell r="A598">
            <v>700085</v>
          </cell>
          <cell r="B598" t="str">
            <v>Mike Pescod</v>
          </cell>
          <cell r="C598">
            <v>700085</v>
          </cell>
          <cell r="D598">
            <v>700</v>
          </cell>
          <cell r="E598">
            <v>70</v>
          </cell>
          <cell r="F598" t="str">
            <v>Cornwall Supervision</v>
          </cell>
          <cell r="EB598">
            <v>0</v>
          </cell>
        </row>
        <row r="599">
          <cell r="A599">
            <v>700052</v>
          </cell>
          <cell r="B599" t="str">
            <v>Mike Pescod</v>
          </cell>
          <cell r="C599">
            <v>700052</v>
          </cell>
          <cell r="D599">
            <v>700</v>
          </cell>
          <cell r="E599">
            <v>70</v>
          </cell>
          <cell r="F599" t="str">
            <v>Cornwall Maint Supervision &amp; Engineering</v>
          </cell>
          <cell r="EB599">
            <v>0</v>
          </cell>
        </row>
        <row r="600">
          <cell r="A600">
            <v>700053</v>
          </cell>
          <cell r="B600" t="str">
            <v>Mike Pescod</v>
          </cell>
          <cell r="C600">
            <v>700053</v>
          </cell>
          <cell r="D600">
            <v>700</v>
          </cell>
          <cell r="E600">
            <v>70</v>
          </cell>
          <cell r="F600" t="str">
            <v>Cornwall Maint of Build &amp; Fix-Dist Stats</v>
          </cell>
          <cell r="EB600">
            <v>0</v>
          </cell>
        </row>
        <row r="601">
          <cell r="A601">
            <v>700054</v>
          </cell>
          <cell r="B601" t="str">
            <v>Mike Pescod</v>
          </cell>
          <cell r="C601">
            <v>700054</v>
          </cell>
          <cell r="D601">
            <v>700</v>
          </cell>
          <cell r="E601">
            <v>70</v>
          </cell>
          <cell r="F601" t="str">
            <v>Cornwall Maint of Poles Towers &amp; Fixture</v>
          </cell>
          <cell r="AW601">
            <v>600</v>
          </cell>
          <cell r="EB601">
            <v>600</v>
          </cell>
        </row>
        <row r="602">
          <cell r="A602">
            <v>700055</v>
          </cell>
          <cell r="B602" t="str">
            <v>Mike Pescod</v>
          </cell>
          <cell r="C602">
            <v>700055</v>
          </cell>
          <cell r="D602">
            <v>700</v>
          </cell>
          <cell r="E602">
            <v>70</v>
          </cell>
          <cell r="F602" t="str">
            <v>Cornwall Maintenance of OH Services</v>
          </cell>
          <cell r="AW602">
            <v>1000</v>
          </cell>
          <cell r="EB602">
            <v>1000</v>
          </cell>
        </row>
        <row r="603">
          <cell r="A603">
            <v>700056</v>
          </cell>
          <cell r="B603" t="str">
            <v>Mike Pescod</v>
          </cell>
          <cell r="C603">
            <v>700056</v>
          </cell>
          <cell r="D603">
            <v>700</v>
          </cell>
          <cell r="E603">
            <v>70</v>
          </cell>
          <cell r="F603" t="str">
            <v>Cornwall OH Dist Lines &amp; Feeders- ROW</v>
          </cell>
          <cell r="EB603">
            <v>0</v>
          </cell>
        </row>
        <row r="604">
          <cell r="A604">
            <v>700057</v>
          </cell>
          <cell r="B604" t="str">
            <v>Mike Pescod</v>
          </cell>
          <cell r="C604">
            <v>700057</v>
          </cell>
          <cell r="D604">
            <v>700</v>
          </cell>
          <cell r="E604">
            <v>70</v>
          </cell>
          <cell r="F604" t="str">
            <v>Cornwall Maintenance of UG COnduit</v>
          </cell>
          <cell r="AW604">
            <v>200</v>
          </cell>
          <cell r="EB604">
            <v>200</v>
          </cell>
        </row>
        <row r="605">
          <cell r="A605">
            <v>700058</v>
          </cell>
          <cell r="B605" t="str">
            <v>Mike Pescod</v>
          </cell>
          <cell r="C605">
            <v>700058</v>
          </cell>
          <cell r="D605">
            <v>700</v>
          </cell>
          <cell r="E605">
            <v>70</v>
          </cell>
          <cell r="F605" t="str">
            <v>Cornwall Maintenance of UG Services</v>
          </cell>
          <cell r="AW605">
            <v>12000</v>
          </cell>
          <cell r="EB605">
            <v>12000</v>
          </cell>
        </row>
        <row r="606">
          <cell r="A606">
            <v>700059</v>
          </cell>
          <cell r="B606" t="str">
            <v>Mike Pescod</v>
          </cell>
          <cell r="C606">
            <v>700059</v>
          </cell>
          <cell r="D606">
            <v>700</v>
          </cell>
          <cell r="E606">
            <v>70</v>
          </cell>
          <cell r="F606" t="str">
            <v>Cornwall Maint of Str.lites TWPS &amp; CI</v>
          </cell>
          <cell r="AW606">
            <v>2600</v>
          </cell>
          <cell r="EB606">
            <v>2600</v>
          </cell>
        </row>
        <row r="607">
          <cell r="A607">
            <v>700060</v>
          </cell>
          <cell r="B607" t="str">
            <v>Mike Pescod</v>
          </cell>
          <cell r="C607">
            <v>700060</v>
          </cell>
          <cell r="D607">
            <v>700</v>
          </cell>
          <cell r="E607">
            <v>70</v>
          </cell>
          <cell r="F607" t="str">
            <v>Cornwall Sentinal Lights - Labour</v>
          </cell>
          <cell r="EB607">
            <v>0</v>
          </cell>
        </row>
        <row r="608">
          <cell r="A608">
            <v>700061</v>
          </cell>
          <cell r="B608" t="str">
            <v>Mike Pescod</v>
          </cell>
          <cell r="C608">
            <v>700061</v>
          </cell>
          <cell r="D608">
            <v>700</v>
          </cell>
          <cell r="E608">
            <v>70</v>
          </cell>
          <cell r="F608" t="str">
            <v>Cornwall Sentinal Lights -Material &amp; Exp</v>
          </cell>
          <cell r="AW608">
            <v>1400</v>
          </cell>
          <cell r="EB608">
            <v>1400</v>
          </cell>
        </row>
        <row r="609">
          <cell r="A609">
            <v>700062</v>
          </cell>
          <cell r="B609" t="str">
            <v>Mike Pescod</v>
          </cell>
          <cell r="C609">
            <v>700062</v>
          </cell>
          <cell r="D609">
            <v>700</v>
          </cell>
          <cell r="E609">
            <v>70</v>
          </cell>
          <cell r="F609" t="str">
            <v>Cornwall Maint of Other Instal on Cust P</v>
          </cell>
          <cell r="EB609">
            <v>0</v>
          </cell>
        </row>
        <row r="610">
          <cell r="A610">
            <v>700065</v>
          </cell>
          <cell r="B610" t="str">
            <v>Mike Pescod</v>
          </cell>
          <cell r="C610">
            <v>700065</v>
          </cell>
          <cell r="D610">
            <v>700</v>
          </cell>
          <cell r="E610">
            <v>70</v>
          </cell>
          <cell r="F610" t="str">
            <v>Cornwall-Scada System</v>
          </cell>
          <cell r="AW610">
            <v>3600</v>
          </cell>
          <cell r="EB610">
            <v>3600</v>
          </cell>
        </row>
        <row r="611">
          <cell r="A611">
            <v>700069</v>
          </cell>
          <cell r="B611" t="str">
            <v>Mike Pescod</v>
          </cell>
          <cell r="C611">
            <v>700069</v>
          </cell>
          <cell r="D611">
            <v>700</v>
          </cell>
          <cell r="E611">
            <v>70</v>
          </cell>
          <cell r="F611" t="str">
            <v>Cornwall-Load Dispatching &amp; Mgmt (COP)</v>
          </cell>
          <cell r="EB611">
            <v>0</v>
          </cell>
        </row>
        <row r="612">
          <cell r="A612">
            <v>700070</v>
          </cell>
          <cell r="B612" t="str">
            <v>Mike Pescod</v>
          </cell>
          <cell r="C612">
            <v>700070</v>
          </cell>
          <cell r="D612">
            <v>700</v>
          </cell>
          <cell r="E612">
            <v>70</v>
          </cell>
          <cell r="F612" t="str">
            <v>Cornwall City Maint on Streetlight &amp; sig</v>
          </cell>
          <cell r="EB612">
            <v>0</v>
          </cell>
        </row>
        <row r="613">
          <cell r="A613">
            <v>700078</v>
          </cell>
          <cell r="B613" t="str">
            <v>Mike Pescod</v>
          </cell>
          <cell r="C613">
            <v>700078</v>
          </cell>
          <cell r="D613">
            <v>700</v>
          </cell>
          <cell r="E613">
            <v>70</v>
          </cell>
          <cell r="F613" t="str">
            <v>CE - BOUNDARIES PROJECT</v>
          </cell>
          <cell r="EB613">
            <v>0</v>
          </cell>
        </row>
        <row r="614">
          <cell r="A614">
            <v>700082</v>
          </cell>
          <cell r="B614" t="str">
            <v>Mike Pescod</v>
          </cell>
          <cell r="C614">
            <v>700082</v>
          </cell>
          <cell r="D614">
            <v>700</v>
          </cell>
          <cell r="E614">
            <v>70</v>
          </cell>
          <cell r="F614" t="str">
            <v>CE - Genral Engineering</v>
          </cell>
          <cell r="EB614">
            <v>0</v>
          </cell>
        </row>
        <row r="615">
          <cell r="A615">
            <v>700080</v>
          </cell>
          <cell r="B615" t="str">
            <v>Mike Pescod</v>
          </cell>
          <cell r="C615">
            <v>700080</v>
          </cell>
          <cell r="D615">
            <v>700</v>
          </cell>
          <cell r="E615">
            <v>70</v>
          </cell>
          <cell r="F615" t="str">
            <v>CE - Supervision System Assets</v>
          </cell>
          <cell r="EB615">
            <v>0</v>
          </cell>
        </row>
        <row r="616">
          <cell r="A616">
            <v>0</v>
          </cell>
          <cell r="EB616">
            <v>0</v>
          </cell>
        </row>
        <row r="617">
          <cell r="A617">
            <v>700068</v>
          </cell>
          <cell r="B617" t="str">
            <v>Bernie Haines</v>
          </cell>
          <cell r="C617">
            <v>700068</v>
          </cell>
          <cell r="D617">
            <v>700</v>
          </cell>
          <cell r="E617">
            <v>70</v>
          </cell>
          <cell r="F617" t="str">
            <v>Cornwall-H&amp;S Committee Meetings</v>
          </cell>
          <cell r="EB617">
            <v>0</v>
          </cell>
        </row>
        <row r="618">
          <cell r="A618">
            <v>0</v>
          </cell>
          <cell r="EB618">
            <v>0</v>
          </cell>
        </row>
        <row r="619">
          <cell r="A619">
            <v>700073</v>
          </cell>
          <cell r="B619" t="str">
            <v>Blaine Desrosiers</v>
          </cell>
          <cell r="C619">
            <v>700073</v>
          </cell>
          <cell r="D619">
            <v>700</v>
          </cell>
          <cell r="E619">
            <v>70</v>
          </cell>
          <cell r="F619" t="str">
            <v>Cornwall-Storekeeping Relief</v>
          </cell>
          <cell r="EB619">
            <v>0</v>
          </cell>
        </row>
        <row r="620">
          <cell r="A620">
            <v>700074</v>
          </cell>
          <cell r="B620" t="str">
            <v>Blaine Desrosiers</v>
          </cell>
          <cell r="C620">
            <v>700074</v>
          </cell>
          <cell r="D620">
            <v>700</v>
          </cell>
          <cell r="E620">
            <v>70</v>
          </cell>
          <cell r="F620" t="str">
            <v>Cornwall-Purchasing Management Function</v>
          </cell>
          <cell r="EB620">
            <v>0</v>
          </cell>
        </row>
        <row r="621">
          <cell r="A621">
            <v>0</v>
          </cell>
          <cell r="EB621">
            <v>0</v>
          </cell>
        </row>
        <row r="622">
          <cell r="A622">
            <v>700066</v>
          </cell>
          <cell r="B622" t="str">
            <v>Blaine Desrosiers</v>
          </cell>
          <cell r="C622">
            <v>700066</v>
          </cell>
          <cell r="D622">
            <v>700</v>
          </cell>
          <cell r="E622">
            <v>70</v>
          </cell>
          <cell r="F622" t="str">
            <v>Cornwall-General Fleet Maintnenance</v>
          </cell>
          <cell r="AW622">
            <v>4000</v>
          </cell>
          <cell r="EB622">
            <v>4000</v>
          </cell>
        </row>
        <row r="623">
          <cell r="A623">
            <v>700067</v>
          </cell>
          <cell r="B623" t="str">
            <v>Blaine Desrosiers</v>
          </cell>
          <cell r="C623">
            <v>700067</v>
          </cell>
          <cell r="D623">
            <v>700</v>
          </cell>
          <cell r="E623">
            <v>70</v>
          </cell>
          <cell r="F623" t="str">
            <v>Cornwall-Service Centre Maintenance</v>
          </cell>
          <cell r="H623">
            <v>45000</v>
          </cell>
          <cell r="I623">
            <v>5000</v>
          </cell>
          <cell r="V623">
            <v>98000</v>
          </cell>
          <cell r="AW623">
            <v>500</v>
          </cell>
          <cell r="BD623">
            <v>500</v>
          </cell>
          <cell r="BE623">
            <v>3000</v>
          </cell>
          <cell r="BN623">
            <v>18000</v>
          </cell>
          <cell r="BP623">
            <v>5000</v>
          </cell>
          <cell r="BV623">
            <v>8000</v>
          </cell>
          <cell r="BW623">
            <v>5000</v>
          </cell>
          <cell r="CC623">
            <v>3000</v>
          </cell>
          <cell r="CD623">
            <v>500</v>
          </cell>
          <cell r="CF623">
            <v>1000</v>
          </cell>
          <cell r="CG623">
            <v>1000</v>
          </cell>
          <cell r="CH623">
            <v>1000</v>
          </cell>
          <cell r="CL623">
            <v>1500</v>
          </cell>
          <cell r="CM623">
            <v>2000</v>
          </cell>
          <cell r="CN623">
            <v>2000</v>
          </cell>
          <cell r="CO623">
            <v>500</v>
          </cell>
          <cell r="EB623">
            <v>200500</v>
          </cell>
        </row>
        <row r="624">
          <cell r="A624">
            <v>700075</v>
          </cell>
          <cell r="B624" t="str">
            <v>Blaine Desrosiers</v>
          </cell>
          <cell r="C624">
            <v>700075</v>
          </cell>
          <cell r="D624">
            <v>700</v>
          </cell>
          <cell r="E624">
            <v>70</v>
          </cell>
          <cell r="F624" t="str">
            <v>Cornwall-Property Management Function</v>
          </cell>
          <cell r="EB624">
            <v>0</v>
          </cell>
        </row>
        <row r="625">
          <cell r="A625">
            <v>0</v>
          </cell>
          <cell r="EB625">
            <v>0</v>
          </cell>
        </row>
        <row r="626">
          <cell r="A626">
            <v>700013</v>
          </cell>
          <cell r="B626" t="str">
            <v>Mike Pescod</v>
          </cell>
          <cell r="C626">
            <v>700013</v>
          </cell>
          <cell r="D626">
            <v>700</v>
          </cell>
          <cell r="E626">
            <v>70</v>
          </cell>
          <cell r="F626" t="str">
            <v>Cornwall-Meter Reading lab &amp; Exp</v>
          </cell>
          <cell r="H626">
            <v>58000</v>
          </cell>
          <cell r="AN626">
            <v>4000</v>
          </cell>
          <cell r="AW626">
            <v>1500</v>
          </cell>
          <cell r="EB626">
            <v>63500</v>
          </cell>
        </row>
        <row r="627">
          <cell r="A627">
            <v>700014</v>
          </cell>
          <cell r="B627" t="str">
            <v>Mike Pescod</v>
          </cell>
          <cell r="C627">
            <v>700014</v>
          </cell>
          <cell r="D627">
            <v>700</v>
          </cell>
          <cell r="E627">
            <v>70</v>
          </cell>
          <cell r="F627" t="str">
            <v>Cornwall-Finals &amp; Reconnects Lab &amp; Exp</v>
          </cell>
          <cell r="EB627">
            <v>0</v>
          </cell>
        </row>
        <row r="628">
          <cell r="A628">
            <v>700015</v>
          </cell>
          <cell r="B628" t="str">
            <v>Mike Pescod</v>
          </cell>
          <cell r="C628">
            <v>700015</v>
          </cell>
          <cell r="D628">
            <v>700</v>
          </cell>
          <cell r="E628">
            <v>70</v>
          </cell>
          <cell r="F628" t="str">
            <v>Cornwall-Collections lab &amp; Exp</v>
          </cell>
          <cell r="AW628">
            <v>2000</v>
          </cell>
          <cell r="EB628">
            <v>2000</v>
          </cell>
        </row>
        <row r="629">
          <cell r="A629">
            <v>700064</v>
          </cell>
          <cell r="B629" t="str">
            <v>Mike Pescod</v>
          </cell>
          <cell r="C629">
            <v>700064</v>
          </cell>
          <cell r="D629">
            <v>700</v>
          </cell>
          <cell r="E629">
            <v>70</v>
          </cell>
          <cell r="F629" t="str">
            <v>Cornwall Customer Billing</v>
          </cell>
          <cell r="BA629">
            <v>94000</v>
          </cell>
          <cell r="BB629">
            <v>24000</v>
          </cell>
          <cell r="EB629">
            <v>118000</v>
          </cell>
        </row>
        <row r="630">
          <cell r="A630">
            <v>700079</v>
          </cell>
          <cell r="B630" t="str">
            <v>Mike Pescod</v>
          </cell>
          <cell r="C630">
            <v>700079</v>
          </cell>
          <cell r="D630">
            <v>700</v>
          </cell>
          <cell r="E630">
            <v>70</v>
          </cell>
          <cell r="F630" t="str">
            <v>CE - General Cust Service expense</v>
          </cell>
          <cell r="EB630">
            <v>0</v>
          </cell>
        </row>
        <row r="631">
          <cell r="A631">
            <v>700083</v>
          </cell>
          <cell r="B631" t="str">
            <v>Mike Pescod</v>
          </cell>
          <cell r="C631">
            <v>700083</v>
          </cell>
          <cell r="D631">
            <v>700</v>
          </cell>
          <cell r="E631">
            <v>70</v>
          </cell>
          <cell r="F631" t="str">
            <v>CE - Bad Debts Provision</v>
          </cell>
          <cell r="AV631">
            <v>125000</v>
          </cell>
          <cell r="EB631">
            <v>125000</v>
          </cell>
        </row>
        <row r="632">
          <cell r="A632">
            <v>700081</v>
          </cell>
          <cell r="B632" t="str">
            <v>Mike Pescod</v>
          </cell>
          <cell r="C632">
            <v>700081</v>
          </cell>
          <cell r="D632">
            <v>700</v>
          </cell>
          <cell r="E632">
            <v>70</v>
          </cell>
          <cell r="F632" t="str">
            <v>CE - Cust Service Supervsion</v>
          </cell>
          <cell r="EB632">
            <v>0</v>
          </cell>
        </row>
        <row r="633">
          <cell r="A633">
            <v>0</v>
          </cell>
          <cell r="EB633">
            <v>0</v>
          </cell>
        </row>
        <row r="634">
          <cell r="A634">
            <v>0</v>
          </cell>
          <cell r="EB634">
            <v>0</v>
          </cell>
        </row>
        <row r="635">
          <cell r="A635">
            <v>0</v>
          </cell>
          <cell r="EB635">
            <v>0</v>
          </cell>
        </row>
        <row r="636">
          <cell r="A636">
            <v>0</v>
          </cell>
          <cell r="EB636">
            <v>0</v>
          </cell>
        </row>
        <row r="637">
          <cell r="A637">
            <v>0</v>
          </cell>
          <cell r="EB637">
            <v>0</v>
          </cell>
        </row>
        <row r="638">
          <cell r="A638">
            <v>0</v>
          </cell>
          <cell r="EB638">
            <v>0</v>
          </cell>
        </row>
        <row r="639">
          <cell r="A639">
            <v>0</v>
          </cell>
          <cell r="EB639">
            <v>0</v>
          </cell>
        </row>
        <row r="640">
          <cell r="A640">
            <v>0</v>
          </cell>
          <cell r="EB640">
            <v>0</v>
          </cell>
        </row>
        <row r="641">
          <cell r="A641">
            <v>0</v>
          </cell>
          <cell r="EB641">
            <v>0</v>
          </cell>
        </row>
        <row r="642">
          <cell r="A642">
            <v>0</v>
          </cell>
          <cell r="EB642">
            <v>0</v>
          </cell>
        </row>
        <row r="643">
          <cell r="A643">
            <v>0</v>
          </cell>
          <cell r="EB643">
            <v>0</v>
          </cell>
        </row>
        <row r="644">
          <cell r="A644">
            <v>0</v>
          </cell>
          <cell r="EB644">
            <v>0</v>
          </cell>
        </row>
        <row r="645">
          <cell r="A645">
            <v>0</v>
          </cell>
          <cell r="EB645">
            <v>0</v>
          </cell>
        </row>
        <row r="646">
          <cell r="A646">
            <v>0</v>
          </cell>
          <cell r="EB646">
            <v>0</v>
          </cell>
        </row>
        <row r="647">
          <cell r="A647">
            <v>0</v>
          </cell>
          <cell r="EB647">
            <v>0</v>
          </cell>
        </row>
        <row r="648">
          <cell r="A648">
            <v>0</v>
          </cell>
          <cell r="EB648">
            <v>0</v>
          </cell>
        </row>
        <row r="649">
          <cell r="A649">
            <v>0</v>
          </cell>
          <cell r="EB649">
            <v>0</v>
          </cell>
        </row>
        <row r="650">
          <cell r="A650">
            <v>0</v>
          </cell>
          <cell r="EB650">
            <v>0</v>
          </cell>
        </row>
        <row r="651">
          <cell r="A651">
            <v>0</v>
          </cell>
          <cell r="H651">
            <v>0</v>
          </cell>
          <cell r="EB651">
            <v>0</v>
          </cell>
        </row>
        <row r="652">
          <cell r="A652">
            <v>0</v>
          </cell>
          <cell r="EB652">
            <v>0</v>
          </cell>
        </row>
        <row r="653">
          <cell r="A653">
            <v>0</v>
          </cell>
          <cell r="G653">
            <v>0</v>
          </cell>
          <cell r="EB653">
            <v>0</v>
          </cell>
        </row>
        <row r="654">
          <cell r="A654">
            <v>0</v>
          </cell>
          <cell r="EB654">
            <v>0</v>
          </cell>
        </row>
        <row r="655">
          <cell r="A655">
            <v>0</v>
          </cell>
          <cell r="EB655">
            <v>0</v>
          </cell>
        </row>
        <row r="656">
          <cell r="A656">
            <v>0</v>
          </cell>
          <cell r="EB656">
            <v>0</v>
          </cell>
        </row>
        <row r="657">
          <cell r="A657">
            <v>0</v>
          </cell>
          <cell r="EB657">
            <v>0</v>
          </cell>
        </row>
        <row r="658">
          <cell r="A658">
            <v>0</v>
          </cell>
          <cell r="EB658">
            <v>0</v>
          </cell>
        </row>
        <row r="659">
          <cell r="A659">
            <v>0</v>
          </cell>
          <cell r="EB659">
            <v>0</v>
          </cell>
        </row>
        <row r="660">
          <cell r="A660">
            <v>0</v>
          </cell>
          <cell r="EB660">
            <v>0</v>
          </cell>
        </row>
        <row r="661">
          <cell r="F661" t="str">
            <v>Totals</v>
          </cell>
          <cell r="H661">
            <v>2077135.78</v>
          </cell>
          <cell r="I661">
            <v>77400</v>
          </cell>
          <cell r="J661">
            <v>0</v>
          </cell>
          <cell r="K661">
            <v>0</v>
          </cell>
          <cell r="L661">
            <v>52700</v>
          </cell>
          <cell r="M661">
            <v>0</v>
          </cell>
          <cell r="N661">
            <v>300</v>
          </cell>
          <cell r="O661">
            <v>0</v>
          </cell>
          <cell r="P661">
            <v>0</v>
          </cell>
          <cell r="Q661">
            <v>300</v>
          </cell>
          <cell r="R661">
            <v>0</v>
          </cell>
          <cell r="S661">
            <v>0</v>
          </cell>
          <cell r="T661">
            <v>0</v>
          </cell>
          <cell r="U661">
            <v>0</v>
          </cell>
          <cell r="V661">
            <v>369140</v>
          </cell>
          <cell r="W661">
            <v>0</v>
          </cell>
          <cell r="X661">
            <v>0</v>
          </cell>
          <cell r="Y661">
            <v>102000</v>
          </cell>
          <cell r="Z661">
            <v>0</v>
          </cell>
          <cell r="AA661">
            <v>0</v>
          </cell>
          <cell r="AB661">
            <v>0</v>
          </cell>
          <cell r="AC661">
            <v>1000</v>
          </cell>
          <cell r="AD661">
            <v>0</v>
          </cell>
          <cell r="AE661">
            <v>0</v>
          </cell>
          <cell r="AF661">
            <v>0</v>
          </cell>
          <cell r="AG661">
            <v>16800</v>
          </cell>
          <cell r="AH661">
            <v>0</v>
          </cell>
          <cell r="AI661">
            <v>0</v>
          </cell>
          <cell r="AJ661">
            <v>0</v>
          </cell>
          <cell r="AK661">
            <v>0</v>
          </cell>
          <cell r="AL661">
            <v>0</v>
          </cell>
          <cell r="AM661">
            <v>0</v>
          </cell>
          <cell r="AN661">
            <v>225305</v>
          </cell>
          <cell r="AO661">
            <v>0</v>
          </cell>
          <cell r="AP661">
            <v>8050</v>
          </cell>
          <cell r="AQ661">
            <v>0</v>
          </cell>
          <cell r="AR661">
            <v>2000</v>
          </cell>
          <cell r="AS661">
            <v>0</v>
          </cell>
          <cell r="AT661">
            <v>70000</v>
          </cell>
          <cell r="AU661">
            <v>10000</v>
          </cell>
          <cell r="AV661">
            <v>210000</v>
          </cell>
          <cell r="AW661">
            <v>3128500</v>
          </cell>
          <cell r="AX661">
            <v>0</v>
          </cell>
          <cell r="AY661">
            <v>0</v>
          </cell>
          <cell r="AZ661">
            <v>0</v>
          </cell>
          <cell r="BA661">
            <v>296000</v>
          </cell>
          <cell r="BB661">
            <v>48400</v>
          </cell>
          <cell r="BC661">
            <v>0</v>
          </cell>
          <cell r="BD661">
            <v>1700</v>
          </cell>
          <cell r="BE661">
            <v>10300</v>
          </cell>
          <cell r="BF661">
            <v>0</v>
          </cell>
          <cell r="BG661">
            <v>0</v>
          </cell>
          <cell r="BH661">
            <v>0</v>
          </cell>
          <cell r="BI661">
            <v>0</v>
          </cell>
          <cell r="BJ661">
            <v>0</v>
          </cell>
          <cell r="BK661">
            <v>0</v>
          </cell>
          <cell r="BL661">
            <v>0</v>
          </cell>
          <cell r="BM661">
            <v>0</v>
          </cell>
          <cell r="BN661">
            <v>29750</v>
          </cell>
          <cell r="BO661">
            <v>0</v>
          </cell>
          <cell r="BP661">
            <v>31500</v>
          </cell>
          <cell r="BQ661">
            <v>0</v>
          </cell>
          <cell r="BR661">
            <v>5900</v>
          </cell>
          <cell r="BS661">
            <v>0</v>
          </cell>
          <cell r="BT661">
            <v>0</v>
          </cell>
          <cell r="BU661">
            <v>2000</v>
          </cell>
          <cell r="BV661">
            <v>8500</v>
          </cell>
          <cell r="BW661">
            <v>5200</v>
          </cell>
          <cell r="BX661">
            <v>11500</v>
          </cell>
          <cell r="BY661">
            <v>0</v>
          </cell>
          <cell r="BZ661">
            <v>0</v>
          </cell>
          <cell r="CA661">
            <v>0</v>
          </cell>
          <cell r="CB661">
            <v>0</v>
          </cell>
          <cell r="CC661">
            <v>22300</v>
          </cell>
          <cell r="CD661">
            <v>10700</v>
          </cell>
          <cell r="CE661">
            <v>3500</v>
          </cell>
          <cell r="CF661">
            <v>6400</v>
          </cell>
          <cell r="CG661">
            <v>2500</v>
          </cell>
          <cell r="CH661">
            <v>3700</v>
          </cell>
          <cell r="CI661">
            <v>1000</v>
          </cell>
          <cell r="CJ661">
            <v>0</v>
          </cell>
          <cell r="CK661">
            <v>0</v>
          </cell>
          <cell r="CL661">
            <v>3900</v>
          </cell>
          <cell r="CM661">
            <v>4000</v>
          </cell>
          <cell r="CN661">
            <v>59950</v>
          </cell>
          <cell r="CO661">
            <v>16600</v>
          </cell>
          <cell r="CP661">
            <v>0</v>
          </cell>
          <cell r="CQ661">
            <v>0</v>
          </cell>
          <cell r="CR661">
            <v>0</v>
          </cell>
          <cell r="CS661">
            <v>15000</v>
          </cell>
          <cell r="CT661">
            <v>1265943.1400000001</v>
          </cell>
          <cell r="CU661">
            <v>0</v>
          </cell>
          <cell r="CV661">
            <v>0</v>
          </cell>
          <cell r="CW661">
            <v>0</v>
          </cell>
          <cell r="CX661">
            <v>0</v>
          </cell>
          <cell r="CY661">
            <v>0</v>
          </cell>
          <cell r="CZ661">
            <v>0</v>
          </cell>
          <cell r="DA661">
            <v>0</v>
          </cell>
          <cell r="DB661">
            <v>0</v>
          </cell>
          <cell r="DC661">
            <v>0</v>
          </cell>
          <cell r="DD661">
            <v>0</v>
          </cell>
          <cell r="DE661">
            <v>0</v>
          </cell>
          <cell r="DF661">
            <v>0</v>
          </cell>
          <cell r="DG661">
            <v>0</v>
          </cell>
          <cell r="DH661">
            <v>960</v>
          </cell>
          <cell r="DI661">
            <v>0</v>
          </cell>
          <cell r="DJ661">
            <v>0</v>
          </cell>
          <cell r="DK661">
            <v>0</v>
          </cell>
          <cell r="DL661">
            <v>0</v>
          </cell>
          <cell r="DM661">
            <v>0</v>
          </cell>
          <cell r="DN661">
            <v>0</v>
          </cell>
          <cell r="DO661">
            <v>0</v>
          </cell>
          <cell r="DP661">
            <v>0</v>
          </cell>
          <cell r="DQ661">
            <v>2711765</v>
          </cell>
          <cell r="DR661">
            <v>0</v>
          </cell>
          <cell r="DS661">
            <v>0</v>
          </cell>
          <cell r="DT661">
            <v>0</v>
          </cell>
          <cell r="DU661">
            <v>0</v>
          </cell>
          <cell r="DV661">
            <v>0</v>
          </cell>
          <cell r="DW661">
            <v>268000</v>
          </cell>
          <cell r="DX661">
            <v>89000</v>
          </cell>
          <cell r="DY661">
            <v>95000</v>
          </cell>
          <cell r="DZ661">
            <v>0</v>
          </cell>
          <cell r="EA661">
            <v>1077198</v>
          </cell>
          <cell r="EB661">
            <v>12458796.92</v>
          </cell>
          <cell r="EC661" t="str">
            <v>Col</v>
          </cell>
        </row>
        <row r="663">
          <cell r="EB663">
            <v>12458796.92</v>
          </cell>
          <cell r="EC663" t="str">
            <v>Row</v>
          </cell>
        </row>
        <row r="666">
          <cell r="EB666">
            <v>0</v>
          </cell>
        </row>
      </sheetData>
      <sheetData sheetId="5"/>
      <sheetData sheetId="6"/>
      <sheetData sheetId="7"/>
      <sheetData sheetId="8"/>
      <sheetData sheetId="9"/>
      <sheetData sheetId="10"/>
      <sheetData sheetId="11"/>
      <sheetData sheetId="12"/>
      <sheetData sheetId="13"/>
      <sheetData sheetId="14"/>
      <sheetData sheetId="15"/>
      <sheetData sheetId="16"/>
      <sheetData sheetId="17">
        <row r="1">
          <cell r="B1" t="str">
            <v>CANADIAN NIAGARA POWER INC.</v>
          </cell>
        </row>
        <row r="2">
          <cell r="B2" t="str">
            <v>Summary of Operating Expenses:  by Order &amp; Cost Center</v>
          </cell>
        </row>
        <row r="3">
          <cell r="B3" t="str">
            <v>Actual vs Plan - Year to Date</v>
          </cell>
        </row>
        <row r="4">
          <cell r="B4" t="str">
            <v>for the twelve month period ended December 31, 2004</v>
          </cell>
        </row>
        <row r="6">
          <cell r="B6" t="str">
            <v>Responsibility</v>
          </cell>
          <cell r="C6" t="str">
            <v xml:space="preserve"> Order/CC</v>
          </cell>
          <cell r="D6" t="str">
            <v>Description</v>
          </cell>
          <cell r="E6" t="str">
            <v>Actual</v>
          </cell>
          <cell r="F6" t="str">
            <v>Plan</v>
          </cell>
          <cell r="G6" t="str">
            <v>Variance</v>
          </cell>
          <cell r="I6" t="str">
            <v>Total Plan</v>
          </cell>
        </row>
        <row r="8">
          <cell r="B8" t="str">
            <v>TRANSMISSION</v>
          </cell>
        </row>
        <row r="11">
          <cell r="A11">
            <v>350000</v>
          </cell>
          <cell r="B11" t="str">
            <v>Kazi Marouf</v>
          </cell>
          <cell r="C11">
            <v>350000</v>
          </cell>
          <cell r="D11" t="str">
            <v>Operation Super. &amp; Engineering-System</v>
          </cell>
          <cell r="E11">
            <v>2117.27</v>
          </cell>
          <cell r="F11">
            <v>1699.96</v>
          </cell>
          <cell r="G11">
            <v>417.30999999999995</v>
          </cell>
          <cell r="I11">
            <v>1699.96</v>
          </cell>
        </row>
        <row r="12">
          <cell r="A12">
            <v>350001</v>
          </cell>
          <cell r="B12" t="str">
            <v>Kazi Marouf</v>
          </cell>
          <cell r="C12">
            <v>350001</v>
          </cell>
          <cell r="D12" t="str">
            <v>OEB Preparation - Transmisson</v>
          </cell>
          <cell r="E12">
            <v>0</v>
          </cell>
          <cell r="F12">
            <v>0</v>
          </cell>
          <cell r="G12">
            <v>0</v>
          </cell>
          <cell r="I12">
            <v>0</v>
          </cell>
        </row>
        <row r="13">
          <cell r="A13">
            <v>350002</v>
          </cell>
          <cell r="B13" t="str">
            <v>Kazi Marouf</v>
          </cell>
          <cell r="C13">
            <v>350002</v>
          </cell>
          <cell r="D13" t="str">
            <v>IMO Preparation - Transmisson</v>
          </cell>
          <cell r="E13">
            <v>0</v>
          </cell>
          <cell r="F13">
            <v>0</v>
          </cell>
          <cell r="G13">
            <v>0</v>
          </cell>
          <cell r="I13">
            <v>0</v>
          </cell>
        </row>
        <row r="14">
          <cell r="A14">
            <v>350003</v>
          </cell>
          <cell r="B14" t="str">
            <v>Kazi Marouf</v>
          </cell>
          <cell r="C14">
            <v>350003</v>
          </cell>
          <cell r="D14" t="str">
            <v>Load Dispatching-Transmission 60 Cycle</v>
          </cell>
          <cell r="E14">
            <v>25900</v>
          </cell>
          <cell r="F14">
            <v>7500</v>
          </cell>
          <cell r="G14">
            <v>18400</v>
          </cell>
          <cell r="I14">
            <v>7500</v>
          </cell>
        </row>
        <row r="15">
          <cell r="A15">
            <v>350004</v>
          </cell>
          <cell r="B15" t="str">
            <v>Kazi Marouf</v>
          </cell>
          <cell r="C15">
            <v>350004</v>
          </cell>
          <cell r="D15" t="str">
            <v>Load Dispatching-Transmission 25 Cycle</v>
          </cell>
          <cell r="E15">
            <v>2231.54</v>
          </cell>
          <cell r="F15">
            <v>0</v>
          </cell>
          <cell r="G15">
            <v>2231.54</v>
          </cell>
        </row>
        <row r="16">
          <cell r="A16">
            <v>350005</v>
          </cell>
          <cell r="B16" t="str">
            <v>Kazi Marouf</v>
          </cell>
          <cell r="C16">
            <v>350005</v>
          </cell>
          <cell r="D16" t="str">
            <v>St Building &amp; Fixture Exp-60 Cycle</v>
          </cell>
          <cell r="E16">
            <v>31951.71</v>
          </cell>
          <cell r="F16">
            <v>4050</v>
          </cell>
          <cell r="G16">
            <v>27901.71</v>
          </cell>
          <cell r="I16">
            <v>4050</v>
          </cell>
        </row>
        <row r="17">
          <cell r="A17">
            <v>350006</v>
          </cell>
          <cell r="B17" t="str">
            <v>Kazi Marouf</v>
          </cell>
          <cell r="C17">
            <v>350006</v>
          </cell>
          <cell r="D17" t="str">
            <v>St Building &amp; Fixture Exp-25 Cycle</v>
          </cell>
          <cell r="E17">
            <v>2382.54</v>
          </cell>
          <cell r="F17">
            <v>4240.04</v>
          </cell>
          <cell r="G17">
            <v>-1857.5</v>
          </cell>
          <cell r="I17">
            <v>4240.04</v>
          </cell>
        </row>
        <row r="18">
          <cell r="A18">
            <v>350007</v>
          </cell>
          <cell r="B18" t="str">
            <v>Kazi Marouf</v>
          </cell>
          <cell r="C18">
            <v>350007</v>
          </cell>
          <cell r="D18" t="str">
            <v>St Building &amp; Fixture Expense Station 17</v>
          </cell>
          <cell r="E18">
            <v>0</v>
          </cell>
          <cell r="F18">
            <v>0</v>
          </cell>
          <cell r="G18">
            <v>0</v>
          </cell>
        </row>
        <row r="19">
          <cell r="A19">
            <v>350009</v>
          </cell>
          <cell r="B19" t="str">
            <v>Kazi Marouf</v>
          </cell>
          <cell r="C19">
            <v>350009</v>
          </cell>
          <cell r="D19" t="str">
            <v>Transf St Equipment-Oper Lbr-60 HZ</v>
          </cell>
          <cell r="E19">
            <v>109252.29</v>
          </cell>
          <cell r="F19">
            <v>10760.04</v>
          </cell>
          <cell r="G19">
            <v>98492.25</v>
          </cell>
          <cell r="I19">
            <v>10760.04</v>
          </cell>
        </row>
        <row r="20">
          <cell r="A20">
            <v>350010</v>
          </cell>
          <cell r="B20" t="str">
            <v>Kazi Marouf</v>
          </cell>
          <cell r="C20">
            <v>350010</v>
          </cell>
          <cell r="D20" t="str">
            <v>Transf St Equipment-Oper Lbr-25 HZ</v>
          </cell>
          <cell r="E20">
            <v>12537.5</v>
          </cell>
          <cell r="F20">
            <v>5080</v>
          </cell>
          <cell r="G20">
            <v>7457.5</v>
          </cell>
          <cell r="I20">
            <v>5080</v>
          </cell>
        </row>
        <row r="21">
          <cell r="A21">
            <v>350017</v>
          </cell>
          <cell r="B21" t="str">
            <v>Kazi Marouf</v>
          </cell>
          <cell r="C21">
            <v>350017</v>
          </cell>
          <cell r="D21" t="str">
            <v>Overhead Line Expense - 60 Cycle</v>
          </cell>
          <cell r="E21">
            <v>0</v>
          </cell>
          <cell r="F21">
            <v>4150.04</v>
          </cell>
          <cell r="G21">
            <v>-4150.04</v>
          </cell>
          <cell r="I21">
            <v>4150.04</v>
          </cell>
        </row>
        <row r="22">
          <cell r="A22">
            <v>350018</v>
          </cell>
          <cell r="B22" t="str">
            <v>Kazi Marouf</v>
          </cell>
          <cell r="C22">
            <v>350018</v>
          </cell>
          <cell r="D22" t="str">
            <v>Overhead Line Expense - 25 Cycle</v>
          </cell>
          <cell r="E22">
            <v>0</v>
          </cell>
          <cell r="F22">
            <v>4150.04</v>
          </cell>
          <cell r="G22">
            <v>-4150.04</v>
          </cell>
          <cell r="I22">
            <v>4150.04</v>
          </cell>
        </row>
        <row r="23">
          <cell r="A23">
            <v>350021</v>
          </cell>
          <cell r="B23" t="str">
            <v>Kazi Marouf</v>
          </cell>
          <cell r="C23">
            <v>350021</v>
          </cell>
          <cell r="D23" t="str">
            <v>Misc Transmission Expenses-60 cycle</v>
          </cell>
          <cell r="E23">
            <v>1189.23</v>
          </cell>
          <cell r="F23">
            <v>20000</v>
          </cell>
          <cell r="G23">
            <v>-18810.77</v>
          </cell>
          <cell r="I23">
            <v>20000</v>
          </cell>
        </row>
        <row r="24">
          <cell r="A24">
            <v>350023</v>
          </cell>
          <cell r="B24" t="str">
            <v>Kazi Marouf</v>
          </cell>
          <cell r="C24">
            <v>350023</v>
          </cell>
          <cell r="D24" t="str">
            <v>Transmission - Rental Expenses</v>
          </cell>
          <cell r="E24">
            <v>84800</v>
          </cell>
          <cell r="F24">
            <v>85000</v>
          </cell>
          <cell r="G24">
            <v>-200</v>
          </cell>
          <cell r="I24">
            <v>85000</v>
          </cell>
        </row>
        <row r="25">
          <cell r="A25">
            <v>350024</v>
          </cell>
          <cell r="B25" t="str">
            <v>Kazi Marouf</v>
          </cell>
          <cell r="C25">
            <v>350024</v>
          </cell>
          <cell r="D25" t="str">
            <v>Maint Supervision &amp; Engineering-System</v>
          </cell>
          <cell r="E25">
            <v>0</v>
          </cell>
          <cell r="F25">
            <v>1699.96</v>
          </cell>
          <cell r="G25">
            <v>-1699.96</v>
          </cell>
          <cell r="I25">
            <v>1699.96</v>
          </cell>
        </row>
        <row r="26">
          <cell r="A26">
            <v>350025</v>
          </cell>
          <cell r="B26" t="str">
            <v>Kazi Marouf</v>
          </cell>
          <cell r="C26">
            <v>350025</v>
          </cell>
          <cell r="D26" t="str">
            <v>Maint of Tranf Build &amp; Fixt -60 Hz</v>
          </cell>
          <cell r="E26">
            <v>825</v>
          </cell>
          <cell r="F26">
            <v>8299.9599999999991</v>
          </cell>
          <cell r="G26">
            <v>-7474.9599999999991</v>
          </cell>
          <cell r="I26">
            <v>8299.9599999999991</v>
          </cell>
        </row>
        <row r="27">
          <cell r="A27">
            <v>350026</v>
          </cell>
          <cell r="B27" t="str">
            <v>Kazi Marouf</v>
          </cell>
          <cell r="C27">
            <v>350026</v>
          </cell>
          <cell r="D27" t="str">
            <v>Maint of Tranf Build &amp; Fixt -25 Hz</v>
          </cell>
          <cell r="E27">
            <v>4289.72</v>
          </cell>
          <cell r="F27">
            <v>4400.04</v>
          </cell>
          <cell r="G27">
            <v>-110.31999999999971</v>
          </cell>
          <cell r="I27">
            <v>4400.04</v>
          </cell>
        </row>
        <row r="28">
          <cell r="A28">
            <v>350029</v>
          </cell>
          <cell r="B28" t="str">
            <v>Kazi Marouf</v>
          </cell>
          <cell r="C28">
            <v>350029</v>
          </cell>
          <cell r="D28" t="str">
            <v>Maint of Trans St Equip-60 Cycle</v>
          </cell>
          <cell r="E28">
            <v>7306.71</v>
          </cell>
          <cell r="F28">
            <v>48560.04</v>
          </cell>
          <cell r="G28">
            <v>-41253.33</v>
          </cell>
          <cell r="I28">
            <v>48560.04</v>
          </cell>
        </row>
        <row r="29">
          <cell r="A29">
            <v>350030</v>
          </cell>
          <cell r="B29" t="str">
            <v>Kazi Marouf</v>
          </cell>
          <cell r="C29">
            <v>350030</v>
          </cell>
          <cell r="D29" t="str">
            <v>Maint of Trans St Equip-25 Cycle</v>
          </cell>
          <cell r="E29">
            <v>2659</v>
          </cell>
          <cell r="F29">
            <v>4400.04</v>
          </cell>
          <cell r="G29">
            <v>-1741.04</v>
          </cell>
          <cell r="I29">
            <v>4400.04</v>
          </cell>
        </row>
        <row r="30">
          <cell r="A30">
            <v>350033</v>
          </cell>
          <cell r="B30" t="str">
            <v>Kazi Marouf</v>
          </cell>
          <cell r="C30">
            <v>350033</v>
          </cell>
          <cell r="D30" t="str">
            <v>Maint of Towers, Poles &amp; Fixtures-60 hz</v>
          </cell>
          <cell r="E30">
            <v>0</v>
          </cell>
          <cell r="F30">
            <v>9299.9599999999991</v>
          </cell>
          <cell r="G30">
            <v>-9299.9599999999991</v>
          </cell>
          <cell r="I30">
            <v>9299.9599999999991</v>
          </cell>
        </row>
        <row r="31">
          <cell r="A31">
            <v>350034</v>
          </cell>
          <cell r="B31" t="str">
            <v>Kazi Marouf</v>
          </cell>
          <cell r="C31">
            <v>350034</v>
          </cell>
          <cell r="D31" t="str">
            <v>Maint of Towers, Poles &amp; Fixtures-25 hz</v>
          </cell>
          <cell r="E31">
            <v>0</v>
          </cell>
          <cell r="F31">
            <v>4600.04</v>
          </cell>
          <cell r="G31">
            <v>-4600.04</v>
          </cell>
          <cell r="I31">
            <v>4600.04</v>
          </cell>
        </row>
        <row r="32">
          <cell r="A32">
            <v>350035</v>
          </cell>
          <cell r="B32" t="str">
            <v>Kazi Marouf</v>
          </cell>
          <cell r="C32">
            <v>350035</v>
          </cell>
          <cell r="D32" t="str">
            <v>Maint of OH Conductors &amp; Devices-60 hz</v>
          </cell>
          <cell r="E32">
            <v>5582.06</v>
          </cell>
          <cell r="F32">
            <v>0</v>
          </cell>
          <cell r="G32">
            <v>5582.06</v>
          </cell>
        </row>
        <row r="33">
          <cell r="A33">
            <v>350036</v>
          </cell>
          <cell r="B33" t="str">
            <v>Kazi Marouf</v>
          </cell>
          <cell r="C33">
            <v>350036</v>
          </cell>
          <cell r="D33" t="str">
            <v>Maint of OH Conductors &amp; Devices-25 hz</v>
          </cell>
          <cell r="E33">
            <v>850</v>
          </cell>
          <cell r="F33">
            <v>0</v>
          </cell>
          <cell r="G33">
            <v>850</v>
          </cell>
        </row>
        <row r="34">
          <cell r="A34">
            <v>350037</v>
          </cell>
          <cell r="B34" t="str">
            <v>Kazi Marouf</v>
          </cell>
          <cell r="C34">
            <v>350037</v>
          </cell>
          <cell r="D34" t="str">
            <v>Maint. of OH Lines-Right of Way-60 Cycle</v>
          </cell>
          <cell r="E34">
            <v>37002.949999999997</v>
          </cell>
          <cell r="F34">
            <v>67499.960000000006</v>
          </cell>
          <cell r="G34">
            <v>-30497.010000000009</v>
          </cell>
          <cell r="I34">
            <v>67499.960000000006</v>
          </cell>
        </row>
        <row r="35">
          <cell r="A35">
            <v>350038</v>
          </cell>
          <cell r="B35" t="str">
            <v>Kazi Marouf</v>
          </cell>
          <cell r="C35">
            <v>350038</v>
          </cell>
          <cell r="D35" t="str">
            <v>Maint. of OH Lines-Right of Way-25 Cycle</v>
          </cell>
          <cell r="E35">
            <v>0</v>
          </cell>
          <cell r="F35">
            <v>4900.04</v>
          </cell>
          <cell r="G35">
            <v>-4900.04</v>
          </cell>
          <cell r="I35">
            <v>4900.04</v>
          </cell>
        </row>
        <row r="36">
          <cell r="A36">
            <v>350039</v>
          </cell>
          <cell r="B36" t="str">
            <v>Kazi Marouf</v>
          </cell>
          <cell r="C36">
            <v>350039</v>
          </cell>
          <cell r="D36" t="str">
            <v>Maint. of Misc Transm Plant-60 Cycle</v>
          </cell>
          <cell r="E36">
            <v>0</v>
          </cell>
          <cell r="F36">
            <v>1349.96</v>
          </cell>
          <cell r="G36">
            <v>-1349.96</v>
          </cell>
          <cell r="I36">
            <v>1349.96</v>
          </cell>
        </row>
        <row r="37">
          <cell r="A37">
            <v>350040</v>
          </cell>
          <cell r="B37" t="str">
            <v>Kazi Marouf</v>
          </cell>
          <cell r="C37">
            <v>350040</v>
          </cell>
          <cell r="D37" t="str">
            <v>Maint. of Misc Transm Plant-25 Cycle</v>
          </cell>
          <cell r="E37">
            <v>346.03</v>
          </cell>
          <cell r="F37">
            <v>1349.96</v>
          </cell>
          <cell r="G37">
            <v>-1003.9300000000001</v>
          </cell>
          <cell r="I37">
            <v>1349.96</v>
          </cell>
        </row>
        <row r="38">
          <cell r="A38">
            <v>350060</v>
          </cell>
          <cell r="B38" t="str">
            <v>Kazi Marouf</v>
          </cell>
          <cell r="C38">
            <v>350060</v>
          </cell>
          <cell r="D38" t="str">
            <v>Should be 350080 to be adjusted</v>
          </cell>
          <cell r="E38">
            <v>0</v>
          </cell>
          <cell r="F38">
            <v>0</v>
          </cell>
          <cell r="G38">
            <v>0</v>
          </cell>
          <cell r="I38">
            <v>0</v>
          </cell>
        </row>
        <row r="39">
          <cell r="A39">
            <v>350080</v>
          </cell>
          <cell r="B39" t="str">
            <v>Kazi Marouf</v>
          </cell>
          <cell r="C39">
            <v>350080</v>
          </cell>
          <cell r="D39" t="str">
            <v>Transmission-Scada System Operations</v>
          </cell>
          <cell r="E39">
            <v>21289.93</v>
          </cell>
          <cell r="F39">
            <v>0</v>
          </cell>
          <cell r="G39">
            <v>21289.93</v>
          </cell>
          <cell r="I39">
            <v>0</v>
          </cell>
        </row>
        <row r="40">
          <cell r="A40">
            <v>0</v>
          </cell>
        </row>
        <row r="41">
          <cell r="A41">
            <v>0</v>
          </cell>
          <cell r="D41" t="str">
            <v>Settled to CC 2100 via secondary cost elements</v>
          </cell>
          <cell r="E41">
            <v>352513.48000000004</v>
          </cell>
          <cell r="F41">
            <v>302990.08000000002</v>
          </cell>
          <cell r="G41">
            <v>49523.399999999965</v>
          </cell>
          <cell r="I41">
            <v>302990.08000000002</v>
          </cell>
        </row>
        <row r="42">
          <cell r="A42">
            <v>0</v>
          </cell>
        </row>
        <row r="43">
          <cell r="A43">
            <v>2100</v>
          </cell>
          <cell r="B43" t="str">
            <v>Kazi Marouf</v>
          </cell>
          <cell r="C43">
            <v>2100</v>
          </cell>
          <cell r="D43" t="str">
            <v>Transmission</v>
          </cell>
          <cell r="E43">
            <v>0</v>
          </cell>
          <cell r="F43">
            <v>0</v>
          </cell>
          <cell r="G43">
            <v>0</v>
          </cell>
          <cell r="I43">
            <v>0</v>
          </cell>
        </row>
        <row r="44">
          <cell r="A44">
            <v>0</v>
          </cell>
          <cell r="D44" t="str">
            <v>Total for Cost Center 2100</v>
          </cell>
          <cell r="E44">
            <v>352513.48000000004</v>
          </cell>
          <cell r="F44">
            <v>302990.08000000002</v>
          </cell>
          <cell r="G44">
            <v>49523.400000000023</v>
          </cell>
          <cell r="I44">
            <v>302990.08000000002</v>
          </cell>
        </row>
        <row r="45">
          <cell r="A45">
            <v>0</v>
          </cell>
        </row>
        <row r="46">
          <cell r="A46">
            <v>2110</v>
          </cell>
          <cell r="C46">
            <v>2110</v>
          </cell>
          <cell r="D46" t="str">
            <v>General Administration</v>
          </cell>
          <cell r="E46">
            <v>167915.72</v>
          </cell>
          <cell r="F46">
            <v>1015000</v>
          </cell>
          <cell r="G46">
            <v>-847084.28</v>
          </cell>
          <cell r="I46">
            <v>1015000</v>
          </cell>
        </row>
        <row r="47">
          <cell r="A47">
            <v>0</v>
          </cell>
        </row>
        <row r="48">
          <cell r="A48">
            <v>2199</v>
          </cell>
          <cell r="C48">
            <v>2199</v>
          </cell>
          <cell r="D48" t="str">
            <v>Intercompany Services &amp; Administration</v>
          </cell>
          <cell r="E48">
            <v>292948.87</v>
          </cell>
          <cell r="F48">
            <v>415000</v>
          </cell>
          <cell r="G48">
            <v>-122051.13</v>
          </cell>
          <cell r="I48">
            <v>415000</v>
          </cell>
        </row>
        <row r="49">
          <cell r="A49">
            <v>0</v>
          </cell>
          <cell r="D49" t="str">
            <v>Total Transmission</v>
          </cell>
          <cell r="E49">
            <v>813378.07000000007</v>
          </cell>
          <cell r="F49">
            <v>1732990.08</v>
          </cell>
          <cell r="G49">
            <v>-919612.01</v>
          </cell>
          <cell r="I49">
            <v>1732990.08</v>
          </cell>
        </row>
        <row r="50">
          <cell r="A50">
            <v>0</v>
          </cell>
        </row>
        <row r="51">
          <cell r="A51">
            <v>0</v>
          </cell>
          <cell r="B51" t="str">
            <v>DISTRIBUTION</v>
          </cell>
        </row>
        <row r="52">
          <cell r="A52">
            <v>0</v>
          </cell>
        </row>
        <row r="53">
          <cell r="A53">
            <v>360118</v>
          </cell>
          <cell r="B53" t="str">
            <v>Kazi Marouf</v>
          </cell>
          <cell r="C53">
            <v>360118</v>
          </cell>
          <cell r="D53" t="str">
            <v>FE -System Planning</v>
          </cell>
          <cell r="E53">
            <v>12100</v>
          </cell>
          <cell r="F53">
            <v>18920.04</v>
          </cell>
          <cell r="G53">
            <v>-6820.0400000000009</v>
          </cell>
          <cell r="I53">
            <v>18920.04</v>
          </cell>
        </row>
        <row r="54">
          <cell r="A54">
            <v>2200</v>
          </cell>
          <cell r="B54" t="str">
            <v>Kazi Marouf</v>
          </cell>
          <cell r="C54">
            <v>2200</v>
          </cell>
          <cell r="D54" t="str">
            <v>T&amp;D Common</v>
          </cell>
          <cell r="E54">
            <v>-12100</v>
          </cell>
          <cell r="F54">
            <v>-162438.07</v>
          </cell>
          <cell r="G54">
            <v>150338.07</v>
          </cell>
          <cell r="I54">
            <v>-162438.07</v>
          </cell>
        </row>
        <row r="55">
          <cell r="A55">
            <v>0</v>
          </cell>
          <cell r="E55">
            <v>0</v>
          </cell>
          <cell r="F55">
            <v>-143518.03</v>
          </cell>
          <cell r="G55">
            <v>143518.03</v>
          </cell>
          <cell r="I55">
            <v>-143518.03</v>
          </cell>
        </row>
        <row r="56">
          <cell r="A56">
            <v>0</v>
          </cell>
        </row>
        <row r="57">
          <cell r="A57">
            <v>360000</v>
          </cell>
          <cell r="B57" t="str">
            <v>Kazi Marouf</v>
          </cell>
          <cell r="C57">
            <v>360000</v>
          </cell>
          <cell r="D57" t="str">
            <v>Operation Supervision&amp; Engineer-System</v>
          </cell>
          <cell r="E57">
            <v>0</v>
          </cell>
          <cell r="F57">
            <v>3400.04</v>
          </cell>
          <cell r="G57">
            <v>-3400.04</v>
          </cell>
          <cell r="I57">
            <v>3400.04</v>
          </cell>
        </row>
        <row r="58">
          <cell r="A58">
            <v>360001</v>
          </cell>
          <cell r="B58" t="str">
            <v>Kazi Marouf</v>
          </cell>
          <cell r="C58">
            <v>360001</v>
          </cell>
          <cell r="D58" t="str">
            <v>OEB Preparation-Distribution</v>
          </cell>
          <cell r="E58">
            <v>0</v>
          </cell>
          <cell r="F58">
            <v>3400.04</v>
          </cell>
          <cell r="G58">
            <v>-3400.04</v>
          </cell>
          <cell r="I58">
            <v>3400.04</v>
          </cell>
        </row>
        <row r="59">
          <cell r="A59">
            <v>360002</v>
          </cell>
          <cell r="B59" t="str">
            <v>Kazi Marouf</v>
          </cell>
          <cell r="C59">
            <v>360002</v>
          </cell>
          <cell r="D59" t="str">
            <v>IMO Preparation-Distribution</v>
          </cell>
          <cell r="E59">
            <v>0</v>
          </cell>
          <cell r="F59">
            <v>3400.04</v>
          </cell>
          <cell r="G59">
            <v>-3400.04</v>
          </cell>
          <cell r="I59">
            <v>3400.04</v>
          </cell>
        </row>
        <row r="60">
          <cell r="A60">
            <v>360003</v>
          </cell>
          <cell r="B60" t="str">
            <v>Kazi Marouf</v>
          </cell>
          <cell r="C60">
            <v>360003</v>
          </cell>
          <cell r="D60" t="str">
            <v>Load Dispatching-Distribution</v>
          </cell>
          <cell r="E60">
            <v>144500</v>
          </cell>
          <cell r="F60">
            <v>9600</v>
          </cell>
          <cell r="G60">
            <v>134900</v>
          </cell>
          <cell r="I60">
            <v>9600</v>
          </cell>
        </row>
        <row r="61">
          <cell r="A61">
            <v>360004</v>
          </cell>
          <cell r="B61" t="str">
            <v>Kazi Marouf</v>
          </cell>
          <cell r="C61">
            <v>360004</v>
          </cell>
          <cell r="D61" t="str">
            <v>Station Buildings &amp; Fixtures Exp</v>
          </cell>
          <cell r="E61">
            <v>92853.74</v>
          </cell>
          <cell r="F61">
            <v>77000.039999999994</v>
          </cell>
          <cell r="G61">
            <v>15853.700000000012</v>
          </cell>
          <cell r="I61">
            <v>77000.039999999994</v>
          </cell>
        </row>
        <row r="62">
          <cell r="A62">
            <v>360005</v>
          </cell>
          <cell r="B62" t="str">
            <v>Kazi Marouf</v>
          </cell>
          <cell r="C62">
            <v>360005</v>
          </cell>
          <cell r="D62" t="str">
            <v>Station Buildings &amp; Fixtures Exp ST 13</v>
          </cell>
          <cell r="E62">
            <v>0</v>
          </cell>
          <cell r="F62">
            <v>0</v>
          </cell>
          <cell r="G62">
            <v>0</v>
          </cell>
          <cell r="I62">
            <v>0</v>
          </cell>
        </row>
        <row r="63">
          <cell r="A63">
            <v>360006</v>
          </cell>
          <cell r="B63" t="str">
            <v>Kazi Marouf</v>
          </cell>
          <cell r="C63">
            <v>360006</v>
          </cell>
          <cell r="D63" t="str">
            <v>Station Buildings &amp; Fixtures Exp ST 15</v>
          </cell>
          <cell r="E63">
            <v>0</v>
          </cell>
          <cell r="F63">
            <v>0</v>
          </cell>
          <cell r="G63">
            <v>0</v>
          </cell>
          <cell r="I63">
            <v>0</v>
          </cell>
        </row>
        <row r="64">
          <cell r="A64">
            <v>360009</v>
          </cell>
          <cell r="B64" t="str">
            <v>Kazi Marouf</v>
          </cell>
          <cell r="C64">
            <v>360009</v>
          </cell>
          <cell r="D64" t="str">
            <v>Dist Station Equip-Operating Lbr</v>
          </cell>
          <cell r="E64">
            <v>34168.19</v>
          </cell>
          <cell r="F64">
            <v>20000</v>
          </cell>
          <cell r="G64">
            <v>14168.190000000002</v>
          </cell>
          <cell r="I64">
            <v>20000</v>
          </cell>
        </row>
        <row r="65">
          <cell r="A65">
            <v>360010</v>
          </cell>
          <cell r="B65" t="str">
            <v>Kazi Marouf</v>
          </cell>
          <cell r="C65">
            <v>360010</v>
          </cell>
          <cell r="D65" t="str">
            <v>Dist Station Equip-Operating Lbr St 13</v>
          </cell>
          <cell r="E65">
            <v>0</v>
          </cell>
          <cell r="F65">
            <v>0</v>
          </cell>
          <cell r="G65">
            <v>0</v>
          </cell>
          <cell r="I65">
            <v>0</v>
          </cell>
        </row>
        <row r="66">
          <cell r="A66">
            <v>360014</v>
          </cell>
          <cell r="B66" t="str">
            <v>Kazi Marouf</v>
          </cell>
          <cell r="C66">
            <v>360014</v>
          </cell>
          <cell r="D66" t="str">
            <v>Dist Station Equip-Supplie &amp; Exp-Stat 12</v>
          </cell>
          <cell r="E66">
            <v>0</v>
          </cell>
          <cell r="F66">
            <v>0</v>
          </cell>
          <cell r="G66">
            <v>0</v>
          </cell>
          <cell r="I66">
            <v>0</v>
          </cell>
        </row>
        <row r="67">
          <cell r="A67">
            <v>360016</v>
          </cell>
          <cell r="B67" t="str">
            <v>Kazi Marouf</v>
          </cell>
          <cell r="C67">
            <v>360016</v>
          </cell>
          <cell r="D67" t="str">
            <v xml:space="preserve">Dist Station Equip-Supplies &amp; Exp-Sta </v>
          </cell>
          <cell r="E67">
            <v>0</v>
          </cell>
          <cell r="F67">
            <v>0</v>
          </cell>
          <cell r="G67">
            <v>0</v>
          </cell>
          <cell r="I67">
            <v>0</v>
          </cell>
        </row>
        <row r="68">
          <cell r="A68">
            <v>360017</v>
          </cell>
          <cell r="B68" t="str">
            <v>Kazi Marouf</v>
          </cell>
          <cell r="C68">
            <v>360017</v>
          </cell>
          <cell r="D68" t="str">
            <v>Dist Station Equip-Supplies &amp; Exp-Sta 16</v>
          </cell>
          <cell r="E68">
            <v>2846.52</v>
          </cell>
          <cell r="F68">
            <v>0</v>
          </cell>
          <cell r="G68">
            <v>2846.52</v>
          </cell>
        </row>
        <row r="69">
          <cell r="A69">
            <v>360019</v>
          </cell>
          <cell r="B69" t="str">
            <v>Kazi Marouf</v>
          </cell>
          <cell r="C69">
            <v>360019</v>
          </cell>
          <cell r="D69" t="str">
            <v>Overhead Dist Line &amp; Feeders-Oper Labour</v>
          </cell>
          <cell r="E69">
            <v>42839.34</v>
          </cell>
          <cell r="F69">
            <v>113180</v>
          </cell>
          <cell r="G69">
            <v>-70340.66</v>
          </cell>
          <cell r="I69">
            <v>113180</v>
          </cell>
        </row>
        <row r="70">
          <cell r="A70">
            <v>360021</v>
          </cell>
          <cell r="B70" t="str">
            <v>Kazi Marouf</v>
          </cell>
          <cell r="C70">
            <v>360021</v>
          </cell>
          <cell r="D70" t="str">
            <v>Overhead Distribution Transf-Operations</v>
          </cell>
          <cell r="E70">
            <v>510</v>
          </cell>
          <cell r="F70">
            <v>5000.04</v>
          </cell>
          <cell r="G70">
            <v>-4490.04</v>
          </cell>
          <cell r="I70">
            <v>5000.04</v>
          </cell>
        </row>
        <row r="71">
          <cell r="A71">
            <v>360022</v>
          </cell>
          <cell r="B71" t="str">
            <v>Kazi Marouf</v>
          </cell>
          <cell r="C71">
            <v>360022</v>
          </cell>
          <cell r="D71" t="str">
            <v>Underground Dist Lines &amp; Feeders-Op Lbr</v>
          </cell>
          <cell r="E71">
            <v>85147.44</v>
          </cell>
          <cell r="F71">
            <v>109600</v>
          </cell>
          <cell r="G71">
            <v>-24452.559999999998</v>
          </cell>
          <cell r="I71">
            <v>109600</v>
          </cell>
        </row>
        <row r="72">
          <cell r="A72">
            <v>360024</v>
          </cell>
          <cell r="B72" t="str">
            <v>Kazi Marouf</v>
          </cell>
          <cell r="C72">
            <v>360024</v>
          </cell>
          <cell r="D72" t="str">
            <v>Underground Dist Transformers-Operations</v>
          </cell>
          <cell r="E72">
            <v>4165</v>
          </cell>
          <cell r="F72">
            <v>5000.04</v>
          </cell>
          <cell r="G72">
            <v>-835.04</v>
          </cell>
          <cell r="I72">
            <v>5000.04</v>
          </cell>
        </row>
        <row r="73">
          <cell r="A73">
            <v>360025</v>
          </cell>
          <cell r="B73" t="str">
            <v>Kazi Marouf</v>
          </cell>
          <cell r="C73">
            <v>360025</v>
          </cell>
          <cell r="D73" t="str">
            <v>Meter Expenses</v>
          </cell>
          <cell r="E73">
            <v>41723.800000000003</v>
          </cell>
          <cell r="F73">
            <v>30839.96</v>
          </cell>
          <cell r="G73">
            <v>10883.840000000004</v>
          </cell>
          <cell r="I73">
            <v>30839.96</v>
          </cell>
        </row>
        <row r="74">
          <cell r="A74">
            <v>360026</v>
          </cell>
          <cell r="B74" t="str">
            <v>Kazi Marouf</v>
          </cell>
          <cell r="C74">
            <v>360026</v>
          </cell>
          <cell r="D74" t="str">
            <v>Customer Premise-Operating Labour</v>
          </cell>
          <cell r="E74">
            <v>0</v>
          </cell>
          <cell r="F74">
            <v>4900.04</v>
          </cell>
          <cell r="G74">
            <v>-4900.04</v>
          </cell>
          <cell r="I74">
            <v>4900.04</v>
          </cell>
        </row>
        <row r="75">
          <cell r="A75">
            <v>360028</v>
          </cell>
          <cell r="B75" t="str">
            <v>Kazi Marouf</v>
          </cell>
          <cell r="C75">
            <v>360028</v>
          </cell>
          <cell r="D75" t="str">
            <v>Miscellaneous Distribution Expenses</v>
          </cell>
          <cell r="E75">
            <v>190226.29</v>
          </cell>
          <cell r="F75">
            <v>224950.04</v>
          </cell>
          <cell r="G75">
            <v>-34723.75</v>
          </cell>
          <cell r="I75">
            <v>224950.04</v>
          </cell>
        </row>
        <row r="76">
          <cell r="A76">
            <v>360031</v>
          </cell>
          <cell r="B76" t="str">
            <v>Kazi Marouf</v>
          </cell>
          <cell r="C76">
            <v>360031</v>
          </cell>
          <cell r="D76" t="str">
            <v>Other Rent</v>
          </cell>
          <cell r="E76">
            <v>1880</v>
          </cell>
          <cell r="F76">
            <v>5000</v>
          </cell>
          <cell r="G76">
            <v>-3120</v>
          </cell>
          <cell r="I76">
            <v>5000</v>
          </cell>
        </row>
        <row r="77">
          <cell r="A77">
            <v>360032</v>
          </cell>
          <cell r="B77" t="str">
            <v>Kazi Marouf</v>
          </cell>
          <cell r="C77">
            <v>360032</v>
          </cell>
          <cell r="D77" t="str">
            <v>Maint Superv &amp; Engineering-Whole System</v>
          </cell>
          <cell r="E77">
            <v>17649.63</v>
          </cell>
          <cell r="F77">
            <v>3900.04</v>
          </cell>
          <cell r="G77">
            <v>13749.59</v>
          </cell>
          <cell r="I77">
            <v>3900.04</v>
          </cell>
        </row>
        <row r="78">
          <cell r="A78">
            <v>360033</v>
          </cell>
          <cell r="B78" t="str">
            <v>Kazi Marouf</v>
          </cell>
          <cell r="C78">
            <v>360033</v>
          </cell>
          <cell r="D78" t="str">
            <v xml:space="preserve">Maint of Build &amp; Fix-Dist Station </v>
          </cell>
          <cell r="E78">
            <v>908.91</v>
          </cell>
          <cell r="F78">
            <v>22000.04</v>
          </cell>
          <cell r="G78">
            <v>-21091.13</v>
          </cell>
          <cell r="I78">
            <v>22000.04</v>
          </cell>
        </row>
        <row r="79">
          <cell r="A79">
            <v>360034</v>
          </cell>
          <cell r="B79" t="str">
            <v>Kazi Marouf</v>
          </cell>
          <cell r="C79">
            <v>360034</v>
          </cell>
          <cell r="D79" t="str">
            <v>Maint of Build &amp; Fix-Dist Station #13</v>
          </cell>
          <cell r="E79">
            <v>340</v>
          </cell>
          <cell r="F79">
            <v>0</v>
          </cell>
          <cell r="G79">
            <v>340</v>
          </cell>
          <cell r="I79">
            <v>0</v>
          </cell>
        </row>
        <row r="80">
          <cell r="A80">
            <v>360035</v>
          </cell>
          <cell r="B80" t="str">
            <v>Kazi Marouf</v>
          </cell>
          <cell r="C80">
            <v>360035</v>
          </cell>
          <cell r="D80" t="str">
            <v xml:space="preserve">Maint of Build &amp; Fix-Dist Station </v>
          </cell>
          <cell r="E80">
            <v>0</v>
          </cell>
          <cell r="F80">
            <v>0</v>
          </cell>
          <cell r="G80">
            <v>0</v>
          </cell>
          <cell r="I80">
            <v>0</v>
          </cell>
        </row>
        <row r="81">
          <cell r="A81">
            <v>360036</v>
          </cell>
          <cell r="B81" t="str">
            <v>Kazi Marouf</v>
          </cell>
          <cell r="C81">
            <v>360036</v>
          </cell>
          <cell r="D81" t="str">
            <v>Maint of Build &amp; Fix-Dist Station 16</v>
          </cell>
          <cell r="E81">
            <v>340</v>
          </cell>
          <cell r="F81">
            <v>0</v>
          </cell>
          <cell r="G81">
            <v>340</v>
          </cell>
        </row>
        <row r="82">
          <cell r="A82">
            <v>360038</v>
          </cell>
          <cell r="B82" t="str">
            <v>Kazi Marouf</v>
          </cell>
          <cell r="C82">
            <v>360038</v>
          </cell>
          <cell r="D82" t="str">
            <v>Maintenance of Distr Station Equipment</v>
          </cell>
          <cell r="E82">
            <v>22818.53</v>
          </cell>
          <cell r="F82">
            <v>87840.08</v>
          </cell>
          <cell r="G82">
            <v>-65021.55</v>
          </cell>
          <cell r="I82">
            <v>87840.08</v>
          </cell>
        </row>
        <row r="83">
          <cell r="A83">
            <v>360042</v>
          </cell>
          <cell r="B83" t="str">
            <v>Kazi Marouf</v>
          </cell>
          <cell r="C83">
            <v>360042</v>
          </cell>
          <cell r="D83" t="str">
            <v>Maintenance of Distr Station Equipment</v>
          </cell>
          <cell r="E83">
            <v>0</v>
          </cell>
          <cell r="F83">
            <v>0</v>
          </cell>
          <cell r="G83">
            <v>0</v>
          </cell>
        </row>
        <row r="84">
          <cell r="A84">
            <v>360043</v>
          </cell>
          <cell r="B84" t="str">
            <v>Kazi Marouf</v>
          </cell>
          <cell r="C84">
            <v>360043</v>
          </cell>
          <cell r="D84" t="str">
            <v>Maintnenance of Poles, Towers &amp; Fixtures</v>
          </cell>
          <cell r="E84">
            <v>79718.64</v>
          </cell>
          <cell r="F84">
            <v>0</v>
          </cell>
          <cell r="G84">
            <v>79718.64</v>
          </cell>
          <cell r="I84">
            <v>0</v>
          </cell>
        </row>
        <row r="85">
          <cell r="A85">
            <v>360044</v>
          </cell>
          <cell r="B85" t="str">
            <v>Kazi Marouf</v>
          </cell>
          <cell r="C85">
            <v>360044</v>
          </cell>
          <cell r="D85" t="str">
            <v>Maintenance of Conductors &amp; Devices</v>
          </cell>
          <cell r="E85">
            <v>232498.56</v>
          </cell>
          <cell r="F85">
            <v>400000</v>
          </cell>
          <cell r="G85">
            <v>-167501.44</v>
          </cell>
          <cell r="I85">
            <v>400000</v>
          </cell>
        </row>
        <row r="86">
          <cell r="A86">
            <v>360045</v>
          </cell>
          <cell r="B86" t="str">
            <v>Kazi Marouf</v>
          </cell>
          <cell r="C86">
            <v>360045</v>
          </cell>
          <cell r="D86" t="str">
            <v>Maintenance of Overhead Services</v>
          </cell>
          <cell r="E86">
            <v>194344.87</v>
          </cell>
          <cell r="F86">
            <v>224800.04</v>
          </cell>
          <cell r="G86">
            <v>-30455.170000000013</v>
          </cell>
          <cell r="I86">
            <v>224800.04</v>
          </cell>
        </row>
        <row r="87">
          <cell r="A87">
            <v>360046</v>
          </cell>
          <cell r="B87" t="str">
            <v>Kazi Marouf</v>
          </cell>
          <cell r="C87">
            <v>360046</v>
          </cell>
          <cell r="D87" t="str">
            <v>OH Dist Lines &amp; Feeders-Right-of-Way</v>
          </cell>
          <cell r="E87">
            <v>176208.98</v>
          </cell>
          <cell r="F87">
            <v>157000.04</v>
          </cell>
          <cell r="G87">
            <v>19208.940000000002</v>
          </cell>
          <cell r="I87">
            <v>157000.04</v>
          </cell>
        </row>
        <row r="88">
          <cell r="A88">
            <v>360047</v>
          </cell>
          <cell r="B88" t="str">
            <v>Kazi Marouf</v>
          </cell>
          <cell r="C88">
            <v>360047</v>
          </cell>
          <cell r="D88" t="str">
            <v>Maintenance of Underground Conduit</v>
          </cell>
          <cell r="E88">
            <v>0</v>
          </cell>
          <cell r="F88">
            <v>0</v>
          </cell>
          <cell r="G88">
            <v>0</v>
          </cell>
          <cell r="I88">
            <v>0</v>
          </cell>
        </row>
        <row r="89">
          <cell r="A89">
            <v>360048</v>
          </cell>
          <cell r="B89" t="str">
            <v>Kazi Marouf</v>
          </cell>
          <cell r="C89">
            <v>360048</v>
          </cell>
          <cell r="D89" t="str">
            <v>Maintenance of UG Conductors &amp; Devices</v>
          </cell>
          <cell r="E89">
            <v>41821.040000000001</v>
          </cell>
          <cell r="F89">
            <v>35000</v>
          </cell>
          <cell r="G89">
            <v>6821.0400000000009</v>
          </cell>
          <cell r="I89">
            <v>35000</v>
          </cell>
        </row>
        <row r="90">
          <cell r="A90">
            <v>360049</v>
          </cell>
          <cell r="B90" t="str">
            <v>Kazi Marouf</v>
          </cell>
          <cell r="C90">
            <v>360049</v>
          </cell>
          <cell r="D90" t="str">
            <v>Maintenance of Underground Services</v>
          </cell>
          <cell r="E90">
            <v>29464.87</v>
          </cell>
          <cell r="F90">
            <v>35100.04</v>
          </cell>
          <cell r="G90">
            <v>-5635.1700000000019</v>
          </cell>
          <cell r="I90">
            <v>35100.04</v>
          </cell>
        </row>
        <row r="91">
          <cell r="A91">
            <v>360050</v>
          </cell>
          <cell r="B91" t="str">
            <v>Kazi Marouf</v>
          </cell>
          <cell r="C91">
            <v>360050</v>
          </cell>
          <cell r="D91" t="str">
            <v>Maintenance of Line Transformers</v>
          </cell>
          <cell r="E91">
            <v>78308.289999999994</v>
          </cell>
          <cell r="F91">
            <v>50800</v>
          </cell>
          <cell r="G91">
            <v>27508.289999999994</v>
          </cell>
          <cell r="I91">
            <v>50800</v>
          </cell>
        </row>
        <row r="92">
          <cell r="A92">
            <v>360051</v>
          </cell>
          <cell r="B92" t="str">
            <v>Kazi Marouf</v>
          </cell>
          <cell r="C92">
            <v>360051</v>
          </cell>
          <cell r="D92" t="str">
            <v>Maintenance ofDusk to Dawn Lights-Labour</v>
          </cell>
          <cell r="E92">
            <v>0</v>
          </cell>
          <cell r="F92">
            <v>0</v>
          </cell>
          <cell r="G92">
            <v>0</v>
          </cell>
          <cell r="I92">
            <v>0</v>
          </cell>
        </row>
        <row r="93">
          <cell r="A93">
            <v>360052</v>
          </cell>
          <cell r="B93" t="str">
            <v>Kazi Marouf</v>
          </cell>
          <cell r="C93">
            <v>360052</v>
          </cell>
          <cell r="D93" t="str">
            <v>Maint of Dusk to Dawn Lights-Mat &amp; Exp</v>
          </cell>
          <cell r="E93">
            <v>510</v>
          </cell>
          <cell r="F93">
            <v>0</v>
          </cell>
          <cell r="G93">
            <v>510</v>
          </cell>
          <cell r="I93">
            <v>0</v>
          </cell>
        </row>
        <row r="94">
          <cell r="A94">
            <v>360053</v>
          </cell>
          <cell r="B94" t="str">
            <v>Kazi Marouf</v>
          </cell>
          <cell r="C94">
            <v>360053</v>
          </cell>
          <cell r="D94" t="str">
            <v>Maintenance of Meters</v>
          </cell>
          <cell r="E94">
            <v>35365.760000000002</v>
          </cell>
          <cell r="F94">
            <v>88020</v>
          </cell>
          <cell r="G94">
            <v>-52654.239999999998</v>
          </cell>
          <cell r="I94">
            <v>88020</v>
          </cell>
        </row>
        <row r="95">
          <cell r="A95">
            <v>360055</v>
          </cell>
          <cell r="B95" t="str">
            <v>Kazi Marouf</v>
          </cell>
          <cell r="C95">
            <v>360055</v>
          </cell>
          <cell r="D95" t="str">
            <v>Maint of other Install on Cust. Premises</v>
          </cell>
          <cell r="E95">
            <v>1530</v>
          </cell>
          <cell r="F95">
            <v>3900.04</v>
          </cell>
          <cell r="G95">
            <v>-2370.04</v>
          </cell>
          <cell r="I95">
            <v>3900.04</v>
          </cell>
        </row>
        <row r="96">
          <cell r="A96">
            <v>360056</v>
          </cell>
          <cell r="B96" t="str">
            <v>Kazi Marouf</v>
          </cell>
          <cell r="C96">
            <v>360056</v>
          </cell>
          <cell r="D96" t="str">
            <v>OEB Reporting-Distribution</v>
          </cell>
          <cell r="E96">
            <v>6247.5</v>
          </cell>
          <cell r="F96">
            <v>24640.04</v>
          </cell>
          <cell r="G96">
            <v>-18392.54</v>
          </cell>
          <cell r="I96">
            <v>24640.04</v>
          </cell>
        </row>
        <row r="97">
          <cell r="A97">
            <v>360116</v>
          </cell>
          <cell r="B97" t="str">
            <v>Kazi Marouf</v>
          </cell>
          <cell r="C97">
            <v>360116</v>
          </cell>
          <cell r="D97" t="str">
            <v>Scada System</v>
          </cell>
          <cell r="E97">
            <v>22195.33</v>
          </cell>
          <cell r="F97">
            <v>56000.03</v>
          </cell>
          <cell r="G97">
            <v>-33804.699999999997</v>
          </cell>
          <cell r="I97">
            <v>56000</v>
          </cell>
        </row>
        <row r="98">
          <cell r="A98">
            <v>360117</v>
          </cell>
          <cell r="B98" t="str">
            <v>Kazi Marouf</v>
          </cell>
          <cell r="C98">
            <v>360117</v>
          </cell>
          <cell r="D98" t="str">
            <v>FE Utiltismart Services</v>
          </cell>
          <cell r="E98">
            <v>29757.52</v>
          </cell>
          <cell r="F98">
            <v>57293</v>
          </cell>
          <cell r="G98">
            <v>-27535.48</v>
          </cell>
          <cell r="I98">
            <v>57293</v>
          </cell>
        </row>
        <row r="99">
          <cell r="A99">
            <v>360119</v>
          </cell>
          <cell r="B99" t="str">
            <v>Kazi Marouf</v>
          </cell>
          <cell r="C99">
            <v>360119</v>
          </cell>
          <cell r="D99" t="str">
            <v>FE - Supervision System Assets</v>
          </cell>
          <cell r="E99">
            <v>0</v>
          </cell>
          <cell r="F99">
            <v>0</v>
          </cell>
          <cell r="G99">
            <v>0</v>
          </cell>
        </row>
        <row r="100">
          <cell r="A100">
            <v>0</v>
          </cell>
        </row>
        <row r="101">
          <cell r="A101">
            <v>0</v>
          </cell>
          <cell r="D101" t="str">
            <v>Settled to CC 2300 via secondary cost elements</v>
          </cell>
          <cell r="E101">
            <v>1610888.7500000002</v>
          </cell>
          <cell r="F101">
            <v>1861563.6700000002</v>
          </cell>
          <cell r="G101">
            <v>-250674.92</v>
          </cell>
          <cell r="I101">
            <v>1861563.6400000001</v>
          </cell>
        </row>
        <row r="102">
          <cell r="A102">
            <v>0</v>
          </cell>
        </row>
        <row r="103">
          <cell r="A103">
            <v>2300</v>
          </cell>
          <cell r="B103" t="str">
            <v>Kazi Marouf</v>
          </cell>
          <cell r="C103">
            <v>2300</v>
          </cell>
          <cell r="D103" t="str">
            <v>Distribution</v>
          </cell>
          <cell r="E103">
            <v>10969.039999999804</v>
          </cell>
          <cell r="F103">
            <v>-6.0000000055879354E-2</v>
          </cell>
          <cell r="G103">
            <v>10969.09999999986</v>
          </cell>
          <cell r="I103">
            <v>0</v>
          </cell>
        </row>
        <row r="104">
          <cell r="A104">
            <v>0</v>
          </cell>
          <cell r="D104" t="str">
            <v>Total for Cost Center 2300 :</v>
          </cell>
          <cell r="E104">
            <v>1621857.79</v>
          </cell>
          <cell r="F104">
            <v>1861563.61</v>
          </cell>
          <cell r="G104">
            <v>-239705.82000000007</v>
          </cell>
          <cell r="I104">
            <v>1861563.6400000001</v>
          </cell>
        </row>
        <row r="105">
          <cell r="A105">
            <v>0</v>
          </cell>
        </row>
        <row r="106">
          <cell r="A106">
            <v>0</v>
          </cell>
          <cell r="D106" t="str">
            <v>Total Distribution</v>
          </cell>
          <cell r="E106">
            <v>1621857.79</v>
          </cell>
          <cell r="F106">
            <v>1718045.58</v>
          </cell>
          <cell r="G106">
            <v>-96187.790000000037</v>
          </cell>
          <cell r="I106">
            <v>1718045.61</v>
          </cell>
        </row>
        <row r="107">
          <cell r="A107">
            <v>0</v>
          </cell>
        </row>
        <row r="108">
          <cell r="A108">
            <v>0</v>
          </cell>
          <cell r="I108" t="str">
            <v xml:space="preserve"> </v>
          </cell>
        </row>
        <row r="109">
          <cell r="A109">
            <v>0</v>
          </cell>
          <cell r="B109" t="str">
            <v>CANADIAN NIAGARA POWER INC.</v>
          </cell>
        </row>
        <row r="110">
          <cell r="A110">
            <v>0</v>
          </cell>
          <cell r="B110" t="str">
            <v>Summary of Operating Expenses:  by Order &amp; Cost Center</v>
          </cell>
        </row>
        <row r="111">
          <cell r="A111">
            <v>0</v>
          </cell>
          <cell r="B111" t="str">
            <v>Actual vs Plan - Year to Date</v>
          </cell>
        </row>
        <row r="112">
          <cell r="A112">
            <v>0</v>
          </cell>
          <cell r="B112" t="str">
            <v>for the twelve month period ended December 31, 2004</v>
          </cell>
        </row>
        <row r="113">
          <cell r="A113">
            <v>0</v>
          </cell>
        </row>
        <row r="114">
          <cell r="A114">
            <v>0</v>
          </cell>
        </row>
        <row r="115">
          <cell r="A115" t="str">
            <v xml:space="preserve"> Order/CC</v>
          </cell>
          <cell r="B115" t="str">
            <v>Responsibility</v>
          </cell>
          <cell r="C115" t="str">
            <v xml:space="preserve"> Order/CC</v>
          </cell>
          <cell r="D115" t="str">
            <v>Description</v>
          </cell>
          <cell r="E115" t="str">
            <v>Actual</v>
          </cell>
          <cell r="F115" t="str">
            <v>Plan</v>
          </cell>
          <cell r="G115" t="str">
            <v>Variance</v>
          </cell>
          <cell r="I115" t="str">
            <v>Total Plan</v>
          </cell>
        </row>
        <row r="116">
          <cell r="A116">
            <v>0</v>
          </cell>
        </row>
        <row r="117">
          <cell r="A117">
            <v>0</v>
          </cell>
          <cell r="B117" t="str">
            <v>ADMINISTRATIVE</v>
          </cell>
        </row>
        <row r="118">
          <cell r="A118">
            <v>0</v>
          </cell>
        </row>
        <row r="119">
          <cell r="A119">
            <v>2400</v>
          </cell>
          <cell r="B119" t="str">
            <v>Glen King</v>
          </cell>
          <cell r="C119">
            <v>2400</v>
          </cell>
          <cell r="D119" t="str">
            <v>Adminstration</v>
          </cell>
          <cell r="E119">
            <v>-610000</v>
          </cell>
          <cell r="F119">
            <v>-466000</v>
          </cell>
          <cell r="G119">
            <v>-144000</v>
          </cell>
          <cell r="I119">
            <v>-466000</v>
          </cell>
        </row>
        <row r="120">
          <cell r="A120">
            <v>0</v>
          </cell>
        </row>
        <row r="121">
          <cell r="A121">
            <v>300973</v>
          </cell>
          <cell r="B121" t="str">
            <v>Harry Clutterbuck</v>
          </cell>
          <cell r="C121">
            <v>300973</v>
          </cell>
          <cell r="D121" t="str">
            <v>Consolidations &amp; Reporting Project</v>
          </cell>
          <cell r="E121">
            <v>0</v>
          </cell>
          <cell r="F121">
            <v>0</v>
          </cell>
          <cell r="G121">
            <v>0</v>
          </cell>
          <cell r="I121">
            <v>0</v>
          </cell>
        </row>
        <row r="122">
          <cell r="A122">
            <v>300489</v>
          </cell>
          <cell r="B122" t="str">
            <v>Doug Bradbury</v>
          </cell>
          <cell r="C122">
            <v>300489</v>
          </cell>
          <cell r="D122" t="str">
            <v>Labour charges to 2401</v>
          </cell>
          <cell r="E122">
            <v>139762.5</v>
          </cell>
          <cell r="F122">
            <v>0</v>
          </cell>
          <cell r="G122">
            <v>139762.5</v>
          </cell>
          <cell r="I122">
            <v>0</v>
          </cell>
        </row>
        <row r="123">
          <cell r="A123">
            <v>0</v>
          </cell>
          <cell r="E123">
            <v>139762.5</v>
          </cell>
          <cell r="F123">
            <v>0</v>
          </cell>
          <cell r="G123">
            <v>139762.5</v>
          </cell>
        </row>
        <row r="124">
          <cell r="A124">
            <v>2401</v>
          </cell>
          <cell r="B124" t="str">
            <v>Harry Clutterbuck</v>
          </cell>
          <cell r="C124">
            <v>2401</v>
          </cell>
          <cell r="D124" t="str">
            <v>Finance</v>
          </cell>
          <cell r="E124">
            <v>749310.02</v>
          </cell>
          <cell r="F124">
            <v>618907.93000000005</v>
          </cell>
          <cell r="G124">
            <v>130402.08999999997</v>
          </cell>
          <cell r="I124">
            <v>618907.93000000005</v>
          </cell>
        </row>
        <row r="125">
          <cell r="A125">
            <v>0</v>
          </cell>
          <cell r="D125" t="str">
            <v>Total for Cost Center 2401</v>
          </cell>
          <cell r="E125">
            <v>889072.52</v>
          </cell>
          <cell r="F125">
            <v>618907.93000000005</v>
          </cell>
          <cell r="G125">
            <v>270164.58999999997</v>
          </cell>
          <cell r="I125">
            <v>618907.93000000005</v>
          </cell>
        </row>
        <row r="126">
          <cell r="A126">
            <v>0</v>
          </cell>
        </row>
        <row r="127">
          <cell r="A127">
            <v>300490</v>
          </cell>
          <cell r="B127" t="str">
            <v>John Sander</v>
          </cell>
          <cell r="C127">
            <v>300490</v>
          </cell>
          <cell r="D127" t="str">
            <v>Labour Charges to 2402 In Co 0020</v>
          </cell>
          <cell r="E127">
            <v>0</v>
          </cell>
          <cell r="F127">
            <v>0</v>
          </cell>
          <cell r="G127">
            <v>0</v>
          </cell>
          <cell r="I127">
            <v>0</v>
          </cell>
        </row>
        <row r="128">
          <cell r="A128">
            <v>300591</v>
          </cell>
          <cell r="B128" t="str">
            <v>John Sander</v>
          </cell>
          <cell r="C128">
            <v>300591</v>
          </cell>
          <cell r="D128" t="str">
            <v>SAP R/3 Maintenance</v>
          </cell>
          <cell r="E128">
            <v>-1286.55</v>
          </cell>
          <cell r="F128">
            <v>0</v>
          </cell>
          <cell r="G128">
            <v>-1286.55</v>
          </cell>
          <cell r="I128">
            <v>0</v>
          </cell>
        </row>
        <row r="129">
          <cell r="A129">
            <v>300592</v>
          </cell>
          <cell r="B129" t="str">
            <v>John Sander</v>
          </cell>
          <cell r="C129">
            <v>300592</v>
          </cell>
          <cell r="D129" t="str">
            <v>SAP CCS Maintenance</v>
          </cell>
          <cell r="E129">
            <v>8711.7999999999993</v>
          </cell>
          <cell r="F129">
            <v>0</v>
          </cell>
          <cell r="G129">
            <v>8711.7999999999993</v>
          </cell>
          <cell r="I129">
            <v>0</v>
          </cell>
        </row>
        <row r="130">
          <cell r="A130">
            <v>300720</v>
          </cell>
          <cell r="B130" t="str">
            <v>John Sander</v>
          </cell>
          <cell r="C130">
            <v>300720</v>
          </cell>
          <cell r="D130" t="str">
            <v>Misc IT Purchases</v>
          </cell>
          <cell r="E130">
            <v>4180.1899999999996</v>
          </cell>
          <cell r="F130">
            <v>0</v>
          </cell>
          <cell r="G130">
            <v>4180.1899999999996</v>
          </cell>
        </row>
        <row r="131">
          <cell r="A131">
            <v>300821</v>
          </cell>
          <cell r="B131" t="str">
            <v>John Sander</v>
          </cell>
          <cell r="C131">
            <v>300821</v>
          </cell>
          <cell r="D131" t="str">
            <v>IT Activity for Westario Power</v>
          </cell>
          <cell r="E131">
            <v>16800</v>
          </cell>
          <cell r="F131">
            <v>0</v>
          </cell>
          <cell r="G131">
            <v>16800</v>
          </cell>
        </row>
        <row r="132">
          <cell r="A132">
            <v>300860</v>
          </cell>
          <cell r="B132" t="str">
            <v>John Sander</v>
          </cell>
          <cell r="C132">
            <v>300860</v>
          </cell>
          <cell r="D132" t="str">
            <v>SAP Upgrade</v>
          </cell>
          <cell r="E132">
            <v>30</v>
          </cell>
          <cell r="F132">
            <v>0</v>
          </cell>
          <cell r="G132">
            <v>30</v>
          </cell>
        </row>
        <row r="133">
          <cell r="A133">
            <v>300974</v>
          </cell>
          <cell r="B133" t="str">
            <v>John Sander</v>
          </cell>
          <cell r="C133">
            <v>300974</v>
          </cell>
          <cell r="D133" t="str">
            <v>Bill 4</v>
          </cell>
          <cell r="E133">
            <v>18860</v>
          </cell>
          <cell r="F133">
            <v>0</v>
          </cell>
          <cell r="G133">
            <v>18860</v>
          </cell>
        </row>
        <row r="134">
          <cell r="A134">
            <v>300976</v>
          </cell>
          <cell r="B134" t="str">
            <v>John Sander</v>
          </cell>
          <cell r="C134">
            <v>300976</v>
          </cell>
          <cell r="D134" t="str">
            <v>Firewall Maintenance</v>
          </cell>
          <cell r="E134">
            <v>34185</v>
          </cell>
          <cell r="F134">
            <v>0</v>
          </cell>
          <cell r="G134">
            <v>34185</v>
          </cell>
          <cell r="I134">
            <v>0</v>
          </cell>
        </row>
        <row r="135">
          <cell r="A135">
            <v>0</v>
          </cell>
          <cell r="D135" t="str">
            <v xml:space="preserve">Settled to CC 2402 via 60100 </v>
          </cell>
          <cell r="E135">
            <v>81480.44</v>
          </cell>
          <cell r="F135">
            <v>0</v>
          </cell>
          <cell r="G135">
            <v>81480.44</v>
          </cell>
          <cell r="I135">
            <v>0</v>
          </cell>
        </row>
        <row r="136">
          <cell r="A136">
            <v>2402</v>
          </cell>
          <cell r="B136" t="str">
            <v>John Sander</v>
          </cell>
          <cell r="C136">
            <v>2402</v>
          </cell>
          <cell r="D136" t="str">
            <v>IT</v>
          </cell>
          <cell r="E136">
            <v>439385.18</v>
          </cell>
          <cell r="F136">
            <v>672687.77</v>
          </cell>
          <cell r="G136">
            <v>-233302.59000000003</v>
          </cell>
          <cell r="I136">
            <v>672687.77</v>
          </cell>
        </row>
        <row r="137">
          <cell r="A137">
            <v>0</v>
          </cell>
          <cell r="D137" t="str">
            <v>Total for Cost Center 2402</v>
          </cell>
          <cell r="E137">
            <v>520865.62</v>
          </cell>
          <cell r="F137">
            <v>672687.77</v>
          </cell>
          <cell r="G137">
            <v>-151822.15000000002</v>
          </cell>
          <cell r="I137">
            <v>672687.77</v>
          </cell>
        </row>
        <row r="138">
          <cell r="A138">
            <v>0</v>
          </cell>
        </row>
        <row r="139">
          <cell r="A139">
            <v>300491</v>
          </cell>
          <cell r="B139" t="str">
            <v>Paul Jones</v>
          </cell>
          <cell r="C139">
            <v>300491</v>
          </cell>
          <cell r="D139" t="str">
            <v>Labour Charges to 2403 In Co 0020</v>
          </cell>
          <cell r="E139">
            <v>0</v>
          </cell>
          <cell r="F139">
            <v>0</v>
          </cell>
          <cell r="G139">
            <v>0</v>
          </cell>
          <cell r="I139">
            <v>0</v>
          </cell>
        </row>
        <row r="140">
          <cell r="A140">
            <v>300580</v>
          </cell>
          <cell r="B140" t="str">
            <v>Paul Jones</v>
          </cell>
          <cell r="C140">
            <v>300580</v>
          </cell>
          <cell r="D140" t="str">
            <v>Cross Training Program</v>
          </cell>
          <cell r="E140">
            <v>0</v>
          </cell>
          <cell r="F140">
            <v>0</v>
          </cell>
          <cell r="G140">
            <v>0</v>
          </cell>
        </row>
        <row r="141">
          <cell r="A141">
            <v>300640</v>
          </cell>
          <cell r="B141" t="str">
            <v>Paul Jones</v>
          </cell>
          <cell r="C141">
            <v>300640</v>
          </cell>
          <cell r="D141" t="str">
            <v>Union Business</v>
          </cell>
          <cell r="E141">
            <v>3840</v>
          </cell>
          <cell r="F141">
            <v>4800</v>
          </cell>
          <cell r="G141">
            <v>-960</v>
          </cell>
          <cell r="I141">
            <v>4800</v>
          </cell>
        </row>
        <row r="142">
          <cell r="A142">
            <v>0</v>
          </cell>
          <cell r="E142">
            <v>3840</v>
          </cell>
          <cell r="F142">
            <v>4800</v>
          </cell>
          <cell r="G142">
            <v>-960</v>
          </cell>
          <cell r="I142">
            <v>4800</v>
          </cell>
        </row>
        <row r="143">
          <cell r="A143">
            <v>2403</v>
          </cell>
          <cell r="B143" t="str">
            <v>Paul Jones</v>
          </cell>
          <cell r="C143">
            <v>2403</v>
          </cell>
          <cell r="D143" t="str">
            <v>Human Resources</v>
          </cell>
          <cell r="E143">
            <v>233844.83</v>
          </cell>
          <cell r="F143">
            <v>310086.09000000003</v>
          </cell>
          <cell r="G143">
            <v>-76241.260000000038</v>
          </cell>
          <cell r="I143">
            <v>310086.09000000003</v>
          </cell>
        </row>
        <row r="144">
          <cell r="A144">
            <v>0</v>
          </cell>
          <cell r="D144" t="str">
            <v>Total for Cost Center 2403</v>
          </cell>
          <cell r="E144">
            <v>237684.83</v>
          </cell>
          <cell r="F144">
            <v>314886.09000000003</v>
          </cell>
          <cell r="G144">
            <v>-77201.260000000038</v>
          </cell>
          <cell r="I144">
            <v>314886.09000000003</v>
          </cell>
        </row>
        <row r="145">
          <cell r="A145">
            <v>0</v>
          </cell>
        </row>
        <row r="146">
          <cell r="A146">
            <v>300584</v>
          </cell>
          <cell r="B146" t="str">
            <v>Blaine Desrosiers</v>
          </cell>
          <cell r="C146">
            <v>300584</v>
          </cell>
          <cell r="D146" t="str">
            <v>Storekeeping Relief</v>
          </cell>
          <cell r="E146">
            <v>0</v>
          </cell>
          <cell r="F146">
            <v>18039.96</v>
          </cell>
          <cell r="G146">
            <v>-18039.96</v>
          </cell>
          <cell r="I146">
            <v>18039.96</v>
          </cell>
        </row>
        <row r="147">
          <cell r="A147">
            <v>300492</v>
          </cell>
          <cell r="B147" t="str">
            <v>Blaine Desrosiers</v>
          </cell>
          <cell r="C147">
            <v>300492</v>
          </cell>
          <cell r="D147" t="str">
            <v>Labour Charges to 2404</v>
          </cell>
          <cell r="E147">
            <v>47385</v>
          </cell>
          <cell r="F147">
            <v>0</v>
          </cell>
          <cell r="G147">
            <v>47385</v>
          </cell>
          <cell r="I147">
            <v>0</v>
          </cell>
        </row>
        <row r="148">
          <cell r="A148">
            <v>300681</v>
          </cell>
          <cell r="B148" t="str">
            <v>Blaine Desrosiers</v>
          </cell>
          <cell r="C148">
            <v>300681</v>
          </cell>
          <cell r="D148" t="str">
            <v>Purchasing Management Function</v>
          </cell>
          <cell r="E148">
            <v>44055</v>
          </cell>
          <cell r="F148">
            <v>180065.08</v>
          </cell>
          <cell r="G148">
            <v>-136010.07999999999</v>
          </cell>
          <cell r="I148">
            <v>180065.08</v>
          </cell>
        </row>
        <row r="149">
          <cell r="A149">
            <v>0</v>
          </cell>
          <cell r="D149" t="str">
            <v xml:space="preserve">Settled to CC 2404 via 60100 </v>
          </cell>
          <cell r="E149">
            <v>91440</v>
          </cell>
          <cell r="F149">
            <v>198105.03999999998</v>
          </cell>
          <cell r="G149">
            <v>-106665.03999999998</v>
          </cell>
          <cell r="I149">
            <v>198105.03999999998</v>
          </cell>
        </row>
        <row r="150">
          <cell r="A150">
            <v>2404</v>
          </cell>
          <cell r="B150" t="str">
            <v>Blaine Desrosiers</v>
          </cell>
          <cell r="C150">
            <v>2404</v>
          </cell>
          <cell r="D150" t="str">
            <v>Material Management</v>
          </cell>
          <cell r="E150">
            <v>140950.22</v>
          </cell>
          <cell r="F150">
            <v>-772.01999999998952</v>
          </cell>
          <cell r="G150">
            <v>141722.23999999999</v>
          </cell>
          <cell r="I150">
            <v>-772.02</v>
          </cell>
        </row>
        <row r="151">
          <cell r="A151">
            <v>0</v>
          </cell>
          <cell r="D151" t="str">
            <v>Total for Cost Center 2404 :</v>
          </cell>
          <cell r="E151">
            <v>232390.22</v>
          </cell>
          <cell r="F151">
            <v>197333.02</v>
          </cell>
          <cell r="G151">
            <v>35057.200000000012</v>
          </cell>
          <cell r="I151">
            <v>197333.02</v>
          </cell>
        </row>
        <row r="152">
          <cell r="A152">
            <v>0</v>
          </cell>
        </row>
        <row r="153">
          <cell r="A153">
            <v>300201</v>
          </cell>
          <cell r="B153" t="str">
            <v>Cathy Timms</v>
          </cell>
          <cell r="C153">
            <v>300201</v>
          </cell>
          <cell r="D153" t="str">
            <v>Environment, Health &amp; Safety</v>
          </cell>
          <cell r="E153">
            <v>6389.38</v>
          </cell>
          <cell r="F153">
            <v>12840</v>
          </cell>
          <cell r="G153">
            <v>-6450.62</v>
          </cell>
          <cell r="I153">
            <v>12840</v>
          </cell>
        </row>
        <row r="154">
          <cell r="A154">
            <v>300493</v>
          </cell>
          <cell r="B154" t="str">
            <v>Cathy Timms</v>
          </cell>
          <cell r="C154">
            <v>300493</v>
          </cell>
          <cell r="D154" t="str">
            <v>Labour Charges to 2405 in Co 0020</v>
          </cell>
          <cell r="E154">
            <v>15427.5</v>
          </cell>
          <cell r="F154">
            <v>0</v>
          </cell>
          <cell r="G154">
            <v>15427.5</v>
          </cell>
          <cell r="I154">
            <v>0</v>
          </cell>
        </row>
        <row r="155">
          <cell r="A155">
            <v>0</v>
          </cell>
          <cell r="D155" t="str">
            <v xml:space="preserve">Settled to CC 2405 via 60100 </v>
          </cell>
          <cell r="E155">
            <v>21816.880000000001</v>
          </cell>
          <cell r="F155">
            <v>12840</v>
          </cell>
          <cell r="G155">
            <v>8976.880000000001</v>
          </cell>
          <cell r="I155">
            <v>12840</v>
          </cell>
        </row>
        <row r="156">
          <cell r="A156">
            <v>2405</v>
          </cell>
          <cell r="B156" t="str">
            <v>Cathy Timms</v>
          </cell>
          <cell r="C156">
            <v>2405</v>
          </cell>
          <cell r="D156" t="str">
            <v>Health &amp; Safety</v>
          </cell>
          <cell r="E156">
            <v>225333.94999999998</v>
          </cell>
          <cell r="F156">
            <v>341188.96</v>
          </cell>
          <cell r="G156">
            <v>-115855.01000000004</v>
          </cell>
          <cell r="I156">
            <v>341188.96</v>
          </cell>
        </row>
        <row r="157">
          <cell r="A157">
            <v>0</v>
          </cell>
          <cell r="D157" t="str">
            <v>Total for Cost Center 2405 :</v>
          </cell>
          <cell r="E157">
            <v>247150.83</v>
          </cell>
          <cell r="F157">
            <v>354028.96</v>
          </cell>
          <cell r="G157">
            <v>-106878.13000000003</v>
          </cell>
          <cell r="I157">
            <v>354028.96</v>
          </cell>
        </row>
        <row r="158">
          <cell r="A158">
            <v>0</v>
          </cell>
        </row>
        <row r="159">
          <cell r="A159">
            <v>2410</v>
          </cell>
          <cell r="B159" t="str">
            <v>Harry Clutterbuck</v>
          </cell>
          <cell r="C159">
            <v>2410</v>
          </cell>
          <cell r="D159" t="str">
            <v>General Administration</v>
          </cell>
          <cell r="E159">
            <v>178728.88</v>
          </cell>
          <cell r="F159">
            <v>-909300</v>
          </cell>
          <cell r="G159">
            <v>1088028.8799999999</v>
          </cell>
          <cell r="I159">
            <v>-909300</v>
          </cell>
        </row>
        <row r="160">
          <cell r="A160">
            <v>0</v>
          </cell>
        </row>
        <row r="161">
          <cell r="A161">
            <v>300960</v>
          </cell>
          <cell r="C161">
            <v>300960</v>
          </cell>
          <cell r="D161" t="str">
            <v>Granite Power -Internal</v>
          </cell>
          <cell r="E161">
            <v>9080</v>
          </cell>
          <cell r="F161">
            <v>0</v>
          </cell>
          <cell r="G161">
            <v>9080</v>
          </cell>
          <cell r="I161">
            <v>0</v>
          </cell>
        </row>
        <row r="162">
          <cell r="A162">
            <v>0</v>
          </cell>
          <cell r="D162" t="str">
            <v xml:space="preserve">Settled to CC 2411 via 60100 </v>
          </cell>
          <cell r="E162">
            <v>9080</v>
          </cell>
          <cell r="F162">
            <v>0</v>
          </cell>
          <cell r="G162">
            <v>9080</v>
          </cell>
          <cell r="I162">
            <v>0</v>
          </cell>
        </row>
        <row r="163">
          <cell r="A163">
            <v>2411</v>
          </cell>
          <cell r="B163" t="str">
            <v>Harry Clutterbuck</v>
          </cell>
          <cell r="C163">
            <v>2411</v>
          </cell>
          <cell r="D163" t="str">
            <v>Miscellaneous Services</v>
          </cell>
          <cell r="E163">
            <v>0</v>
          </cell>
          <cell r="F163">
            <v>0</v>
          </cell>
          <cell r="G163">
            <v>0</v>
          </cell>
          <cell r="I163">
            <v>0</v>
          </cell>
        </row>
        <row r="164">
          <cell r="A164">
            <v>0</v>
          </cell>
          <cell r="D164" t="str">
            <v>Total for Cost Center 2411 :</v>
          </cell>
          <cell r="E164">
            <v>9080</v>
          </cell>
          <cell r="F164">
            <v>0</v>
          </cell>
          <cell r="G164">
            <v>9080</v>
          </cell>
          <cell r="I164">
            <v>0</v>
          </cell>
        </row>
        <row r="165">
          <cell r="A165">
            <v>0</v>
          </cell>
        </row>
        <row r="166">
          <cell r="A166">
            <v>2412</v>
          </cell>
          <cell r="B166" t="str">
            <v>Glen King</v>
          </cell>
          <cell r="C166">
            <v>2412</v>
          </cell>
          <cell r="D166" t="str">
            <v>Board of Directors</v>
          </cell>
          <cell r="E166">
            <v>15394.79</v>
          </cell>
          <cell r="F166">
            <v>24000</v>
          </cell>
          <cell r="G166">
            <v>-8605.2099999999991</v>
          </cell>
          <cell r="I166">
            <v>24000</v>
          </cell>
        </row>
        <row r="167">
          <cell r="A167">
            <v>0</v>
          </cell>
        </row>
        <row r="168">
          <cell r="A168">
            <v>2413</v>
          </cell>
          <cell r="B168" t="str">
            <v>Doug Bradbury</v>
          </cell>
          <cell r="C168">
            <v>2413</v>
          </cell>
          <cell r="D168" t="str">
            <v>Regulatory Affairs</v>
          </cell>
          <cell r="E168">
            <v>84718.13</v>
          </cell>
          <cell r="F168">
            <v>0</v>
          </cell>
          <cell r="G168">
            <v>84718.13</v>
          </cell>
          <cell r="I168">
            <v>0</v>
          </cell>
        </row>
        <row r="169">
          <cell r="A169">
            <v>0</v>
          </cell>
        </row>
        <row r="170">
          <cell r="A170">
            <v>300220</v>
          </cell>
          <cell r="B170" t="str">
            <v>Blaine Desrosiers</v>
          </cell>
          <cell r="C170">
            <v>300220</v>
          </cell>
          <cell r="D170" t="str">
            <v>Maint on Service Center By Inc</v>
          </cell>
          <cell r="E170">
            <v>336171.56</v>
          </cell>
          <cell r="F170">
            <v>436960</v>
          </cell>
          <cell r="G170">
            <v>-100788.44</v>
          </cell>
          <cell r="I170">
            <v>436960</v>
          </cell>
        </row>
        <row r="171">
          <cell r="A171">
            <v>300585</v>
          </cell>
          <cell r="B171" t="str">
            <v>Blaine Desrosiers</v>
          </cell>
          <cell r="C171">
            <v>300585</v>
          </cell>
          <cell r="D171" t="str">
            <v>Fleet Maintenance for Inc</v>
          </cell>
          <cell r="E171">
            <v>21783.88</v>
          </cell>
          <cell r="F171">
            <v>33769.96</v>
          </cell>
          <cell r="G171">
            <v>-11986.079999999998</v>
          </cell>
          <cell r="I171">
            <v>33769.96</v>
          </cell>
        </row>
        <row r="172">
          <cell r="A172">
            <v>300586</v>
          </cell>
          <cell r="B172" t="str">
            <v>Blaine Desrosiers</v>
          </cell>
          <cell r="C172">
            <v>300586</v>
          </cell>
          <cell r="D172" t="str">
            <v>Fleet Maintenance for Ltd</v>
          </cell>
          <cell r="E172">
            <v>6417.56</v>
          </cell>
          <cell r="F172">
            <v>22715.040000000001</v>
          </cell>
          <cell r="G172">
            <v>-16297.48</v>
          </cell>
          <cell r="I172">
            <v>22715.040000000001</v>
          </cell>
        </row>
        <row r="173">
          <cell r="A173">
            <v>300680</v>
          </cell>
          <cell r="B173" t="str">
            <v>Blaine Desrosiers</v>
          </cell>
          <cell r="C173">
            <v>300680</v>
          </cell>
          <cell r="D173" t="str">
            <v>Property Management Function</v>
          </cell>
          <cell r="E173">
            <v>11495</v>
          </cell>
          <cell r="F173">
            <v>35145</v>
          </cell>
          <cell r="G173">
            <v>-23650</v>
          </cell>
          <cell r="I173">
            <v>35145</v>
          </cell>
        </row>
        <row r="174">
          <cell r="A174">
            <v>300977</v>
          </cell>
          <cell r="B174" t="str">
            <v>Blaine Desrosiers</v>
          </cell>
          <cell r="C174">
            <v>300977</v>
          </cell>
          <cell r="D174" t="str">
            <v>Disaster Recovery Site Maintenance</v>
          </cell>
          <cell r="E174">
            <v>15725.57</v>
          </cell>
          <cell r="F174">
            <v>0</v>
          </cell>
          <cell r="G174">
            <v>15725.57</v>
          </cell>
          <cell r="I174">
            <v>0</v>
          </cell>
        </row>
        <row r="175">
          <cell r="A175">
            <v>0</v>
          </cell>
          <cell r="D175" t="str">
            <v>Settled to CC 2415 via 60100 &amp; 60102 :</v>
          </cell>
          <cell r="E175">
            <v>391593.57</v>
          </cell>
          <cell r="F175">
            <v>528590</v>
          </cell>
          <cell r="G175">
            <v>-136996.43</v>
          </cell>
          <cell r="I175">
            <v>528590</v>
          </cell>
        </row>
        <row r="176">
          <cell r="A176">
            <v>2415</v>
          </cell>
          <cell r="B176" t="str">
            <v>Blaine Desrosiers</v>
          </cell>
          <cell r="C176">
            <v>2415</v>
          </cell>
          <cell r="D176" t="str">
            <v>Property Maintenance</v>
          </cell>
          <cell r="E176">
            <v>85255.580000000016</v>
          </cell>
          <cell r="F176">
            <v>-8962.320000000007</v>
          </cell>
          <cell r="G176">
            <v>94217.900000000023</v>
          </cell>
          <cell r="I176">
            <v>-8962.32</v>
          </cell>
        </row>
        <row r="177">
          <cell r="A177">
            <v>0</v>
          </cell>
          <cell r="D177" t="str">
            <v>Total for Cost Center 2415</v>
          </cell>
          <cell r="E177">
            <v>476849.15</v>
          </cell>
          <cell r="F177">
            <v>519627.68</v>
          </cell>
          <cell r="G177">
            <v>-42778.52999999997</v>
          </cell>
          <cell r="I177">
            <v>519627.68</v>
          </cell>
        </row>
        <row r="178">
          <cell r="A178">
            <v>0</v>
          </cell>
        </row>
        <row r="179">
          <cell r="A179">
            <v>2420</v>
          </cell>
          <cell r="B179" t="str">
            <v>Paul Jones</v>
          </cell>
          <cell r="C179">
            <v>2420</v>
          </cell>
          <cell r="D179" t="str">
            <v>Payroll Benefits Clearing</v>
          </cell>
          <cell r="E179">
            <v>1643</v>
          </cell>
          <cell r="F179">
            <v>0</v>
          </cell>
          <cell r="G179">
            <v>1643</v>
          </cell>
          <cell r="I179">
            <v>0</v>
          </cell>
        </row>
        <row r="180">
          <cell r="A180">
            <v>0</v>
          </cell>
        </row>
        <row r="181">
          <cell r="A181">
            <v>2421</v>
          </cell>
          <cell r="B181" t="str">
            <v>Harry Clutterbuck</v>
          </cell>
          <cell r="C181">
            <v>2421</v>
          </cell>
          <cell r="D181" t="str">
            <v>Finance Clearing</v>
          </cell>
          <cell r="E181">
            <v>0</v>
          </cell>
          <cell r="F181">
            <v>0</v>
          </cell>
          <cell r="G181">
            <v>0</v>
          </cell>
          <cell r="I181">
            <v>0</v>
          </cell>
        </row>
        <row r="182">
          <cell r="A182">
            <v>0</v>
          </cell>
          <cell r="I182" t="str">
            <v xml:space="preserve"> </v>
          </cell>
        </row>
        <row r="183">
          <cell r="A183">
            <v>0</v>
          </cell>
        </row>
        <row r="184">
          <cell r="A184">
            <v>2900</v>
          </cell>
          <cell r="B184" t="str">
            <v>Glen King</v>
          </cell>
          <cell r="C184">
            <v>2900</v>
          </cell>
          <cell r="D184" t="str">
            <v>Intercompany Services</v>
          </cell>
          <cell r="E184">
            <v>647148.6</v>
          </cell>
          <cell r="F184">
            <v>961000</v>
          </cell>
          <cell r="G184">
            <v>-313851.40000000002</v>
          </cell>
          <cell r="I184">
            <v>961000</v>
          </cell>
        </row>
        <row r="185">
          <cell r="A185">
            <v>0</v>
          </cell>
        </row>
        <row r="186">
          <cell r="A186">
            <v>0</v>
          </cell>
        </row>
        <row r="187">
          <cell r="A187">
            <v>0</v>
          </cell>
          <cell r="B187" t="str">
            <v xml:space="preserve">                                                                               Total Administration</v>
          </cell>
          <cell r="E187">
            <v>2930726.57</v>
          </cell>
          <cell r="F187">
            <v>2287171.4500000002</v>
          </cell>
          <cell r="G187">
            <v>634475.11999999976</v>
          </cell>
          <cell r="I187">
            <v>2287171.4500000002</v>
          </cell>
        </row>
        <row r="188">
          <cell r="A188">
            <v>0</v>
          </cell>
        </row>
        <row r="189">
          <cell r="A189">
            <v>0</v>
          </cell>
          <cell r="B189" t="str">
            <v>CUSTOMER SERVICE</v>
          </cell>
        </row>
        <row r="190">
          <cell r="A190">
            <v>0</v>
          </cell>
        </row>
        <row r="191">
          <cell r="A191">
            <v>300400</v>
          </cell>
          <cell r="B191" t="str">
            <v>K. Carmichael</v>
          </cell>
          <cell r="C191">
            <v>300400</v>
          </cell>
          <cell r="D191" t="str">
            <v>Collections for Customer Service</v>
          </cell>
          <cell r="E191">
            <v>111568.9</v>
          </cell>
          <cell r="F191">
            <v>44940</v>
          </cell>
          <cell r="G191">
            <v>66628.899999999994</v>
          </cell>
          <cell r="I191">
            <v>44940</v>
          </cell>
        </row>
        <row r="192">
          <cell r="A192">
            <v>300401</v>
          </cell>
          <cell r="B192" t="str">
            <v>K. Carmichael</v>
          </cell>
          <cell r="C192">
            <v>300401</v>
          </cell>
          <cell r="D192" t="str">
            <v>Reads for Customer Service</v>
          </cell>
          <cell r="E192">
            <v>44379.96</v>
          </cell>
          <cell r="F192">
            <v>29479.96</v>
          </cell>
          <cell r="G192">
            <v>14900</v>
          </cell>
          <cell r="I192">
            <v>29479.96</v>
          </cell>
        </row>
        <row r="193">
          <cell r="A193">
            <v>300402</v>
          </cell>
          <cell r="B193" t="str">
            <v>K. Carmichael</v>
          </cell>
          <cell r="C193">
            <v>300402</v>
          </cell>
          <cell r="D193" t="str">
            <v>Disconnections for Customer Serv.</v>
          </cell>
          <cell r="E193">
            <v>29946.22</v>
          </cell>
          <cell r="F193">
            <v>27864.959999999999</v>
          </cell>
          <cell r="G193">
            <v>2081.260000000002</v>
          </cell>
          <cell r="I193">
            <v>27864.959999999999</v>
          </cell>
        </row>
        <row r="194">
          <cell r="A194">
            <v>300495</v>
          </cell>
          <cell r="B194" t="str">
            <v>K. Carmichael</v>
          </cell>
          <cell r="C194">
            <v>300495</v>
          </cell>
          <cell r="D194" t="str">
            <v>Labour Charges to 2501 in Co 0020</v>
          </cell>
          <cell r="E194">
            <v>7207.5</v>
          </cell>
          <cell r="F194">
            <v>0</v>
          </cell>
          <cell r="G194">
            <v>7207.5</v>
          </cell>
          <cell r="I194">
            <v>0</v>
          </cell>
        </row>
        <row r="195">
          <cell r="A195">
            <v>300660</v>
          </cell>
          <cell r="B195" t="str">
            <v>K. Carmichael</v>
          </cell>
          <cell r="C195">
            <v>300660</v>
          </cell>
          <cell r="D195" t="str">
            <v>Transformer/Cust Data Correction</v>
          </cell>
          <cell r="E195">
            <v>0</v>
          </cell>
          <cell r="F195">
            <v>0</v>
          </cell>
          <cell r="G195">
            <v>0</v>
          </cell>
          <cell r="I195">
            <v>0</v>
          </cell>
        </row>
        <row r="196">
          <cell r="A196">
            <v>300780</v>
          </cell>
          <cell r="B196" t="str">
            <v>K. Carmichael</v>
          </cell>
          <cell r="C196">
            <v>300780</v>
          </cell>
          <cell r="D196" t="str">
            <v>Storm Related Charges for Cust Service</v>
          </cell>
          <cell r="E196">
            <v>0</v>
          </cell>
          <cell r="F196">
            <v>0</v>
          </cell>
          <cell r="G196">
            <v>0</v>
          </cell>
          <cell r="I196">
            <v>0</v>
          </cell>
        </row>
        <row r="197">
          <cell r="A197">
            <v>300901</v>
          </cell>
          <cell r="B197" t="str">
            <v>K. Carmichael</v>
          </cell>
          <cell r="C197">
            <v>300901</v>
          </cell>
          <cell r="D197" t="str">
            <v>Customer Billing</v>
          </cell>
          <cell r="E197">
            <v>278774.2</v>
          </cell>
          <cell r="F197">
            <v>354756</v>
          </cell>
          <cell r="G197">
            <v>-75981.799999999988</v>
          </cell>
          <cell r="I197">
            <v>354756</v>
          </cell>
        </row>
        <row r="198">
          <cell r="A198">
            <v>300978</v>
          </cell>
          <cell r="B198" t="str">
            <v>K. Carmichael</v>
          </cell>
          <cell r="C198">
            <v>300978</v>
          </cell>
          <cell r="D198" t="str">
            <v>FE - General Customer Service Expense</v>
          </cell>
          <cell r="E198">
            <v>0</v>
          </cell>
          <cell r="F198">
            <v>0</v>
          </cell>
          <cell r="G198">
            <v>0</v>
          </cell>
          <cell r="I198">
            <v>0</v>
          </cell>
        </row>
        <row r="199">
          <cell r="A199">
            <v>300979</v>
          </cell>
          <cell r="B199" t="str">
            <v>K. Carmichael</v>
          </cell>
          <cell r="C199">
            <v>300979</v>
          </cell>
          <cell r="D199" t="str">
            <v>FE - Cust Servie Supervision</v>
          </cell>
          <cell r="E199">
            <v>0</v>
          </cell>
          <cell r="F199">
            <v>0</v>
          </cell>
          <cell r="G199">
            <v>0</v>
          </cell>
          <cell r="I199">
            <v>0</v>
          </cell>
        </row>
        <row r="200">
          <cell r="A200">
            <v>300980</v>
          </cell>
          <cell r="B200" t="str">
            <v>K. Carmichael</v>
          </cell>
          <cell r="C200">
            <v>300980</v>
          </cell>
          <cell r="D200" t="str">
            <v>FE - Bad Debts Provision</v>
          </cell>
          <cell r="E200">
            <v>128005.87</v>
          </cell>
          <cell r="F200">
            <v>0</v>
          </cell>
          <cell r="G200">
            <v>128005.87</v>
          </cell>
          <cell r="I200">
            <v>0</v>
          </cell>
        </row>
        <row r="201">
          <cell r="A201">
            <v>300982</v>
          </cell>
          <cell r="B201" t="str">
            <v>K. Carmichael</v>
          </cell>
          <cell r="C201">
            <v>300982</v>
          </cell>
          <cell r="D201" t="str">
            <v>FE - Security Deposit Changes</v>
          </cell>
          <cell r="E201">
            <v>1080</v>
          </cell>
          <cell r="F201">
            <v>0</v>
          </cell>
          <cell r="G201">
            <v>1080</v>
          </cell>
          <cell r="I201">
            <v>0</v>
          </cell>
        </row>
        <row r="202">
          <cell r="A202">
            <v>300983</v>
          </cell>
          <cell r="B202" t="str">
            <v>K. Carmichael</v>
          </cell>
          <cell r="C202">
            <v>300983</v>
          </cell>
          <cell r="D202" t="str">
            <v>FE- Revisions to Invoices</v>
          </cell>
          <cell r="E202">
            <v>8817.84</v>
          </cell>
          <cell r="F202">
            <v>0</v>
          </cell>
          <cell r="G202">
            <v>8817.84</v>
          </cell>
        </row>
        <row r="203">
          <cell r="A203">
            <v>300940</v>
          </cell>
          <cell r="B203" t="str">
            <v>K. Carmichael</v>
          </cell>
          <cell r="C203">
            <v>300940</v>
          </cell>
          <cell r="D203" t="str">
            <v>Fixed Price Re-regulation Costs</v>
          </cell>
          <cell r="E203">
            <v>0</v>
          </cell>
          <cell r="F203">
            <v>0</v>
          </cell>
          <cell r="G203">
            <v>0</v>
          </cell>
          <cell r="I203">
            <v>0</v>
          </cell>
        </row>
        <row r="204">
          <cell r="A204">
            <v>0</v>
          </cell>
          <cell r="D204" t="str">
            <v>Settled to CC 2501 via 60100 :</v>
          </cell>
          <cell r="E204">
            <v>609780.49</v>
          </cell>
          <cell r="F204">
            <v>457040.92</v>
          </cell>
          <cell r="G204">
            <v>152739.57</v>
          </cell>
          <cell r="I204">
            <v>457040.92</v>
          </cell>
        </row>
        <row r="205">
          <cell r="A205">
            <v>2501</v>
          </cell>
          <cell r="B205" t="str">
            <v>K. Carmichael</v>
          </cell>
          <cell r="C205">
            <v>2501</v>
          </cell>
          <cell r="D205" t="str">
            <v>Customer Service</v>
          </cell>
          <cell r="E205">
            <v>263356.54000000004</v>
          </cell>
          <cell r="F205">
            <v>327286.09000000003</v>
          </cell>
          <cell r="G205">
            <v>-63929.549999999988</v>
          </cell>
          <cell r="I205">
            <v>327286.09000000003</v>
          </cell>
        </row>
        <row r="206">
          <cell r="A206">
            <v>0</v>
          </cell>
          <cell r="E206">
            <v>873137.03</v>
          </cell>
          <cell r="F206">
            <v>784327.01</v>
          </cell>
          <cell r="G206">
            <v>88810.020000000019</v>
          </cell>
          <cell r="I206">
            <v>784327.01</v>
          </cell>
        </row>
        <row r="207">
          <cell r="A207">
            <v>0</v>
          </cell>
          <cell r="B207" t="str">
            <v>Metering Services</v>
          </cell>
        </row>
        <row r="208">
          <cell r="A208">
            <v>2502</v>
          </cell>
          <cell r="B208" t="str">
            <v>Kazi Marouf</v>
          </cell>
          <cell r="C208">
            <v>2502</v>
          </cell>
          <cell r="D208" t="str">
            <v>Customer Service-Metering</v>
          </cell>
          <cell r="E208">
            <v>0</v>
          </cell>
          <cell r="F208">
            <v>-158594.92000000001</v>
          </cell>
          <cell r="G208">
            <v>158594.92000000001</v>
          </cell>
          <cell r="I208">
            <v>-158594.92000000001</v>
          </cell>
        </row>
        <row r="209">
          <cell r="A209">
            <v>0</v>
          </cell>
        </row>
        <row r="210">
          <cell r="A210">
            <v>0</v>
          </cell>
          <cell r="B210" t="str">
            <v xml:space="preserve">                                                                               Total Customer Service</v>
          </cell>
          <cell r="E210">
            <v>873137.03</v>
          </cell>
          <cell r="F210">
            <v>625732.09</v>
          </cell>
          <cell r="G210">
            <v>247404.94000000006</v>
          </cell>
          <cell r="I210">
            <v>625732.09</v>
          </cell>
        </row>
        <row r="211">
          <cell r="A211">
            <v>0</v>
          </cell>
        </row>
        <row r="212">
          <cell r="A212">
            <v>0</v>
          </cell>
        </row>
        <row r="213">
          <cell r="A213" t="str">
            <v xml:space="preserve"> Order/CC</v>
          </cell>
          <cell r="B213" t="str">
            <v>Responsibility</v>
          </cell>
          <cell r="C213" t="str">
            <v xml:space="preserve"> Order/CC</v>
          </cell>
          <cell r="D213" t="str">
            <v>Description</v>
          </cell>
          <cell r="E213" t="str">
            <v>Actual</v>
          </cell>
          <cell r="F213" t="str">
            <v>Plan</v>
          </cell>
          <cell r="G213" t="str">
            <v>Variance</v>
          </cell>
          <cell r="I213" t="str">
            <v>Total Plan</v>
          </cell>
        </row>
        <row r="214">
          <cell r="A214">
            <v>0</v>
          </cell>
        </row>
        <row r="215">
          <cell r="A215">
            <v>0</v>
          </cell>
          <cell r="B215" t="str">
            <v>PORT COLBORNE DISTRIBUTION</v>
          </cell>
        </row>
        <row r="216">
          <cell r="A216">
            <v>0</v>
          </cell>
        </row>
        <row r="217">
          <cell r="A217">
            <v>600000</v>
          </cell>
          <cell r="B217" t="str">
            <v>Kazi Marouf</v>
          </cell>
          <cell r="C217">
            <v>600000</v>
          </cell>
          <cell r="D217" t="str">
            <v>PC Operating Supervision &amp; Engineering</v>
          </cell>
          <cell r="E217">
            <v>0</v>
          </cell>
          <cell r="F217">
            <v>9520.0400000000009</v>
          </cell>
          <cell r="G217">
            <v>-9520.0400000000009</v>
          </cell>
          <cell r="I217">
            <v>9520.0400000000009</v>
          </cell>
        </row>
        <row r="218">
          <cell r="A218">
            <v>600001</v>
          </cell>
          <cell r="B218" t="str">
            <v>Kazi Marouf</v>
          </cell>
          <cell r="C218">
            <v>600001</v>
          </cell>
          <cell r="D218" t="str">
            <v>PC OEB Preparations</v>
          </cell>
          <cell r="E218">
            <v>0</v>
          </cell>
          <cell r="F218">
            <v>0</v>
          </cell>
          <cell r="G218">
            <v>0</v>
          </cell>
          <cell r="I218">
            <v>0</v>
          </cell>
        </row>
        <row r="219">
          <cell r="A219">
            <v>600002</v>
          </cell>
          <cell r="B219" t="str">
            <v>Kazi Marouf</v>
          </cell>
          <cell r="C219">
            <v>600002</v>
          </cell>
          <cell r="D219" t="str">
            <v>PC IMO Preparations</v>
          </cell>
          <cell r="E219">
            <v>2159.5300000000002</v>
          </cell>
          <cell r="F219">
            <v>0</v>
          </cell>
          <cell r="G219">
            <v>2159.5300000000002</v>
          </cell>
          <cell r="I219">
            <v>0</v>
          </cell>
        </row>
        <row r="220">
          <cell r="A220">
            <v>600003</v>
          </cell>
          <cell r="B220" t="str">
            <v>Kazi Marouf</v>
          </cell>
          <cell r="C220">
            <v>600003</v>
          </cell>
          <cell r="D220" t="str">
            <v>PC Load Dispatching-Oper Serv Distr</v>
          </cell>
          <cell r="E220">
            <v>88890</v>
          </cell>
          <cell r="F220">
            <v>0</v>
          </cell>
          <cell r="G220">
            <v>88890</v>
          </cell>
          <cell r="I220">
            <v>0</v>
          </cell>
        </row>
        <row r="221">
          <cell r="A221">
            <v>600004</v>
          </cell>
          <cell r="B221" t="str">
            <v>Kazi Marouf</v>
          </cell>
          <cell r="C221">
            <v>600004</v>
          </cell>
          <cell r="D221" t="str">
            <v>PC Stations-buildings &amp; Fixtures Expense</v>
          </cell>
          <cell r="E221">
            <v>14955.59</v>
          </cell>
          <cell r="F221">
            <v>18500.04</v>
          </cell>
          <cell r="G221">
            <v>-3544.4500000000007</v>
          </cell>
          <cell r="I221">
            <v>18500.04</v>
          </cell>
        </row>
        <row r="222">
          <cell r="A222">
            <v>600005</v>
          </cell>
          <cell r="B222" t="str">
            <v>Kazi Marouf</v>
          </cell>
          <cell r="C222">
            <v>600005</v>
          </cell>
          <cell r="D222" t="str">
            <v>PC Station Equipment-Oper Lbr &amp; Expense</v>
          </cell>
          <cell r="E222">
            <v>20074.5</v>
          </cell>
          <cell r="F222">
            <v>16100.04</v>
          </cell>
          <cell r="G222">
            <v>3974.4599999999991</v>
          </cell>
          <cell r="I222">
            <v>16100.04</v>
          </cell>
        </row>
        <row r="223">
          <cell r="A223">
            <v>600006</v>
          </cell>
          <cell r="B223" t="str">
            <v>Kazi Marouf</v>
          </cell>
          <cell r="C223">
            <v>600006</v>
          </cell>
          <cell r="D223" t="str">
            <v>PC O/H Dist Lines-Operating Lbr&amp;Expenses</v>
          </cell>
          <cell r="E223">
            <v>33887.699999999997</v>
          </cell>
          <cell r="F223">
            <v>10000.040000000001</v>
          </cell>
          <cell r="G223">
            <v>23887.659999999996</v>
          </cell>
          <cell r="I223">
            <v>10000.040000000001</v>
          </cell>
        </row>
        <row r="224">
          <cell r="A224">
            <v>600007</v>
          </cell>
          <cell r="B224" t="str">
            <v>Kazi Marouf</v>
          </cell>
          <cell r="C224">
            <v>600007</v>
          </cell>
          <cell r="D224" t="str">
            <v>PC O/H Distr Transformers-Operations</v>
          </cell>
          <cell r="E224">
            <v>2385.77</v>
          </cell>
          <cell r="F224">
            <v>10000.040000000001</v>
          </cell>
          <cell r="G224">
            <v>-7614.27</v>
          </cell>
          <cell r="I224">
            <v>10000.040000000001</v>
          </cell>
        </row>
        <row r="225">
          <cell r="A225">
            <v>600008</v>
          </cell>
          <cell r="B225" t="str">
            <v>Kazi Marouf</v>
          </cell>
          <cell r="C225">
            <v>600008</v>
          </cell>
          <cell r="D225" t="str">
            <v>PC U/G Dist Lines-Operating Lbr&amp;Expenses</v>
          </cell>
          <cell r="E225">
            <v>51414.25</v>
          </cell>
          <cell r="F225">
            <v>37200</v>
          </cell>
          <cell r="G225">
            <v>14214.25</v>
          </cell>
          <cell r="I225">
            <v>37200</v>
          </cell>
        </row>
        <row r="226">
          <cell r="A226">
            <v>600009</v>
          </cell>
          <cell r="B226" t="str">
            <v>Kazi Marouf</v>
          </cell>
          <cell r="C226">
            <v>600009</v>
          </cell>
          <cell r="D226" t="str">
            <v>PC U/G Distr Transformers-Operations</v>
          </cell>
          <cell r="E226">
            <v>510</v>
          </cell>
          <cell r="F226">
            <v>6450.04</v>
          </cell>
          <cell r="G226">
            <v>-5940.04</v>
          </cell>
          <cell r="I226">
            <v>6450</v>
          </cell>
        </row>
        <row r="227">
          <cell r="A227">
            <v>600010</v>
          </cell>
          <cell r="B227" t="str">
            <v>Kazi Marouf</v>
          </cell>
          <cell r="C227">
            <v>600010</v>
          </cell>
          <cell r="D227" t="str">
            <v>PC Meter Expenses</v>
          </cell>
          <cell r="E227">
            <v>12352.84</v>
          </cell>
          <cell r="F227">
            <v>19874.96</v>
          </cell>
          <cell r="G227">
            <v>-7522.119999999999</v>
          </cell>
          <cell r="I227">
            <v>19874.96</v>
          </cell>
        </row>
        <row r="228">
          <cell r="A228">
            <v>600011</v>
          </cell>
          <cell r="B228" t="str">
            <v>Kazi Marouf</v>
          </cell>
          <cell r="C228">
            <v>600011</v>
          </cell>
          <cell r="D228" t="str">
            <v>PC Customer Premise-Operating Lbr</v>
          </cell>
          <cell r="E228">
            <v>510</v>
          </cell>
          <cell r="F228">
            <v>8160</v>
          </cell>
          <cell r="G228">
            <v>-7650</v>
          </cell>
          <cell r="I228">
            <v>8160</v>
          </cell>
        </row>
        <row r="229">
          <cell r="A229">
            <v>600012</v>
          </cell>
          <cell r="B229" t="str">
            <v>Kazi Marouf</v>
          </cell>
          <cell r="C229">
            <v>600012</v>
          </cell>
          <cell r="D229" t="str">
            <v>PC Misc Distribution Expense</v>
          </cell>
          <cell r="E229">
            <v>14852.51</v>
          </cell>
          <cell r="F229">
            <v>135999.96</v>
          </cell>
          <cell r="G229">
            <v>-121147.45</v>
          </cell>
          <cell r="I229">
            <v>135999.96</v>
          </cell>
        </row>
        <row r="230">
          <cell r="A230">
            <v>600013</v>
          </cell>
          <cell r="B230" t="str">
            <v>Kazi Marouf</v>
          </cell>
          <cell r="C230">
            <v>600013</v>
          </cell>
          <cell r="D230" t="str">
            <v>PC Distribution Rental</v>
          </cell>
          <cell r="E230">
            <v>629.41999999999996</v>
          </cell>
          <cell r="F230">
            <v>0</v>
          </cell>
          <cell r="G230">
            <v>629.41999999999996</v>
          </cell>
          <cell r="I230">
            <v>0</v>
          </cell>
        </row>
        <row r="231">
          <cell r="A231">
            <v>600014</v>
          </cell>
          <cell r="B231" t="str">
            <v>Kazi Marouf</v>
          </cell>
          <cell r="C231">
            <v>600014</v>
          </cell>
          <cell r="D231" t="str">
            <v>PC Maint Supervision &amp; Engineering</v>
          </cell>
          <cell r="E231">
            <v>1275</v>
          </cell>
          <cell r="F231">
            <v>1020</v>
          </cell>
          <cell r="G231">
            <v>255</v>
          </cell>
          <cell r="I231">
            <v>1020</v>
          </cell>
        </row>
        <row r="232">
          <cell r="A232">
            <v>600015</v>
          </cell>
          <cell r="B232" t="str">
            <v>Kazi Marouf</v>
          </cell>
          <cell r="C232">
            <v>600015</v>
          </cell>
          <cell r="D232" t="str">
            <v>PC Stations-Maint-Building &amp; Fixtures</v>
          </cell>
          <cell r="E232">
            <v>6513.49</v>
          </cell>
          <cell r="F232">
            <v>18600.04</v>
          </cell>
          <cell r="G232">
            <v>-12086.550000000001</v>
          </cell>
          <cell r="I232">
            <v>18600.04</v>
          </cell>
        </row>
        <row r="233">
          <cell r="A233">
            <v>600016</v>
          </cell>
          <cell r="B233" t="str">
            <v>Kazi Marouf</v>
          </cell>
          <cell r="C233">
            <v>600016</v>
          </cell>
          <cell r="D233" t="str">
            <v>PC Stations-Maintenance on Equipment</v>
          </cell>
          <cell r="E233">
            <v>2092.17</v>
          </cell>
          <cell r="F233">
            <v>66080.039999999994</v>
          </cell>
          <cell r="G233">
            <v>-63987.869999999995</v>
          </cell>
          <cell r="I233">
            <v>66080.039999999994</v>
          </cell>
        </row>
        <row r="234">
          <cell r="A234">
            <v>600017</v>
          </cell>
          <cell r="B234" t="str">
            <v>Kazi Marouf</v>
          </cell>
          <cell r="C234">
            <v>600017</v>
          </cell>
          <cell r="D234" t="str">
            <v>PC Maint-O/H Poles Cond &amp; Devices</v>
          </cell>
          <cell r="E234">
            <v>83426.7</v>
          </cell>
          <cell r="F234">
            <v>175900.04</v>
          </cell>
          <cell r="G234">
            <v>-92473.340000000011</v>
          </cell>
          <cell r="I234">
            <v>175900.04</v>
          </cell>
        </row>
        <row r="235">
          <cell r="A235">
            <v>600018</v>
          </cell>
          <cell r="B235" t="str">
            <v>Kazi Marouf</v>
          </cell>
          <cell r="C235">
            <v>600018</v>
          </cell>
          <cell r="D235" t="str">
            <v>PC Maintenance-Overhead Services</v>
          </cell>
          <cell r="E235">
            <v>99591.38</v>
          </cell>
          <cell r="F235">
            <v>118499.96</v>
          </cell>
          <cell r="G235">
            <v>-18908.580000000002</v>
          </cell>
          <cell r="I235">
            <v>118499.96</v>
          </cell>
        </row>
        <row r="236">
          <cell r="A236">
            <v>600019</v>
          </cell>
          <cell r="B236" t="str">
            <v>Kazi Marouf</v>
          </cell>
          <cell r="C236">
            <v>600019</v>
          </cell>
          <cell r="D236" t="str">
            <v>PC Maintenance-Rights of Way</v>
          </cell>
          <cell r="E236">
            <v>67567.75</v>
          </cell>
          <cell r="F236">
            <v>87679.96</v>
          </cell>
          <cell r="G236">
            <v>-20112.210000000006</v>
          </cell>
          <cell r="I236">
            <v>87679.96</v>
          </cell>
        </row>
        <row r="237">
          <cell r="A237">
            <v>600020</v>
          </cell>
          <cell r="B237" t="str">
            <v>Kazi Marouf</v>
          </cell>
          <cell r="C237">
            <v>600020</v>
          </cell>
          <cell r="D237" t="str">
            <v>PC Maintenance-U/G Conductors &amp; Devices</v>
          </cell>
          <cell r="E237">
            <v>36048.75</v>
          </cell>
          <cell r="F237">
            <v>25000.04</v>
          </cell>
          <cell r="G237">
            <v>11048.71</v>
          </cell>
          <cell r="I237">
            <v>25000.04</v>
          </cell>
        </row>
        <row r="238">
          <cell r="A238">
            <v>600021</v>
          </cell>
          <cell r="B238" t="str">
            <v>Kazi Marouf</v>
          </cell>
          <cell r="C238">
            <v>600021</v>
          </cell>
          <cell r="D238" t="str">
            <v>PC Maintenance-U/G Services</v>
          </cell>
          <cell r="E238">
            <v>7270</v>
          </cell>
          <cell r="F238">
            <v>15200</v>
          </cell>
          <cell r="G238">
            <v>-7930</v>
          </cell>
          <cell r="I238">
            <v>15200</v>
          </cell>
        </row>
        <row r="239">
          <cell r="A239">
            <v>600022</v>
          </cell>
          <cell r="B239" t="str">
            <v>Kazi Marouf</v>
          </cell>
          <cell r="C239">
            <v>600022</v>
          </cell>
          <cell r="D239" t="str">
            <v>PC Maintenance-Line Transformers</v>
          </cell>
          <cell r="E239">
            <v>12913.12</v>
          </cell>
          <cell r="F239">
            <v>17899.96</v>
          </cell>
          <cell r="G239">
            <v>-4986.8399999999983</v>
          </cell>
          <cell r="I239">
            <v>17899.96</v>
          </cell>
        </row>
        <row r="240">
          <cell r="A240">
            <v>600023</v>
          </cell>
          <cell r="B240" t="str">
            <v>Kazi Marouf</v>
          </cell>
          <cell r="C240">
            <v>600023</v>
          </cell>
          <cell r="D240" t="str">
            <v>PC Meter Maintenance</v>
          </cell>
          <cell r="E240">
            <v>27355.48</v>
          </cell>
          <cell r="F240">
            <v>56179.96</v>
          </cell>
          <cell r="G240">
            <v>-28824.48</v>
          </cell>
          <cell r="I240">
            <v>56179.96</v>
          </cell>
        </row>
        <row r="241">
          <cell r="A241">
            <v>600024</v>
          </cell>
          <cell r="B241" t="str">
            <v>Kazi Marouf</v>
          </cell>
          <cell r="C241">
            <v>600024</v>
          </cell>
          <cell r="D241" t="str">
            <v>PC Customer Premise Maintenance</v>
          </cell>
          <cell r="E241">
            <v>510</v>
          </cell>
          <cell r="F241">
            <v>3900.04</v>
          </cell>
          <cell r="G241">
            <v>-3390.04</v>
          </cell>
          <cell r="I241">
            <v>3900.04</v>
          </cell>
        </row>
        <row r="242">
          <cell r="A242">
            <v>600025</v>
          </cell>
          <cell r="B242" t="str">
            <v>Kazi Marouf</v>
          </cell>
          <cell r="C242">
            <v>600025</v>
          </cell>
          <cell r="D242" t="str">
            <v>PC OEB Reporting</v>
          </cell>
          <cell r="E242">
            <v>0</v>
          </cell>
          <cell r="F242">
            <v>0</v>
          </cell>
          <cell r="G242">
            <v>0</v>
          </cell>
          <cell r="I242">
            <v>0</v>
          </cell>
        </row>
        <row r="243">
          <cell r="A243">
            <v>600026</v>
          </cell>
          <cell r="B243" t="str">
            <v>Kazi Marouf</v>
          </cell>
          <cell r="C243">
            <v>600026</v>
          </cell>
          <cell r="D243" t="str">
            <v>PC Maintenance-Sentinal Lights Lbr &amp; Exp</v>
          </cell>
          <cell r="E243">
            <v>0</v>
          </cell>
          <cell r="F243">
            <v>22449.96</v>
          </cell>
          <cell r="G243">
            <v>-22449.96</v>
          </cell>
          <cell r="I243">
            <v>22449.96</v>
          </cell>
        </row>
        <row r="244">
          <cell r="A244">
            <v>600027</v>
          </cell>
          <cell r="B244" t="str">
            <v>Kazi Marouf</v>
          </cell>
          <cell r="C244">
            <v>600027</v>
          </cell>
          <cell r="D244" t="str">
            <v>PC Maintenance-Lights Labour &amp; Expense</v>
          </cell>
          <cell r="E244">
            <v>1696.08</v>
          </cell>
          <cell r="F244">
            <v>47399.96</v>
          </cell>
          <cell r="G244">
            <v>-45703.88</v>
          </cell>
          <cell r="I244">
            <v>47399.96</v>
          </cell>
        </row>
        <row r="245">
          <cell r="A245">
            <v>600040</v>
          </cell>
          <cell r="B245" t="str">
            <v>Kazi Marouf</v>
          </cell>
          <cell r="C245">
            <v>600040</v>
          </cell>
          <cell r="D245" t="str">
            <v>PC Maintenance-Poles, Towers &amp; Fixtures</v>
          </cell>
          <cell r="E245">
            <v>24607.360000000001</v>
          </cell>
          <cell r="F245">
            <v>0</v>
          </cell>
          <cell r="G245">
            <v>24607.360000000001</v>
          </cell>
          <cell r="I245">
            <v>0</v>
          </cell>
        </row>
        <row r="246">
          <cell r="A246">
            <v>600120</v>
          </cell>
          <cell r="B246" t="str">
            <v>Kazi Marouf</v>
          </cell>
          <cell r="C246">
            <v>600120</v>
          </cell>
          <cell r="D246" t="str">
            <v>PC-Maintenance of Scada System</v>
          </cell>
          <cell r="E246">
            <v>22195.33</v>
          </cell>
          <cell r="F246">
            <v>56000.03</v>
          </cell>
          <cell r="G246">
            <v>-33804.699999999997</v>
          </cell>
          <cell r="I246">
            <v>56000.03</v>
          </cell>
        </row>
        <row r="247">
          <cell r="A247">
            <v>600123</v>
          </cell>
          <cell r="B247" t="str">
            <v>Kazi Marouf</v>
          </cell>
          <cell r="C247">
            <v>600123</v>
          </cell>
          <cell r="D247" t="str">
            <v>PC - Supervision System Assets</v>
          </cell>
          <cell r="E247">
            <v>0</v>
          </cell>
          <cell r="F247">
            <v>0</v>
          </cell>
          <cell r="G247">
            <v>0</v>
          </cell>
          <cell r="I247">
            <v>0</v>
          </cell>
        </row>
        <row r="248">
          <cell r="A248">
            <v>600122</v>
          </cell>
          <cell r="B248" t="str">
            <v>Kazi Marouf</v>
          </cell>
          <cell r="C248">
            <v>600122</v>
          </cell>
          <cell r="D248" t="str">
            <v>PC Utiltismart services</v>
          </cell>
          <cell r="E248">
            <v>47235.55</v>
          </cell>
          <cell r="F248">
            <v>42000</v>
          </cell>
          <cell r="G248">
            <v>5235.5500000000029</v>
          </cell>
          <cell r="I248">
            <v>42000</v>
          </cell>
        </row>
        <row r="249">
          <cell r="A249">
            <v>0</v>
          </cell>
          <cell r="D249" t="str">
            <v>Settled to CC 2600 via secondary cost elements</v>
          </cell>
          <cell r="E249">
            <v>682920.27</v>
          </cell>
          <cell r="F249">
            <v>1025615.1499999999</v>
          </cell>
          <cell r="G249">
            <v>-342694.88000000006</v>
          </cell>
          <cell r="I249">
            <v>1025615.1099999999</v>
          </cell>
        </row>
        <row r="250">
          <cell r="A250">
            <v>2600</v>
          </cell>
          <cell r="B250" t="str">
            <v>Kazi Marouf</v>
          </cell>
          <cell r="C250">
            <v>2600</v>
          </cell>
          <cell r="D250" t="str">
            <v>Distribution-PC</v>
          </cell>
          <cell r="E250">
            <v>3773.4899999999907</v>
          </cell>
          <cell r="F250">
            <v>-143999.99999999988</v>
          </cell>
          <cell r="G250">
            <v>147773.48999999987</v>
          </cell>
          <cell r="I250">
            <v>-144000</v>
          </cell>
        </row>
        <row r="251">
          <cell r="A251">
            <v>0</v>
          </cell>
          <cell r="D251" t="str">
            <v>Total for Cost Center 2600 :</v>
          </cell>
          <cell r="E251">
            <v>686693.76</v>
          </cell>
          <cell r="F251">
            <v>881615.15</v>
          </cell>
          <cell r="G251">
            <v>-194921.39</v>
          </cell>
          <cell r="I251">
            <v>881615.10999999987</v>
          </cell>
        </row>
        <row r="252">
          <cell r="A252">
            <v>0</v>
          </cell>
        </row>
        <row r="253">
          <cell r="A253">
            <v>0</v>
          </cell>
        </row>
        <row r="254">
          <cell r="A254">
            <v>0</v>
          </cell>
          <cell r="D254" t="str">
            <v>Total Port Colborne Distribution</v>
          </cell>
          <cell r="E254">
            <v>686693.76</v>
          </cell>
          <cell r="F254">
            <v>881615.15</v>
          </cell>
          <cell r="G254">
            <v>-194921.39</v>
          </cell>
          <cell r="I254">
            <v>881615.10999999987</v>
          </cell>
        </row>
        <row r="255">
          <cell r="A255">
            <v>0</v>
          </cell>
          <cell r="B255" t="str">
            <v>PORT COLBORNE ADMINISTRATION</v>
          </cell>
        </row>
        <row r="256">
          <cell r="A256">
            <v>600028</v>
          </cell>
          <cell r="B256" t="str">
            <v>Cathy Timms</v>
          </cell>
          <cell r="C256">
            <v>600028</v>
          </cell>
          <cell r="D256" t="str">
            <v>PC-Environ, H&amp;S Compliance Project</v>
          </cell>
          <cell r="E256">
            <v>0</v>
          </cell>
          <cell r="F256">
            <v>0</v>
          </cell>
          <cell r="G256">
            <v>0</v>
          </cell>
          <cell r="I256">
            <v>0</v>
          </cell>
        </row>
        <row r="257">
          <cell r="A257">
            <v>600080</v>
          </cell>
          <cell r="B257" t="str">
            <v>B Desrosiers</v>
          </cell>
          <cell r="C257">
            <v>600080</v>
          </cell>
          <cell r="D257" t="str">
            <v>PC General Maintenance</v>
          </cell>
          <cell r="E257">
            <v>42584.68</v>
          </cell>
          <cell r="F257">
            <v>142699.96</v>
          </cell>
          <cell r="G257">
            <v>-100115.28</v>
          </cell>
          <cell r="I257">
            <v>142699.96</v>
          </cell>
        </row>
        <row r="258">
          <cell r="A258">
            <v>0</v>
          </cell>
          <cell r="D258" t="str">
            <v>Settled to CC 2610 via 60100</v>
          </cell>
          <cell r="E258">
            <v>42584.68</v>
          </cell>
          <cell r="F258">
            <v>142699.96</v>
          </cell>
          <cell r="G258">
            <v>-100115.28</v>
          </cell>
          <cell r="I258">
            <v>142699.96</v>
          </cell>
        </row>
        <row r="259">
          <cell r="A259">
            <v>2610</v>
          </cell>
          <cell r="B259" t="str">
            <v>Harry Clutterbuck</v>
          </cell>
          <cell r="C259">
            <v>2610</v>
          </cell>
          <cell r="D259" t="str">
            <v xml:space="preserve">PC Administrative Operating Expenses </v>
          </cell>
          <cell r="E259">
            <v>190146.18</v>
          </cell>
          <cell r="F259">
            <v>156600.00000000003</v>
          </cell>
          <cell r="G259">
            <v>33546.179999999964</v>
          </cell>
          <cell r="I259">
            <v>156600</v>
          </cell>
        </row>
        <row r="260">
          <cell r="A260">
            <v>0</v>
          </cell>
          <cell r="D260" t="str">
            <v>Total for Cost Center 2610 :</v>
          </cell>
          <cell r="E260">
            <v>232730.86</v>
          </cell>
          <cell r="F260">
            <v>299299.96000000002</v>
          </cell>
          <cell r="G260">
            <v>-66569.100000000035</v>
          </cell>
          <cell r="I260">
            <v>299299.95999999996</v>
          </cell>
        </row>
        <row r="261">
          <cell r="A261">
            <v>0</v>
          </cell>
        </row>
        <row r="262">
          <cell r="A262">
            <v>2699</v>
          </cell>
          <cell r="B262" t="str">
            <v>Glen King</v>
          </cell>
          <cell r="C262">
            <v>2699</v>
          </cell>
          <cell r="D262" t="str">
            <v>Intercompany Services</v>
          </cell>
          <cell r="E262">
            <v>71950.149999999994</v>
          </cell>
          <cell r="F262">
            <v>127000</v>
          </cell>
          <cell r="G262">
            <v>-55049.850000000006</v>
          </cell>
          <cell r="I262">
            <v>127000</v>
          </cell>
        </row>
        <row r="263">
          <cell r="A263">
            <v>0</v>
          </cell>
        </row>
        <row r="264">
          <cell r="A264">
            <v>0</v>
          </cell>
          <cell r="D264" t="str">
            <v xml:space="preserve">Total Port Colborne Administration </v>
          </cell>
          <cell r="E264">
            <v>304681.01</v>
          </cell>
          <cell r="F264">
            <v>426299.96</v>
          </cell>
          <cell r="G264">
            <v>-121618.95000000001</v>
          </cell>
          <cell r="I264">
            <v>426299.95999999996</v>
          </cell>
        </row>
        <row r="265">
          <cell r="A265">
            <v>0</v>
          </cell>
        </row>
        <row r="266">
          <cell r="A266">
            <v>0</v>
          </cell>
        </row>
        <row r="267">
          <cell r="A267">
            <v>0</v>
          </cell>
          <cell r="B267" t="str">
            <v>PORT COLBORNE CUSTOMER SERVICE</v>
          </cell>
        </row>
        <row r="268">
          <cell r="A268">
            <v>0</v>
          </cell>
        </row>
        <row r="269">
          <cell r="A269">
            <v>600060</v>
          </cell>
          <cell r="B269" t="str">
            <v>K. Carmichael</v>
          </cell>
          <cell r="C269">
            <v>600060</v>
          </cell>
          <cell r="D269" t="str">
            <v>PC Customer Collections</v>
          </cell>
          <cell r="E269">
            <v>107510.34</v>
          </cell>
          <cell r="F269">
            <v>53399.96</v>
          </cell>
          <cell r="G269">
            <v>54110.38</v>
          </cell>
          <cell r="I269">
            <v>53399.96</v>
          </cell>
        </row>
        <row r="270">
          <cell r="A270">
            <v>600061</v>
          </cell>
          <cell r="B270" t="str">
            <v>K. Carmichael</v>
          </cell>
          <cell r="C270">
            <v>600061</v>
          </cell>
          <cell r="D270" t="str">
            <v>PC Customer Reads</v>
          </cell>
          <cell r="E270">
            <v>151570.14000000001</v>
          </cell>
          <cell r="F270">
            <v>113134.96</v>
          </cell>
          <cell r="G270">
            <v>38435.180000000008</v>
          </cell>
          <cell r="I270">
            <v>113134.96</v>
          </cell>
        </row>
        <row r="271">
          <cell r="A271">
            <v>600062</v>
          </cell>
          <cell r="B271" t="str">
            <v>K. Carmichael</v>
          </cell>
          <cell r="C271">
            <v>600062</v>
          </cell>
          <cell r="D271" t="str">
            <v>PC Customer Disconnections</v>
          </cell>
          <cell r="E271">
            <v>15799.27</v>
          </cell>
          <cell r="F271">
            <v>31000.04</v>
          </cell>
          <cell r="G271">
            <v>-15200.77</v>
          </cell>
          <cell r="I271">
            <v>31000.04</v>
          </cell>
        </row>
        <row r="272">
          <cell r="A272">
            <v>600124</v>
          </cell>
          <cell r="B272" t="str">
            <v>K. Carmichael</v>
          </cell>
          <cell r="C272">
            <v>600124</v>
          </cell>
          <cell r="D272" t="str">
            <v>PC General Customer Service Expense</v>
          </cell>
          <cell r="E272">
            <v>0</v>
          </cell>
          <cell r="F272">
            <v>0</v>
          </cell>
          <cell r="G272">
            <v>0</v>
          </cell>
        </row>
        <row r="273">
          <cell r="A273">
            <v>600125</v>
          </cell>
          <cell r="B273" t="str">
            <v>K. Carmichael</v>
          </cell>
          <cell r="C273">
            <v>600125</v>
          </cell>
          <cell r="D273" t="str">
            <v>PC Customer Service Supervision</v>
          </cell>
          <cell r="E273">
            <v>0</v>
          </cell>
          <cell r="F273">
            <v>0</v>
          </cell>
          <cell r="G273">
            <v>0</v>
          </cell>
        </row>
        <row r="274">
          <cell r="A274">
            <v>600126</v>
          </cell>
          <cell r="B274" t="str">
            <v>K. Carmichael</v>
          </cell>
          <cell r="C274">
            <v>600126</v>
          </cell>
          <cell r="D274" t="str">
            <v>PC Bad Debts Provision</v>
          </cell>
          <cell r="E274">
            <v>123308.3</v>
          </cell>
          <cell r="F274">
            <v>0</v>
          </cell>
          <cell r="G274">
            <v>123308.3</v>
          </cell>
        </row>
        <row r="275">
          <cell r="A275">
            <v>300620</v>
          </cell>
          <cell r="B275" t="str">
            <v>K. Carmichael</v>
          </cell>
          <cell r="C275">
            <v>300620</v>
          </cell>
          <cell r="D275" t="str">
            <v>PC-Port Colborne Billing by Fort Erie</v>
          </cell>
          <cell r="E275">
            <v>181290.56</v>
          </cell>
          <cell r="F275">
            <v>217000</v>
          </cell>
          <cell r="G275">
            <v>-35709.440000000002</v>
          </cell>
          <cell r="I275">
            <v>217000</v>
          </cell>
        </row>
        <row r="276">
          <cell r="A276">
            <v>0</v>
          </cell>
          <cell r="D276" t="str">
            <v>Settled to CC 2615 via 60100 :</v>
          </cell>
          <cell r="E276">
            <v>579478.61</v>
          </cell>
          <cell r="F276">
            <v>414534.96</v>
          </cell>
          <cell r="G276">
            <v>164943.64999999997</v>
          </cell>
          <cell r="I276">
            <v>414534.96</v>
          </cell>
        </row>
        <row r="277">
          <cell r="A277">
            <v>2615</v>
          </cell>
          <cell r="B277" t="str">
            <v>K. Carmichael</v>
          </cell>
          <cell r="C277">
            <v>2615</v>
          </cell>
          <cell r="D277" t="str">
            <v>PC Customer Service Operating Expenses</v>
          </cell>
          <cell r="E277">
            <v>96362.180000000051</v>
          </cell>
          <cell r="F277">
            <v>145301.74999999994</v>
          </cell>
          <cell r="G277">
            <v>-48939.569999999891</v>
          </cell>
          <cell r="I277">
            <v>145301.75</v>
          </cell>
        </row>
        <row r="278">
          <cell r="A278">
            <v>0</v>
          </cell>
          <cell r="B278" t="str">
            <v xml:space="preserve"> </v>
          </cell>
          <cell r="D278" t="str">
            <v>Total Port Colborne Customer Service 2615</v>
          </cell>
          <cell r="E278">
            <v>675840.79</v>
          </cell>
          <cell r="F278">
            <v>559836.71</v>
          </cell>
          <cell r="G278">
            <v>116004.08000000007</v>
          </cell>
          <cell r="I278">
            <v>559836.71</v>
          </cell>
        </row>
        <row r="279">
          <cell r="A279">
            <v>0</v>
          </cell>
        </row>
        <row r="280">
          <cell r="A280">
            <v>0</v>
          </cell>
          <cell r="D280" t="str">
            <v xml:space="preserve">Total for Port Colborne </v>
          </cell>
          <cell r="E280">
            <v>1667215.56</v>
          </cell>
          <cell r="F280">
            <v>1867751.8199999998</v>
          </cell>
          <cell r="G280">
            <v>-200536.25999999995</v>
          </cell>
          <cell r="I280">
            <v>1867751.7799999998</v>
          </cell>
        </row>
        <row r="281">
          <cell r="A281">
            <v>0</v>
          </cell>
        </row>
        <row r="282">
          <cell r="A282">
            <v>0</v>
          </cell>
        </row>
        <row r="283">
          <cell r="A283">
            <v>0</v>
          </cell>
        </row>
        <row r="284">
          <cell r="A284">
            <v>0</v>
          </cell>
          <cell r="B284" t="str">
            <v>CANADIAN NIAGARA POWER INC.</v>
          </cell>
        </row>
        <row r="285">
          <cell r="A285">
            <v>0</v>
          </cell>
          <cell r="B285" t="str">
            <v>Summary of Operating Expenses:  by Order &amp; Cost Center</v>
          </cell>
        </row>
        <row r="286">
          <cell r="A286">
            <v>0</v>
          </cell>
          <cell r="B286" t="str">
            <v>Actual vs Plan - Year to Date</v>
          </cell>
        </row>
        <row r="287">
          <cell r="A287">
            <v>0</v>
          </cell>
          <cell r="B287" t="str">
            <v>for the twelve month period ended December 31, 2004</v>
          </cell>
        </row>
        <row r="288">
          <cell r="A288">
            <v>0</v>
          </cell>
        </row>
        <row r="289">
          <cell r="A289" t="str">
            <v xml:space="preserve"> Order/CC</v>
          </cell>
          <cell r="B289" t="str">
            <v>Responsibility</v>
          </cell>
          <cell r="C289" t="str">
            <v xml:space="preserve"> Order/CC</v>
          </cell>
          <cell r="D289" t="str">
            <v>Description</v>
          </cell>
          <cell r="E289" t="str">
            <v>Actual</v>
          </cell>
          <cell r="F289" t="str">
            <v>Plan</v>
          </cell>
          <cell r="G289" t="str">
            <v>Variance</v>
          </cell>
          <cell r="I289" t="str">
            <v>Total Plan</v>
          </cell>
        </row>
        <row r="290">
          <cell r="A290">
            <v>0</v>
          </cell>
        </row>
        <row r="291">
          <cell r="A291">
            <v>0</v>
          </cell>
          <cell r="B291" t="str">
            <v>EASTERN ONTARIO POWER DISTRIBUTION</v>
          </cell>
        </row>
        <row r="292">
          <cell r="A292">
            <v>0</v>
          </cell>
          <cell r="B292" t="str">
            <v>Distribution</v>
          </cell>
        </row>
        <row r="293">
          <cell r="A293">
            <v>710046</v>
          </cell>
          <cell r="B293" t="str">
            <v>Kazi Marouf</v>
          </cell>
          <cell r="C293">
            <v>710046</v>
          </cell>
          <cell r="D293" t="str">
            <v>EOP-Substations Mgmt Function</v>
          </cell>
          <cell r="E293">
            <v>5100</v>
          </cell>
          <cell r="F293">
            <v>7140</v>
          </cell>
          <cell r="G293">
            <v>-2040</v>
          </cell>
          <cell r="I293">
            <v>7140</v>
          </cell>
        </row>
        <row r="294">
          <cell r="A294">
            <v>710047</v>
          </cell>
          <cell r="B294" t="str">
            <v>Kazi Marouf</v>
          </cell>
          <cell r="C294">
            <v>710047</v>
          </cell>
          <cell r="D294" t="str">
            <v>EOP-System Planning</v>
          </cell>
          <cell r="E294">
            <v>4295</v>
          </cell>
          <cell r="F294">
            <v>6325.04</v>
          </cell>
          <cell r="G294">
            <v>-2030.04</v>
          </cell>
          <cell r="I294">
            <v>6325</v>
          </cell>
        </row>
        <row r="295">
          <cell r="A295">
            <v>710048</v>
          </cell>
          <cell r="B295" t="str">
            <v>Kazi Marouf</v>
          </cell>
          <cell r="C295">
            <v>710048</v>
          </cell>
          <cell r="D295" t="str">
            <v>EOP-Mgmt of T&amp;D</v>
          </cell>
          <cell r="E295">
            <v>12325</v>
          </cell>
          <cell r="F295">
            <v>18997.560000000001</v>
          </cell>
          <cell r="G295">
            <v>-6672.5600000000013</v>
          </cell>
          <cell r="I295">
            <v>18997.560000000001</v>
          </cell>
        </row>
        <row r="296">
          <cell r="A296">
            <v>0</v>
          </cell>
          <cell r="E296">
            <v>21720</v>
          </cell>
          <cell r="F296">
            <v>32462.600000000002</v>
          </cell>
          <cell r="G296">
            <v>-10742.600000000002</v>
          </cell>
          <cell r="I296">
            <v>32462.560000000001</v>
          </cell>
        </row>
        <row r="297">
          <cell r="A297">
            <v>2701</v>
          </cell>
          <cell r="B297" t="str">
            <v>Kazi Marouf</v>
          </cell>
          <cell r="C297">
            <v>2701</v>
          </cell>
          <cell r="D297" t="str">
            <v>General Operations</v>
          </cell>
          <cell r="E297">
            <v>-21720</v>
          </cell>
          <cell r="F297">
            <v>-300117.18</v>
          </cell>
          <cell r="G297">
            <v>278397.18</v>
          </cell>
          <cell r="I297">
            <v>-300117.18</v>
          </cell>
        </row>
        <row r="298">
          <cell r="A298">
            <v>0</v>
          </cell>
          <cell r="D298" t="str">
            <v>Total for Cost Center 2701</v>
          </cell>
          <cell r="E298">
            <v>0</v>
          </cell>
          <cell r="F298">
            <v>-267654.58</v>
          </cell>
          <cell r="G298">
            <v>267654.58</v>
          </cell>
          <cell r="I298">
            <v>-267654.62</v>
          </cell>
        </row>
        <row r="299">
          <cell r="A299">
            <v>0</v>
          </cell>
        </row>
        <row r="300">
          <cell r="A300">
            <v>710000</v>
          </cell>
          <cell r="B300" t="str">
            <v>Kazi Marouf</v>
          </cell>
          <cell r="C300">
            <v>710000</v>
          </cell>
          <cell r="D300" t="str">
            <v>EOP-Operation Supervision &amp; Engineering</v>
          </cell>
          <cell r="E300">
            <v>7800</v>
          </cell>
          <cell r="F300">
            <v>0</v>
          </cell>
          <cell r="G300">
            <v>7800</v>
          </cell>
        </row>
        <row r="301">
          <cell r="A301">
            <v>710001</v>
          </cell>
          <cell r="B301" t="str">
            <v>Kazi Marouf</v>
          </cell>
          <cell r="C301">
            <v>710001</v>
          </cell>
          <cell r="D301" t="str">
            <v>EOP-Load Dispatching Operations</v>
          </cell>
          <cell r="E301">
            <v>595</v>
          </cell>
          <cell r="F301">
            <v>7735.04</v>
          </cell>
          <cell r="G301">
            <v>-7140.04</v>
          </cell>
          <cell r="I301">
            <v>7735.04</v>
          </cell>
        </row>
        <row r="302">
          <cell r="A302">
            <v>710002</v>
          </cell>
          <cell r="B302" t="str">
            <v>Kazi Marouf</v>
          </cell>
          <cell r="C302">
            <v>710002</v>
          </cell>
          <cell r="D302" t="str">
            <v>EOP-Station Buildings and Fixtures Exp</v>
          </cell>
          <cell r="E302">
            <v>1183.8</v>
          </cell>
          <cell r="F302">
            <v>12225.04</v>
          </cell>
          <cell r="G302">
            <v>-11041.240000000002</v>
          </cell>
          <cell r="I302">
            <v>12225.04</v>
          </cell>
        </row>
        <row r="303">
          <cell r="A303">
            <v>710005</v>
          </cell>
          <cell r="B303" t="str">
            <v>Kazi Marouf</v>
          </cell>
          <cell r="C303">
            <v>710005</v>
          </cell>
          <cell r="D303" t="str">
            <v>EOP-OH Dist Lines &amp; Feeder Oper Lbr</v>
          </cell>
          <cell r="E303">
            <v>5185.96</v>
          </cell>
          <cell r="F303">
            <v>55249.96</v>
          </cell>
          <cell r="G303">
            <v>-50064</v>
          </cell>
          <cell r="I303">
            <v>55249.96</v>
          </cell>
        </row>
        <row r="304">
          <cell r="A304">
            <v>710006</v>
          </cell>
          <cell r="B304" t="str">
            <v>Kazi Marouf</v>
          </cell>
          <cell r="C304">
            <v>710006</v>
          </cell>
          <cell r="D304" t="str">
            <v>EOP-OH Dist Lines &amp; Feeder Supplie &amp; exp</v>
          </cell>
          <cell r="E304">
            <v>22234.91</v>
          </cell>
          <cell r="F304">
            <v>5600</v>
          </cell>
          <cell r="G304">
            <v>16634.91</v>
          </cell>
          <cell r="I304">
            <v>5600</v>
          </cell>
        </row>
        <row r="305">
          <cell r="A305">
            <v>710007</v>
          </cell>
          <cell r="B305" t="str">
            <v>Kazi Marouf</v>
          </cell>
          <cell r="C305">
            <v>710007</v>
          </cell>
          <cell r="D305" t="str">
            <v>EOP-OH Dist Transformers Operations</v>
          </cell>
          <cell r="E305">
            <v>21670.79</v>
          </cell>
          <cell r="F305">
            <v>20850</v>
          </cell>
          <cell r="G305">
            <v>820.79000000000087</v>
          </cell>
          <cell r="I305">
            <v>20850</v>
          </cell>
        </row>
        <row r="306">
          <cell r="A306">
            <v>710009</v>
          </cell>
          <cell r="B306" t="str">
            <v>Kazi Marouf</v>
          </cell>
          <cell r="C306">
            <v>710009</v>
          </cell>
          <cell r="D306" t="str">
            <v>EOP-UG Dist Lines &amp; Feeder Suppl &amp; Exp</v>
          </cell>
          <cell r="E306">
            <v>951.99</v>
          </cell>
          <cell r="F306">
            <v>14500</v>
          </cell>
          <cell r="G306">
            <v>-13548.01</v>
          </cell>
          <cell r="I306">
            <v>14500</v>
          </cell>
        </row>
        <row r="307">
          <cell r="A307">
            <v>710010</v>
          </cell>
          <cell r="B307" t="str">
            <v>Kazi Marouf</v>
          </cell>
          <cell r="C307">
            <v>710010</v>
          </cell>
          <cell r="D307" t="str">
            <v>EOP-UG Dist Transformers Operations</v>
          </cell>
          <cell r="E307">
            <v>2322.5</v>
          </cell>
          <cell r="F307">
            <v>0</v>
          </cell>
          <cell r="G307">
            <v>2322.5</v>
          </cell>
        </row>
        <row r="308">
          <cell r="A308">
            <v>710011</v>
          </cell>
          <cell r="B308" t="str">
            <v>Kazi Marouf</v>
          </cell>
          <cell r="C308">
            <v>710011</v>
          </cell>
          <cell r="D308" t="str">
            <v>EOP-Meter Expenses</v>
          </cell>
          <cell r="E308">
            <v>9632.98</v>
          </cell>
          <cell r="F308">
            <v>66674.960000000006</v>
          </cell>
          <cell r="G308">
            <v>-57041.98000000001</v>
          </cell>
          <cell r="I308">
            <v>66674.960000000006</v>
          </cell>
        </row>
        <row r="309">
          <cell r="A309">
            <v>710012</v>
          </cell>
          <cell r="B309" t="str">
            <v>Kazi Marouf</v>
          </cell>
          <cell r="C309">
            <v>710012</v>
          </cell>
          <cell r="D309" t="str">
            <v>EOP-Customer Premises-Operating Labour</v>
          </cell>
          <cell r="E309">
            <v>1955</v>
          </cell>
          <cell r="F309">
            <v>0</v>
          </cell>
          <cell r="G309">
            <v>1955</v>
          </cell>
          <cell r="I309">
            <v>0</v>
          </cell>
        </row>
        <row r="310">
          <cell r="A310">
            <v>710013</v>
          </cell>
          <cell r="B310" t="str">
            <v>Kazi Marouf</v>
          </cell>
          <cell r="C310">
            <v>710013</v>
          </cell>
          <cell r="D310" t="str">
            <v>EOP- Customer Premises-Materials &amp; Expenses</v>
          </cell>
          <cell r="E310">
            <v>9.3699999999999992</v>
          </cell>
          <cell r="F310">
            <v>0</v>
          </cell>
          <cell r="G310">
            <v>9.3699999999999992</v>
          </cell>
        </row>
        <row r="311">
          <cell r="A311">
            <v>710014</v>
          </cell>
          <cell r="B311" t="str">
            <v>Kazi Marouf</v>
          </cell>
          <cell r="C311">
            <v>710014</v>
          </cell>
          <cell r="D311" t="str">
            <v>EOP-Miscellaneous Dist Expense</v>
          </cell>
          <cell r="E311">
            <v>97749.8</v>
          </cell>
          <cell r="F311">
            <v>162250.04</v>
          </cell>
          <cell r="G311">
            <v>-64500.240000000005</v>
          </cell>
          <cell r="I311">
            <v>162250.04</v>
          </cell>
        </row>
        <row r="312">
          <cell r="A312">
            <v>710015</v>
          </cell>
          <cell r="B312" t="str">
            <v>Kazi Marouf</v>
          </cell>
          <cell r="C312">
            <v>710015</v>
          </cell>
          <cell r="D312" t="str">
            <v>EOP-UG Dist Lines &amp; Feeder Rental Paid</v>
          </cell>
          <cell r="E312">
            <v>0</v>
          </cell>
          <cell r="F312">
            <v>1500</v>
          </cell>
          <cell r="G312">
            <v>-1500</v>
          </cell>
          <cell r="I312">
            <v>1500</v>
          </cell>
        </row>
        <row r="313">
          <cell r="A313">
            <v>710016</v>
          </cell>
          <cell r="B313" t="str">
            <v>Kazi Marouf</v>
          </cell>
          <cell r="C313">
            <v>710016</v>
          </cell>
          <cell r="D313" t="str">
            <v>EOP-OH Dist Lines &amp; Feeder Rental Paid</v>
          </cell>
          <cell r="E313">
            <v>0</v>
          </cell>
          <cell r="F313">
            <v>0</v>
          </cell>
          <cell r="G313">
            <v>0</v>
          </cell>
        </row>
        <row r="314">
          <cell r="A314">
            <v>710017</v>
          </cell>
          <cell r="B314" t="str">
            <v>Kazi Marouf</v>
          </cell>
          <cell r="C314">
            <v>710017</v>
          </cell>
          <cell r="D314" t="str">
            <v>EOP-Other Rent</v>
          </cell>
          <cell r="E314">
            <v>255</v>
          </cell>
          <cell r="F314">
            <v>0</v>
          </cell>
          <cell r="G314">
            <v>255</v>
          </cell>
        </row>
        <row r="315">
          <cell r="A315">
            <v>710018</v>
          </cell>
          <cell r="B315" t="str">
            <v>Kazi Marouf</v>
          </cell>
          <cell r="C315">
            <v>710018</v>
          </cell>
          <cell r="D315" t="str">
            <v>EOP - Maint Supervision &amp; Engineering</v>
          </cell>
          <cell r="E315">
            <v>2221.2199999999998</v>
          </cell>
          <cell r="F315">
            <v>0</v>
          </cell>
          <cell r="G315">
            <v>2221.2199999999998</v>
          </cell>
          <cell r="I315">
            <v>0</v>
          </cell>
        </row>
        <row r="316">
          <cell r="A316">
            <v>710019</v>
          </cell>
          <cell r="B316" t="str">
            <v>Kazi Marouf</v>
          </cell>
          <cell r="C316">
            <v>710019</v>
          </cell>
          <cell r="D316" t="str">
            <v>EOP-Maint Buildings &amp; Fixtrues-Dist Stat</v>
          </cell>
          <cell r="E316">
            <v>3735.15</v>
          </cell>
          <cell r="F316">
            <v>21625</v>
          </cell>
          <cell r="G316">
            <v>-17889.849999999999</v>
          </cell>
          <cell r="I316">
            <v>21625</v>
          </cell>
        </row>
        <row r="317">
          <cell r="A317">
            <v>710020</v>
          </cell>
          <cell r="B317" t="str">
            <v>Kazi Marouf</v>
          </cell>
          <cell r="C317">
            <v>710020</v>
          </cell>
          <cell r="D317" t="str">
            <v>EOP-Maintenance Dist Station Equipment</v>
          </cell>
          <cell r="E317">
            <v>12789.66</v>
          </cell>
          <cell r="F317">
            <v>10170</v>
          </cell>
          <cell r="G317">
            <v>2619.66</v>
          </cell>
          <cell r="I317">
            <v>10170</v>
          </cell>
        </row>
        <row r="318">
          <cell r="A318">
            <v>710021</v>
          </cell>
          <cell r="B318" t="str">
            <v>Kazi Marouf</v>
          </cell>
          <cell r="C318">
            <v>710021</v>
          </cell>
          <cell r="D318" t="str">
            <v>EOP-Maintenance Poles, Towers &amp; Fixtures</v>
          </cell>
          <cell r="E318">
            <v>1532.4</v>
          </cell>
          <cell r="F318">
            <v>44175.040000000001</v>
          </cell>
          <cell r="G318">
            <v>-42642.64</v>
          </cell>
          <cell r="I318">
            <v>44175.040000000001</v>
          </cell>
        </row>
        <row r="319">
          <cell r="A319">
            <v>710022</v>
          </cell>
          <cell r="B319" t="str">
            <v>Kazi Marouf</v>
          </cell>
          <cell r="C319">
            <v>710022</v>
          </cell>
          <cell r="D319" t="str">
            <v>EOP-Maintenance OH Cond &amp; Devices</v>
          </cell>
          <cell r="E319">
            <v>48400.45</v>
          </cell>
          <cell r="F319">
            <v>3825</v>
          </cell>
          <cell r="G319">
            <v>44575.45</v>
          </cell>
          <cell r="I319">
            <v>3825</v>
          </cell>
        </row>
        <row r="320">
          <cell r="A320">
            <v>710023</v>
          </cell>
          <cell r="B320" t="str">
            <v>Kazi Marouf</v>
          </cell>
          <cell r="C320">
            <v>710023</v>
          </cell>
          <cell r="D320" t="str">
            <v>EOP-Maintenance Overhead Services</v>
          </cell>
          <cell r="E320">
            <v>16794.96</v>
          </cell>
          <cell r="F320">
            <v>20224.96</v>
          </cell>
          <cell r="G320">
            <v>-3430</v>
          </cell>
          <cell r="I320">
            <v>20224.96</v>
          </cell>
        </row>
        <row r="321">
          <cell r="A321">
            <v>710026</v>
          </cell>
          <cell r="B321" t="str">
            <v>Kazi Marouf</v>
          </cell>
          <cell r="C321">
            <v>710026</v>
          </cell>
          <cell r="D321" t="str">
            <v>EOP-Maintenance of UG Cond &amp; Devices</v>
          </cell>
          <cell r="E321">
            <v>2022.65</v>
          </cell>
          <cell r="F321">
            <v>12775.04</v>
          </cell>
          <cell r="G321">
            <v>-10752.390000000001</v>
          </cell>
          <cell r="I321">
            <v>12775.04</v>
          </cell>
        </row>
        <row r="322">
          <cell r="A322">
            <v>710027</v>
          </cell>
          <cell r="B322" t="str">
            <v>Kazi Marouf</v>
          </cell>
          <cell r="C322">
            <v>710027</v>
          </cell>
          <cell r="D322" t="str">
            <v>EOP-Maintenance of Underground Services</v>
          </cell>
          <cell r="E322">
            <v>4151.7</v>
          </cell>
          <cell r="F322">
            <v>5675.04</v>
          </cell>
          <cell r="G322">
            <v>-1523.3400000000001</v>
          </cell>
          <cell r="I322">
            <v>5675.04</v>
          </cell>
        </row>
        <row r="323">
          <cell r="A323">
            <v>710028</v>
          </cell>
          <cell r="B323" t="str">
            <v>Kazi Marouf</v>
          </cell>
          <cell r="C323">
            <v>710028</v>
          </cell>
          <cell r="D323" t="str">
            <v>EOP-Maintenance of Line Transformers</v>
          </cell>
          <cell r="E323">
            <v>7633.21</v>
          </cell>
          <cell r="F323">
            <v>7524.96</v>
          </cell>
          <cell r="G323">
            <v>108.25</v>
          </cell>
          <cell r="I323">
            <v>7524.96</v>
          </cell>
        </row>
        <row r="324">
          <cell r="A324">
            <v>710029</v>
          </cell>
          <cell r="B324" t="str">
            <v>Kazi Marouf</v>
          </cell>
          <cell r="C324">
            <v>710029</v>
          </cell>
          <cell r="D324" t="str">
            <v>EOP-Maintenance of Meters</v>
          </cell>
          <cell r="E324">
            <v>37620.050000000003</v>
          </cell>
          <cell r="F324">
            <v>80325</v>
          </cell>
          <cell r="G324">
            <v>-42704.95</v>
          </cell>
          <cell r="I324">
            <v>80325</v>
          </cell>
        </row>
        <row r="325">
          <cell r="A325">
            <v>710024</v>
          </cell>
          <cell r="B325" t="str">
            <v>Kazi Marouf</v>
          </cell>
          <cell r="C325">
            <v>710024</v>
          </cell>
          <cell r="D325" t="str">
            <v>EOP-OH Dist Lines &amp; Feeders</v>
          </cell>
          <cell r="E325">
            <v>340</v>
          </cell>
          <cell r="F325">
            <v>0</v>
          </cell>
          <cell r="G325">
            <v>340</v>
          </cell>
        </row>
        <row r="326">
          <cell r="A326">
            <v>710036</v>
          </cell>
          <cell r="B326" t="str">
            <v>Kazi Marouf</v>
          </cell>
          <cell r="C326">
            <v>710036</v>
          </cell>
          <cell r="D326" t="str">
            <v>EOP-Streetlight Maintenance</v>
          </cell>
          <cell r="E326">
            <v>20748.84</v>
          </cell>
          <cell r="F326">
            <v>9725.0400000000009</v>
          </cell>
          <cell r="G326">
            <v>11023.8</v>
          </cell>
          <cell r="I326">
            <v>9725.0400000000009</v>
          </cell>
        </row>
        <row r="327">
          <cell r="A327">
            <v>710037</v>
          </cell>
          <cell r="B327" t="str">
            <v>Kazi Marouf</v>
          </cell>
          <cell r="C327">
            <v>710037</v>
          </cell>
          <cell r="D327" t="str">
            <v>EOP-Sentinal Lights Maintenance</v>
          </cell>
          <cell r="E327">
            <v>990</v>
          </cell>
          <cell r="F327">
            <v>5475.04</v>
          </cell>
          <cell r="G327">
            <v>-4485.04</v>
          </cell>
          <cell r="I327">
            <v>5475.04</v>
          </cell>
        </row>
        <row r="328">
          <cell r="A328">
            <v>710045</v>
          </cell>
          <cell r="B328" t="str">
            <v>Kazi Marouf</v>
          </cell>
          <cell r="C328">
            <v>710045</v>
          </cell>
          <cell r="D328" t="str">
            <v>EOP-Utilismart Services</v>
          </cell>
          <cell r="E328">
            <v>36640.699999999997</v>
          </cell>
          <cell r="F328">
            <v>32292</v>
          </cell>
          <cell r="G328">
            <v>4348.6999999999971</v>
          </cell>
          <cell r="I328">
            <v>32292</v>
          </cell>
        </row>
        <row r="329">
          <cell r="A329">
            <v>710051</v>
          </cell>
          <cell r="B329" t="str">
            <v>Kazi Marouf</v>
          </cell>
          <cell r="C329">
            <v>710051</v>
          </cell>
          <cell r="D329" t="str">
            <v>EOP - Supervison System Assets</v>
          </cell>
          <cell r="E329">
            <v>0</v>
          </cell>
          <cell r="F329">
            <v>0</v>
          </cell>
          <cell r="G329">
            <v>0</v>
          </cell>
          <cell r="I329">
            <v>0</v>
          </cell>
        </row>
        <row r="330">
          <cell r="A330">
            <v>710050</v>
          </cell>
          <cell r="B330" t="str">
            <v>Kazi Marouf</v>
          </cell>
          <cell r="C330">
            <v>710050</v>
          </cell>
          <cell r="D330" t="str">
            <v>EOP-BOUNDARIES PROJECT</v>
          </cell>
          <cell r="E330">
            <v>4372.17</v>
          </cell>
          <cell r="F330">
            <v>0</v>
          </cell>
          <cell r="G330">
            <v>4372.17</v>
          </cell>
          <cell r="I330">
            <v>0</v>
          </cell>
        </row>
        <row r="331">
          <cell r="A331">
            <v>0</v>
          </cell>
          <cell r="D331" t="str">
            <v>Settled to CC 2700 via secondary cost elements</v>
          </cell>
          <cell r="E331">
            <v>371540.26</v>
          </cell>
          <cell r="F331">
            <v>600397.16000000015</v>
          </cell>
          <cell r="G331">
            <v>-228856.90000000014</v>
          </cell>
          <cell r="I331">
            <v>600397.16000000015</v>
          </cell>
        </row>
        <row r="332">
          <cell r="A332">
            <v>2700</v>
          </cell>
          <cell r="B332" t="str">
            <v>Kazi Marouf</v>
          </cell>
          <cell r="C332">
            <v>2700</v>
          </cell>
          <cell r="D332" t="str">
            <v>EOP Distribution</v>
          </cell>
          <cell r="E332">
            <v>51425.820000000007</v>
          </cell>
          <cell r="F332">
            <v>0</v>
          </cell>
          <cell r="G332">
            <v>51425.820000000007</v>
          </cell>
          <cell r="I332">
            <v>0</v>
          </cell>
        </row>
        <row r="333">
          <cell r="A333">
            <v>0</v>
          </cell>
          <cell r="E333">
            <v>422966.08</v>
          </cell>
          <cell r="F333">
            <v>600397.16000000015</v>
          </cell>
          <cell r="G333">
            <v>-177431.08000000013</v>
          </cell>
          <cell r="I333">
            <v>600397.16000000015</v>
          </cell>
        </row>
        <row r="334">
          <cell r="A334">
            <v>0</v>
          </cell>
        </row>
        <row r="335">
          <cell r="A335">
            <v>0</v>
          </cell>
          <cell r="D335" t="str">
            <v>Total EOP Distribution</v>
          </cell>
          <cell r="E335">
            <v>422966.08</v>
          </cell>
          <cell r="F335">
            <v>332742.58000000013</v>
          </cell>
          <cell r="G335">
            <v>90223.499999999884</v>
          </cell>
          <cell r="I335">
            <v>332742.54000000015</v>
          </cell>
        </row>
        <row r="336">
          <cell r="A336">
            <v>0</v>
          </cell>
        </row>
        <row r="337">
          <cell r="A337">
            <v>0</v>
          </cell>
          <cell r="B337" t="str">
            <v>Customer Service &amp; Propoerty</v>
          </cell>
        </row>
        <row r="338">
          <cell r="A338">
            <v>710034</v>
          </cell>
          <cell r="B338" t="str">
            <v>K. Carmichael</v>
          </cell>
          <cell r="C338">
            <v>710034</v>
          </cell>
          <cell r="D338" t="str">
            <v>EOP-Customer Billing</v>
          </cell>
          <cell r="E338">
            <v>69595.710000000006</v>
          </cell>
          <cell r="F338">
            <v>67000</v>
          </cell>
          <cell r="G338">
            <v>2595.7100000000064</v>
          </cell>
          <cell r="I338">
            <v>67000</v>
          </cell>
        </row>
        <row r="339">
          <cell r="A339">
            <v>710035</v>
          </cell>
          <cell r="B339" t="str">
            <v>Blaine Desrosiers</v>
          </cell>
          <cell r="C339">
            <v>710035</v>
          </cell>
          <cell r="D339" t="str">
            <v>EOP-Service Center Maintenance</v>
          </cell>
          <cell r="E339">
            <v>24080.55</v>
          </cell>
          <cell r="F339">
            <v>65525</v>
          </cell>
          <cell r="G339">
            <v>-41444.449999999997</v>
          </cell>
          <cell r="I339">
            <v>65525</v>
          </cell>
        </row>
        <row r="340">
          <cell r="A340">
            <v>710040</v>
          </cell>
          <cell r="B340" t="str">
            <v>K. Carmichael</v>
          </cell>
          <cell r="C340">
            <v>710040</v>
          </cell>
          <cell r="D340" t="str">
            <v>EOP-Customer Disconnections</v>
          </cell>
          <cell r="E340">
            <v>7231.82</v>
          </cell>
          <cell r="F340">
            <v>11550</v>
          </cell>
          <cell r="G340">
            <v>-4318.18</v>
          </cell>
          <cell r="I340">
            <v>11550</v>
          </cell>
        </row>
        <row r="341">
          <cell r="A341">
            <v>710041</v>
          </cell>
          <cell r="B341" t="str">
            <v>K. Carmichael</v>
          </cell>
          <cell r="C341">
            <v>710041</v>
          </cell>
          <cell r="D341" t="str">
            <v>EOP-Customer Reads</v>
          </cell>
          <cell r="E341">
            <v>73150.570000000007</v>
          </cell>
          <cell r="F341">
            <v>52250.04</v>
          </cell>
          <cell r="G341">
            <v>20900.530000000006</v>
          </cell>
          <cell r="I341">
            <v>52250.04</v>
          </cell>
        </row>
        <row r="342">
          <cell r="A342">
            <v>710042</v>
          </cell>
          <cell r="B342" t="str">
            <v>K. Carmichael</v>
          </cell>
          <cell r="C342">
            <v>710042</v>
          </cell>
          <cell r="D342" t="str">
            <v>EOP-Customer Collections</v>
          </cell>
          <cell r="E342">
            <v>3352.5</v>
          </cell>
          <cell r="F342">
            <v>14300.04</v>
          </cell>
          <cell r="G342">
            <v>-10947.54</v>
          </cell>
          <cell r="I342">
            <v>14300.04</v>
          </cell>
        </row>
        <row r="343">
          <cell r="A343">
            <v>710043</v>
          </cell>
          <cell r="B343" t="str">
            <v>Blaine Desrosiers</v>
          </cell>
          <cell r="C343">
            <v>710043</v>
          </cell>
          <cell r="D343" t="str">
            <v>EOP-General Fleet Maintenance</v>
          </cell>
          <cell r="E343">
            <v>85</v>
          </cell>
          <cell r="F343">
            <v>4125</v>
          </cell>
          <cell r="G343">
            <v>-4040</v>
          </cell>
          <cell r="I343">
            <v>4125</v>
          </cell>
        </row>
        <row r="344">
          <cell r="A344">
            <v>710044</v>
          </cell>
          <cell r="B344" t="str">
            <v>Cathy Timms</v>
          </cell>
          <cell r="C344">
            <v>710044</v>
          </cell>
          <cell r="D344" t="str">
            <v>EOP-Joint Health &amp; Safety Committee</v>
          </cell>
          <cell r="E344">
            <v>0</v>
          </cell>
          <cell r="F344">
            <v>5524.96</v>
          </cell>
          <cell r="G344">
            <v>-5524.96</v>
          </cell>
          <cell r="I344">
            <v>5524.96</v>
          </cell>
        </row>
        <row r="345">
          <cell r="A345">
            <v>710052</v>
          </cell>
          <cell r="B345" t="str">
            <v>K. Carmichael</v>
          </cell>
          <cell r="C345">
            <v>710052</v>
          </cell>
          <cell r="D345" t="str">
            <v>EOP - Customer Service Supervision</v>
          </cell>
          <cell r="E345">
            <v>0</v>
          </cell>
          <cell r="F345">
            <v>0</v>
          </cell>
          <cell r="G345">
            <v>0</v>
          </cell>
          <cell r="I345">
            <v>0</v>
          </cell>
        </row>
        <row r="346">
          <cell r="A346">
            <v>710053</v>
          </cell>
          <cell r="B346" t="str">
            <v>K. Carmichael</v>
          </cell>
          <cell r="C346">
            <v>710053</v>
          </cell>
          <cell r="D346" t="str">
            <v>EOP- Bad Debts Provision</v>
          </cell>
          <cell r="E346">
            <v>41744.58</v>
          </cell>
          <cell r="F346">
            <v>0</v>
          </cell>
          <cell r="G346">
            <v>41744.58</v>
          </cell>
          <cell r="I346">
            <v>0</v>
          </cell>
        </row>
        <row r="347">
          <cell r="A347">
            <v>710049</v>
          </cell>
          <cell r="B347" t="str">
            <v>K. Carmichael</v>
          </cell>
          <cell r="C347">
            <v>710049</v>
          </cell>
          <cell r="D347" t="str">
            <v>EOP-General Customer Service Expense</v>
          </cell>
          <cell r="E347">
            <v>3918.75</v>
          </cell>
          <cell r="F347">
            <v>0</v>
          </cell>
          <cell r="G347">
            <v>3918.75</v>
          </cell>
          <cell r="I347">
            <v>0</v>
          </cell>
        </row>
        <row r="348">
          <cell r="A348">
            <v>0</v>
          </cell>
          <cell r="D348" t="str">
            <v>Settled to CC 2702 via secondary cost elements</v>
          </cell>
          <cell r="E348">
            <v>223159.48000000004</v>
          </cell>
          <cell r="F348">
            <v>220275.04</v>
          </cell>
          <cell r="G348">
            <v>2884.4400000000169</v>
          </cell>
          <cell r="I348">
            <v>220275.04</v>
          </cell>
        </row>
        <row r="349">
          <cell r="A349">
            <v>2702</v>
          </cell>
          <cell r="B349" t="str">
            <v>Carmichael/Desrosiers</v>
          </cell>
          <cell r="C349">
            <v>2702</v>
          </cell>
          <cell r="D349" t="str">
            <v>EOP Customer Service &amp; Property Maintenance</v>
          </cell>
          <cell r="E349">
            <v>140047.85999999999</v>
          </cell>
          <cell r="F349">
            <v>113983.85</v>
          </cell>
          <cell r="G349">
            <v>26064.00999999998</v>
          </cell>
          <cell r="I349">
            <v>113983.85</v>
          </cell>
        </row>
        <row r="350">
          <cell r="A350">
            <v>2715</v>
          </cell>
          <cell r="C350">
            <v>2715</v>
          </cell>
          <cell r="D350" t="str">
            <v xml:space="preserve">Total Customer Service &amp; Property </v>
          </cell>
          <cell r="E350">
            <v>363207.34</v>
          </cell>
          <cell r="F350">
            <v>334258.89</v>
          </cell>
          <cell r="G350">
            <v>28948.450000000012</v>
          </cell>
          <cell r="I350">
            <v>334258.89</v>
          </cell>
        </row>
        <row r="351">
          <cell r="A351">
            <v>0</v>
          </cell>
          <cell r="B351" t="str">
            <v>Administration</v>
          </cell>
        </row>
        <row r="352">
          <cell r="A352">
            <v>2710</v>
          </cell>
          <cell r="B352" t="str">
            <v>Harry Clutterbuck</v>
          </cell>
          <cell r="C352">
            <v>2710</v>
          </cell>
          <cell r="D352" t="str">
            <v>EOP Administration</v>
          </cell>
          <cell r="E352">
            <v>160840.48000000001</v>
          </cell>
          <cell r="F352">
            <v>472700</v>
          </cell>
          <cell r="G352">
            <v>-311859.52</v>
          </cell>
          <cell r="I352">
            <v>472700</v>
          </cell>
        </row>
        <row r="353">
          <cell r="A353">
            <v>0</v>
          </cell>
        </row>
        <row r="354">
          <cell r="A354">
            <v>2721</v>
          </cell>
          <cell r="B354" t="str">
            <v>Harry Clutterbuck</v>
          </cell>
          <cell r="C354">
            <v>2721</v>
          </cell>
          <cell r="D354" t="str">
            <v>EOP-Finance Clearing</v>
          </cell>
          <cell r="E354">
            <v>-52258</v>
          </cell>
          <cell r="F354">
            <v>0</v>
          </cell>
          <cell r="G354">
            <v>-52258</v>
          </cell>
        </row>
        <row r="355">
          <cell r="A355">
            <v>0</v>
          </cell>
        </row>
        <row r="356">
          <cell r="A356">
            <v>2799</v>
          </cell>
          <cell r="B356" t="str">
            <v>Glen King</v>
          </cell>
          <cell r="C356">
            <v>2799</v>
          </cell>
          <cell r="D356" t="str">
            <v>EOP-Intercompany</v>
          </cell>
          <cell r="E356">
            <v>129174.84</v>
          </cell>
          <cell r="F356">
            <v>127000</v>
          </cell>
          <cell r="G356">
            <v>2174.8399999999965</v>
          </cell>
          <cell r="I356">
            <v>127000</v>
          </cell>
        </row>
        <row r="357">
          <cell r="A357">
            <v>0</v>
          </cell>
        </row>
        <row r="358">
          <cell r="A358">
            <v>0</v>
          </cell>
          <cell r="D358" t="str">
            <v>Total Administration</v>
          </cell>
          <cell r="E358">
            <v>237757.32</v>
          </cell>
          <cell r="F358">
            <v>599700</v>
          </cell>
          <cell r="G358">
            <v>-361942.68</v>
          </cell>
          <cell r="I358">
            <v>599700</v>
          </cell>
        </row>
        <row r="359">
          <cell r="A359">
            <v>0</v>
          </cell>
        </row>
        <row r="360">
          <cell r="A360">
            <v>0</v>
          </cell>
          <cell r="D360" t="str">
            <v>Total Operating for EOP</v>
          </cell>
          <cell r="E360">
            <v>1023930.74</v>
          </cell>
          <cell r="F360">
            <v>1266701.4700000002</v>
          </cell>
          <cell r="G360">
            <v>-242770.73000000021</v>
          </cell>
          <cell r="I360">
            <v>1266701.4300000002</v>
          </cell>
        </row>
      </sheetData>
      <sheetData sheetId="18">
        <row r="1">
          <cell r="B1" t="str">
            <v>CORNWALL ELECTRIC</v>
          </cell>
        </row>
        <row r="2">
          <cell r="B2" t="str">
            <v>Summary of Operating Expenses:  by Order &amp; Cost Center</v>
          </cell>
        </row>
        <row r="3">
          <cell r="B3" t="str">
            <v>Actual vs Plan - Year to Date</v>
          </cell>
        </row>
        <row r="4">
          <cell r="B4" t="str">
            <v>for the twelve month period ended December 31, 2004</v>
          </cell>
        </row>
        <row r="6">
          <cell r="B6" t="str">
            <v>Responsibility</v>
          </cell>
          <cell r="C6" t="str">
            <v xml:space="preserve"> Order/CC</v>
          </cell>
          <cell r="D6" t="str">
            <v>Description</v>
          </cell>
          <cell r="E6" t="str">
            <v>Actual</v>
          </cell>
          <cell r="F6" t="str">
            <v>Plan</v>
          </cell>
          <cell r="G6" t="str">
            <v>Variance</v>
          </cell>
          <cell r="I6" t="str">
            <v>Total Plan</v>
          </cell>
          <cell r="K6" t="str">
            <v>Forecast 2004</v>
          </cell>
          <cell r="M6" t="str">
            <v>Comments</v>
          </cell>
        </row>
        <row r="9">
          <cell r="B9" t="str">
            <v>DISTRIBUTION</v>
          </cell>
        </row>
        <row r="11">
          <cell r="A11">
            <v>700077</v>
          </cell>
          <cell r="B11" t="str">
            <v>Kazi Marouf</v>
          </cell>
          <cell r="C11">
            <v>700077</v>
          </cell>
          <cell r="D11" t="str">
            <v>Cornwall-Mgmt of T&amp;D</v>
          </cell>
          <cell r="E11">
            <v>18700</v>
          </cell>
          <cell r="F11">
            <v>28475.040000000001</v>
          </cell>
          <cell r="G11">
            <v>-9775.0400000000009</v>
          </cell>
          <cell r="I11">
            <v>28475.040000000001</v>
          </cell>
          <cell r="K11">
            <v>28475</v>
          </cell>
        </row>
        <row r="12">
          <cell r="A12">
            <v>7200</v>
          </cell>
          <cell r="B12" t="str">
            <v>Kazi Marouf</v>
          </cell>
          <cell r="C12">
            <v>7200</v>
          </cell>
          <cell r="D12" t="str">
            <v>Cornwall Common Operations</v>
          </cell>
          <cell r="E12">
            <v>34000.07</v>
          </cell>
          <cell r="F12">
            <v>10200</v>
          </cell>
          <cell r="G12">
            <v>23800.07</v>
          </cell>
          <cell r="I12">
            <v>10200</v>
          </cell>
          <cell r="K12">
            <v>40000</v>
          </cell>
          <cell r="M12" t="str">
            <v>MP Oct 11</v>
          </cell>
        </row>
        <row r="13">
          <cell r="A13">
            <v>0</v>
          </cell>
          <cell r="D13" t="str">
            <v>Total for Common Operations</v>
          </cell>
          <cell r="E13">
            <v>52700.07</v>
          </cell>
          <cell r="F13">
            <v>38675.040000000001</v>
          </cell>
          <cell r="G13">
            <v>14025.029999999999</v>
          </cell>
          <cell r="I13">
            <v>38675.040000000001</v>
          </cell>
          <cell r="K13">
            <v>68475</v>
          </cell>
        </row>
        <row r="14">
          <cell r="A14">
            <v>0</v>
          </cell>
        </row>
        <row r="15">
          <cell r="A15">
            <v>7201</v>
          </cell>
          <cell r="B15" t="str">
            <v>Kazi Marouf</v>
          </cell>
          <cell r="C15">
            <v>7201</v>
          </cell>
          <cell r="D15" t="str">
            <v>Cornwall Line</v>
          </cell>
          <cell r="E15">
            <v>0</v>
          </cell>
          <cell r="F15">
            <v>-197428.7</v>
          </cell>
          <cell r="G15">
            <v>197428.7</v>
          </cell>
          <cell r="I15">
            <v>-197290.79</v>
          </cell>
          <cell r="K15">
            <v>-197290.79</v>
          </cell>
          <cell r="M15" t="str">
            <v>labour hours to be reallocated in July to orders and capital.MP</v>
          </cell>
        </row>
        <row r="16">
          <cell r="A16">
            <v>0</v>
          </cell>
        </row>
        <row r="17">
          <cell r="A17">
            <v>7202</v>
          </cell>
          <cell r="B17" t="str">
            <v>Kazi Marouf</v>
          </cell>
          <cell r="C17">
            <v>7202</v>
          </cell>
          <cell r="D17" t="str">
            <v>Cornwall Planning &amp; Engineering</v>
          </cell>
          <cell r="E17">
            <v>0</v>
          </cell>
          <cell r="F17">
            <v>0.02</v>
          </cell>
          <cell r="G17">
            <v>-0.02</v>
          </cell>
          <cell r="K17">
            <v>0</v>
          </cell>
        </row>
        <row r="18">
          <cell r="A18">
            <v>0</v>
          </cell>
        </row>
        <row r="19">
          <cell r="A19">
            <v>700076</v>
          </cell>
          <cell r="B19" t="str">
            <v>Kazi Marouf</v>
          </cell>
          <cell r="C19">
            <v>700076</v>
          </cell>
          <cell r="D19" t="str">
            <v>Cornwall-Substations Mgmt Function</v>
          </cell>
          <cell r="E19">
            <v>9860</v>
          </cell>
          <cell r="F19">
            <v>14194.96</v>
          </cell>
          <cell r="G19">
            <v>-4334.9599999999991</v>
          </cell>
          <cell r="I19">
            <v>14194.96</v>
          </cell>
          <cell r="K19">
            <v>14194.96</v>
          </cell>
        </row>
        <row r="20">
          <cell r="A20">
            <v>7203</v>
          </cell>
          <cell r="B20" t="str">
            <v>Kazi Marouf</v>
          </cell>
          <cell r="C20">
            <v>7203</v>
          </cell>
          <cell r="D20" t="str">
            <v>Cornwall Substations</v>
          </cell>
          <cell r="E20">
            <v>-9860</v>
          </cell>
          <cell r="F20">
            <v>-14194.48</v>
          </cell>
          <cell r="G20">
            <v>4334.4799999999996</v>
          </cell>
          <cell r="I20">
            <v>-14194.96</v>
          </cell>
          <cell r="K20">
            <v>-14194.96</v>
          </cell>
        </row>
        <row r="21">
          <cell r="A21">
            <v>0</v>
          </cell>
          <cell r="D21" t="str">
            <v>Total for Substations</v>
          </cell>
          <cell r="E21">
            <v>0</v>
          </cell>
          <cell r="F21">
            <v>0.47999999999956344</v>
          </cell>
          <cell r="G21">
            <v>-0.47999999999956344</v>
          </cell>
          <cell r="I21">
            <v>0</v>
          </cell>
          <cell r="K21">
            <v>0</v>
          </cell>
        </row>
        <row r="22">
          <cell r="A22">
            <v>0</v>
          </cell>
        </row>
        <row r="23">
          <cell r="A23">
            <v>0</v>
          </cell>
          <cell r="D23" t="str">
            <v>Total Cornwall Operations</v>
          </cell>
          <cell r="E23">
            <v>52700.07</v>
          </cell>
          <cell r="F23">
            <v>-158753.16</v>
          </cell>
          <cell r="G23">
            <v>211453.23</v>
          </cell>
          <cell r="I23">
            <v>-158615.75</v>
          </cell>
          <cell r="K23">
            <v>-128815.79000000001</v>
          </cell>
        </row>
        <row r="24">
          <cell r="A24">
            <v>0</v>
          </cell>
        </row>
        <row r="25">
          <cell r="A25">
            <v>700000</v>
          </cell>
          <cell r="B25" t="str">
            <v>Kazi Marouf</v>
          </cell>
          <cell r="C25">
            <v>700000</v>
          </cell>
          <cell r="D25" t="str">
            <v>Cornwall-Transmission Lines Operation</v>
          </cell>
          <cell r="E25">
            <v>13084.03</v>
          </cell>
          <cell r="F25">
            <v>5600</v>
          </cell>
          <cell r="G25">
            <v>7484.0300000000007</v>
          </cell>
          <cell r="I25">
            <v>5600</v>
          </cell>
          <cell r="K25">
            <v>12000</v>
          </cell>
        </row>
        <row r="26">
          <cell r="A26">
            <v>700001</v>
          </cell>
          <cell r="B26" t="str">
            <v>Kazi Marouf</v>
          </cell>
          <cell r="C26">
            <v>700001</v>
          </cell>
          <cell r="D26" t="str">
            <v>Cornwall-Transmission Lines Maintenance</v>
          </cell>
          <cell r="E26">
            <v>14526.28</v>
          </cell>
          <cell r="F26">
            <v>18050</v>
          </cell>
          <cell r="G26">
            <v>-3523.7199999999993</v>
          </cell>
          <cell r="I26">
            <v>18050</v>
          </cell>
          <cell r="K26">
            <v>18050</v>
          </cell>
        </row>
        <row r="27">
          <cell r="A27">
            <v>700002</v>
          </cell>
          <cell r="B27" t="str">
            <v>Kazi Marouf</v>
          </cell>
          <cell r="C27">
            <v>700002</v>
          </cell>
          <cell r="D27" t="str">
            <v>Cornwall-Transmission Lines ROW</v>
          </cell>
          <cell r="E27">
            <v>7420</v>
          </cell>
          <cell r="F27">
            <v>6800</v>
          </cell>
          <cell r="G27">
            <v>620</v>
          </cell>
          <cell r="I27">
            <v>6800</v>
          </cell>
          <cell r="K27">
            <v>8000</v>
          </cell>
          <cell r="M27" t="str">
            <v>MP DEC 13</v>
          </cell>
        </row>
        <row r="28">
          <cell r="A28">
            <v>700003</v>
          </cell>
          <cell r="B28" t="str">
            <v>Kazi Marouf</v>
          </cell>
          <cell r="C28">
            <v>700003</v>
          </cell>
          <cell r="D28" t="str">
            <v>Cornwall-Station Buildings &amp; Fixt Expens</v>
          </cell>
          <cell r="E28">
            <v>22907.46</v>
          </cell>
          <cell r="F28">
            <v>39600</v>
          </cell>
          <cell r="G28">
            <v>-16692.54</v>
          </cell>
          <cell r="I28">
            <v>39600</v>
          </cell>
          <cell r="K28">
            <v>28000</v>
          </cell>
          <cell r="M28" t="str">
            <v>MP Oct 11  Nov 4</v>
          </cell>
        </row>
        <row r="29">
          <cell r="A29">
            <v>700004</v>
          </cell>
          <cell r="B29" t="str">
            <v>Kazi Marouf</v>
          </cell>
          <cell r="C29">
            <v>700004</v>
          </cell>
          <cell r="D29" t="str">
            <v>Cornwall-Maint Dist Station Equipment</v>
          </cell>
          <cell r="E29">
            <v>65034.42</v>
          </cell>
          <cell r="F29">
            <v>83225.070000000007</v>
          </cell>
          <cell r="G29">
            <v>-18190.650000000009</v>
          </cell>
          <cell r="I29">
            <v>83225.070000000007</v>
          </cell>
          <cell r="K29">
            <v>75000</v>
          </cell>
          <cell r="M29" t="str">
            <v>MP DEC13</v>
          </cell>
        </row>
        <row r="30">
          <cell r="A30">
            <v>700005</v>
          </cell>
          <cell r="B30" t="str">
            <v>Kazi Marouf</v>
          </cell>
          <cell r="C30">
            <v>700005</v>
          </cell>
          <cell r="D30" t="str">
            <v>Cornwall-Dist Sation Equip-Supp&amp;Exp</v>
          </cell>
          <cell r="E30">
            <v>13807.04</v>
          </cell>
          <cell r="F30">
            <v>79125.039999999994</v>
          </cell>
          <cell r="G30">
            <v>-65317.999999999993</v>
          </cell>
          <cell r="I30">
            <v>79125.039999999994</v>
          </cell>
          <cell r="K30">
            <v>20000</v>
          </cell>
          <cell r="M30" t="str">
            <v>MP Oct 11  Nov 4</v>
          </cell>
        </row>
        <row r="31">
          <cell r="A31">
            <v>700006</v>
          </cell>
          <cell r="B31" t="str">
            <v>Kazi Marouf</v>
          </cell>
          <cell r="C31">
            <v>700006</v>
          </cell>
          <cell r="D31" t="str">
            <v>Cornwall-OH Dist Lines &amp; Feeder Supp&amp;Exp</v>
          </cell>
          <cell r="E31">
            <v>278570.90000000002</v>
          </cell>
          <cell r="F31">
            <v>-0.11</v>
          </cell>
          <cell r="G31">
            <v>278571.01</v>
          </cell>
          <cell r="K31">
            <v>300000</v>
          </cell>
          <cell r="M31" t="str">
            <v>MP Oct 11</v>
          </cell>
        </row>
        <row r="32">
          <cell r="A32">
            <v>700007</v>
          </cell>
          <cell r="B32" t="str">
            <v>Kazi Marouf</v>
          </cell>
          <cell r="C32">
            <v>700007</v>
          </cell>
          <cell r="D32" t="str">
            <v>Cornwall-Maint of OH Cond &amp; Devices</v>
          </cell>
          <cell r="E32">
            <v>84739.33</v>
          </cell>
          <cell r="F32">
            <v>21700.240000000002</v>
          </cell>
          <cell r="G32">
            <v>63039.09</v>
          </cell>
          <cell r="I32">
            <v>21700.240000000002</v>
          </cell>
          <cell r="K32">
            <v>80000</v>
          </cell>
          <cell r="M32" t="str">
            <v>MP DEC 13</v>
          </cell>
        </row>
        <row r="33">
          <cell r="A33">
            <v>700009</v>
          </cell>
          <cell r="B33" t="str">
            <v>Kazi Marouf</v>
          </cell>
          <cell r="C33">
            <v>700009</v>
          </cell>
          <cell r="D33" t="str">
            <v>Cornwall-UG Dist Lines &amp; Feeder Supp&amp;Exp</v>
          </cell>
          <cell r="E33">
            <v>211161.47</v>
          </cell>
          <cell r="F33">
            <v>-0.17</v>
          </cell>
          <cell r="G33">
            <v>211161.64</v>
          </cell>
          <cell r="K33">
            <v>220000</v>
          </cell>
          <cell r="M33" t="str">
            <v>MP DEC 13 11</v>
          </cell>
        </row>
        <row r="34">
          <cell r="A34">
            <v>700010</v>
          </cell>
          <cell r="B34" t="str">
            <v>Kazi Marouf</v>
          </cell>
          <cell r="C34">
            <v>700010</v>
          </cell>
          <cell r="D34" t="str">
            <v>Cornwall-Maint of UG Cond &amp; Devices</v>
          </cell>
          <cell r="E34">
            <v>56242.61</v>
          </cell>
          <cell r="F34">
            <v>80600.23</v>
          </cell>
          <cell r="G34">
            <v>-24357.619999999995</v>
          </cell>
          <cell r="I34">
            <v>80600.23</v>
          </cell>
          <cell r="K34">
            <v>65600.23</v>
          </cell>
          <cell r="M34" t="str">
            <v>KM updated by -$15K</v>
          </cell>
        </row>
        <row r="35">
          <cell r="A35">
            <v>700011</v>
          </cell>
          <cell r="B35" t="str">
            <v>Kazi Marouf</v>
          </cell>
          <cell r="C35">
            <v>700011</v>
          </cell>
          <cell r="D35" t="str">
            <v>Cornwall-OH Distribution Transformers</v>
          </cell>
          <cell r="E35">
            <v>25931.01</v>
          </cell>
          <cell r="F35">
            <v>84675</v>
          </cell>
          <cell r="G35">
            <v>-58743.990000000005</v>
          </cell>
          <cell r="I35">
            <v>84675</v>
          </cell>
          <cell r="K35">
            <v>34000</v>
          </cell>
          <cell r="M35" t="str">
            <v>MP 12 04</v>
          </cell>
        </row>
        <row r="36">
          <cell r="A36">
            <v>700012</v>
          </cell>
          <cell r="B36" t="str">
            <v>Kazi Marouf</v>
          </cell>
          <cell r="C36">
            <v>700012</v>
          </cell>
          <cell r="D36" t="str">
            <v>Cornwall-Maint of Line Transformers</v>
          </cell>
          <cell r="E36">
            <v>20401.59</v>
          </cell>
          <cell r="F36">
            <v>44975</v>
          </cell>
          <cell r="G36">
            <v>-24573.41</v>
          </cell>
          <cell r="I36">
            <v>44975</v>
          </cell>
          <cell r="K36">
            <v>28000</v>
          </cell>
          <cell r="M36" t="str">
            <v>MP 12 04</v>
          </cell>
        </row>
        <row r="37">
          <cell r="A37">
            <v>700020</v>
          </cell>
          <cell r="B37" t="str">
            <v>Kazi Marouf</v>
          </cell>
          <cell r="C37">
            <v>700020</v>
          </cell>
          <cell r="D37" t="str">
            <v>Cornwall Meter Expenses</v>
          </cell>
          <cell r="E37">
            <v>80985.31</v>
          </cell>
          <cell r="F37">
            <v>204199.96</v>
          </cell>
          <cell r="G37">
            <v>-123214.65</v>
          </cell>
          <cell r="I37">
            <v>204199.96</v>
          </cell>
          <cell r="K37">
            <v>70000</v>
          </cell>
          <cell r="M37" t="str">
            <v>MP 12/04</v>
          </cell>
        </row>
        <row r="38">
          <cell r="A38">
            <v>700040</v>
          </cell>
          <cell r="B38" t="str">
            <v>Kazi Marouf</v>
          </cell>
          <cell r="C38">
            <v>700040</v>
          </cell>
          <cell r="D38" t="str">
            <v>Cornwall-Dist Stat Equip - Oper Labr</v>
          </cell>
          <cell r="E38">
            <v>88534.07</v>
          </cell>
          <cell r="F38">
            <v>79950</v>
          </cell>
          <cell r="G38">
            <v>8584.070000000007</v>
          </cell>
          <cell r="I38">
            <v>79950</v>
          </cell>
          <cell r="K38">
            <v>95000</v>
          </cell>
          <cell r="M38" t="str">
            <v>MP Oct 11</v>
          </cell>
        </row>
        <row r="39">
          <cell r="A39">
            <v>700041</v>
          </cell>
          <cell r="B39" t="str">
            <v>Kazi Marouf</v>
          </cell>
          <cell r="C39">
            <v>700041</v>
          </cell>
          <cell r="D39" t="str">
            <v>Cornwall-OH Dist Lines &amp; Feeder Oper Lbr</v>
          </cell>
          <cell r="E39">
            <v>224430.98</v>
          </cell>
          <cell r="F39">
            <v>593249.81999999995</v>
          </cell>
          <cell r="G39">
            <v>-368818.83999999997</v>
          </cell>
          <cell r="I39">
            <v>593249.81999999995</v>
          </cell>
          <cell r="K39">
            <v>230000</v>
          </cell>
          <cell r="M39" t="str">
            <v>MP 12/04reallocated 08/04, KM updated by $40K</v>
          </cell>
        </row>
        <row r="40">
          <cell r="A40">
            <v>700042</v>
          </cell>
          <cell r="B40" t="str">
            <v>Kazi Marouf</v>
          </cell>
          <cell r="C40">
            <v>700042</v>
          </cell>
          <cell r="D40" t="str">
            <v>Cornwall-UG Dist Lines &amp; Feeder Oper Lbr</v>
          </cell>
          <cell r="E40">
            <v>33111.919999999998</v>
          </cell>
          <cell r="F40">
            <v>222999.97</v>
          </cell>
          <cell r="G40">
            <v>-189888.05</v>
          </cell>
          <cell r="I40">
            <v>222999.97</v>
          </cell>
          <cell r="K40">
            <v>29000</v>
          </cell>
          <cell r="M40" t="str">
            <v>MP 12/04</v>
          </cell>
        </row>
        <row r="41">
          <cell r="A41">
            <v>700043</v>
          </cell>
          <cell r="B41" t="str">
            <v>Kazi Marouf</v>
          </cell>
          <cell r="C41">
            <v>700043</v>
          </cell>
          <cell r="D41" t="str">
            <v>Cornwall-UG Distribution Transformers</v>
          </cell>
          <cell r="E41">
            <v>7705.3</v>
          </cell>
          <cell r="F41">
            <v>8799.9599999999991</v>
          </cell>
          <cell r="G41">
            <v>-1094.6599999999989</v>
          </cell>
          <cell r="I41">
            <v>8799.9599999999991</v>
          </cell>
          <cell r="K41">
            <v>8799.9599999999991</v>
          </cell>
        </row>
        <row r="42">
          <cell r="A42">
            <v>700044</v>
          </cell>
          <cell r="B42" t="str">
            <v>Kazi Marouf</v>
          </cell>
          <cell r="C42">
            <v>700044</v>
          </cell>
          <cell r="D42" t="str">
            <v>Cornwall - Maintenance of Meters</v>
          </cell>
          <cell r="E42">
            <v>42854.12</v>
          </cell>
          <cell r="F42">
            <v>0</v>
          </cell>
          <cell r="G42">
            <v>42854.12</v>
          </cell>
          <cell r="K42">
            <v>30000</v>
          </cell>
          <cell r="M42" t="str">
            <v>MP Oct 11  Nov 4 DEC 04</v>
          </cell>
        </row>
        <row r="43">
          <cell r="A43">
            <v>700045</v>
          </cell>
          <cell r="B43" t="str">
            <v>Kazi Marouf</v>
          </cell>
          <cell r="C43">
            <v>700045</v>
          </cell>
          <cell r="D43" t="str">
            <v>Cornwall-Streetlighting &amp; Signal Systems</v>
          </cell>
          <cell r="E43">
            <v>1284.7</v>
          </cell>
          <cell r="F43">
            <v>0</v>
          </cell>
          <cell r="G43">
            <v>1284.7</v>
          </cell>
          <cell r="K43">
            <v>1200</v>
          </cell>
          <cell r="M43" t="str">
            <v>MP Oct 11</v>
          </cell>
        </row>
        <row r="44">
          <cell r="A44">
            <v>700046</v>
          </cell>
          <cell r="B44" t="str">
            <v>Kazi Marouf</v>
          </cell>
          <cell r="C44">
            <v>700046</v>
          </cell>
          <cell r="D44" t="str">
            <v>Cornwall Customer Premi- Oper lbr</v>
          </cell>
          <cell r="E44">
            <v>385</v>
          </cell>
          <cell r="F44">
            <v>0</v>
          </cell>
          <cell r="G44">
            <v>385</v>
          </cell>
          <cell r="K44">
            <v>500</v>
          </cell>
        </row>
        <row r="45">
          <cell r="A45">
            <v>700047</v>
          </cell>
          <cell r="B45" t="str">
            <v>Kazi Marouf</v>
          </cell>
          <cell r="C45">
            <v>700047</v>
          </cell>
          <cell r="D45" t="str">
            <v>Cornwall Customer Premise Mat &amp; Exp</v>
          </cell>
          <cell r="E45">
            <v>361.06</v>
          </cell>
          <cell r="F45">
            <v>0</v>
          </cell>
          <cell r="G45">
            <v>361.06</v>
          </cell>
          <cell r="K45">
            <v>500</v>
          </cell>
        </row>
        <row r="46">
          <cell r="A46">
            <v>700048</v>
          </cell>
          <cell r="B46" t="str">
            <v>Kazi Marouf</v>
          </cell>
          <cell r="C46">
            <v>700048</v>
          </cell>
          <cell r="D46" t="str">
            <v>Cornwall Misc Dist Expense</v>
          </cell>
          <cell r="E46">
            <v>208586.54</v>
          </cell>
          <cell r="F46">
            <v>3000</v>
          </cell>
          <cell r="G46">
            <v>205586.54</v>
          </cell>
          <cell r="I46">
            <v>3000</v>
          </cell>
          <cell r="K46">
            <v>133000</v>
          </cell>
          <cell r="M46" t="str">
            <v xml:space="preserve">MP reallocated. Planning hours to be transferred to General Expense Capital… dec 12/04 </v>
          </cell>
        </row>
        <row r="47">
          <cell r="A47">
            <v>700049</v>
          </cell>
          <cell r="B47" t="str">
            <v>Kazi Marouf</v>
          </cell>
          <cell r="C47">
            <v>700049</v>
          </cell>
          <cell r="D47" t="str">
            <v>Cornwall UG Dist Lines &amp; Feed-Rental Pd</v>
          </cell>
          <cell r="E47">
            <v>233.18</v>
          </cell>
          <cell r="F47">
            <v>0</v>
          </cell>
          <cell r="G47">
            <v>233.18</v>
          </cell>
          <cell r="K47">
            <v>200</v>
          </cell>
        </row>
        <row r="48">
          <cell r="A48">
            <v>700050</v>
          </cell>
          <cell r="B48" t="str">
            <v>Kazi Marouf</v>
          </cell>
          <cell r="C48">
            <v>700050</v>
          </cell>
          <cell r="D48" t="str">
            <v>Cornwall OH Dist Lines &amp; Feed-Rental Pd</v>
          </cell>
          <cell r="E48">
            <v>30</v>
          </cell>
          <cell r="F48">
            <v>0</v>
          </cell>
          <cell r="G48">
            <v>30</v>
          </cell>
          <cell r="K48">
            <v>100</v>
          </cell>
        </row>
        <row r="49">
          <cell r="A49">
            <v>700051</v>
          </cell>
          <cell r="B49" t="str">
            <v>Kazi Marouf</v>
          </cell>
          <cell r="C49">
            <v>700051</v>
          </cell>
          <cell r="D49" t="str">
            <v>Cornwall Other Rent</v>
          </cell>
          <cell r="E49">
            <v>340</v>
          </cell>
          <cell r="F49">
            <v>0</v>
          </cell>
          <cell r="G49">
            <v>340</v>
          </cell>
          <cell r="K49">
            <v>400</v>
          </cell>
        </row>
        <row r="50">
          <cell r="A50">
            <v>700052</v>
          </cell>
          <cell r="B50" t="str">
            <v>Kazi Marouf</v>
          </cell>
          <cell r="C50">
            <v>700052</v>
          </cell>
          <cell r="D50" t="str">
            <v>Cornwall Maint Supervision &amp; Engineering</v>
          </cell>
          <cell r="E50">
            <v>1360</v>
          </cell>
          <cell r="F50">
            <v>0</v>
          </cell>
          <cell r="G50">
            <v>1360</v>
          </cell>
          <cell r="K50">
            <v>3000</v>
          </cell>
        </row>
        <row r="51">
          <cell r="A51">
            <v>700053</v>
          </cell>
          <cell r="B51" t="str">
            <v>Kazi Marouf</v>
          </cell>
          <cell r="C51">
            <v>700053</v>
          </cell>
          <cell r="D51" t="str">
            <v>Cornwall Maint of Build &amp; Fix-Dist Stats</v>
          </cell>
          <cell r="E51">
            <v>255</v>
          </cell>
          <cell r="F51">
            <v>0</v>
          </cell>
          <cell r="G51">
            <v>255</v>
          </cell>
          <cell r="K51">
            <v>300</v>
          </cell>
        </row>
        <row r="52">
          <cell r="A52">
            <v>700054</v>
          </cell>
          <cell r="B52" t="str">
            <v>Kazi Marouf</v>
          </cell>
          <cell r="C52">
            <v>700054</v>
          </cell>
          <cell r="D52" t="str">
            <v>Cornwall Maint of Poles Towers &amp; Fixture</v>
          </cell>
          <cell r="E52">
            <v>15690.24</v>
          </cell>
          <cell r="F52">
            <v>691749.77</v>
          </cell>
          <cell r="G52">
            <v>-676059.53</v>
          </cell>
          <cell r="I52">
            <v>691749.77</v>
          </cell>
          <cell r="K52">
            <v>20000</v>
          </cell>
          <cell r="M52" t="str">
            <v>MP Oct 11 12/04</v>
          </cell>
        </row>
        <row r="53">
          <cell r="A53">
            <v>700055</v>
          </cell>
          <cell r="B53" t="str">
            <v>Kazi Marouf</v>
          </cell>
          <cell r="C53">
            <v>700055</v>
          </cell>
          <cell r="D53" t="str">
            <v>Cornwall Maintenance of OH Services</v>
          </cell>
          <cell r="E53">
            <v>139466.14000000001</v>
          </cell>
          <cell r="F53">
            <v>78224.89</v>
          </cell>
          <cell r="G53">
            <v>61241.250000000015</v>
          </cell>
          <cell r="I53">
            <v>78224.89</v>
          </cell>
          <cell r="K53">
            <v>128000</v>
          </cell>
          <cell r="M53" t="str">
            <v>MP Oct 11</v>
          </cell>
        </row>
        <row r="54">
          <cell r="A54">
            <v>700056</v>
          </cell>
          <cell r="B54" t="str">
            <v>Kazi Marouf</v>
          </cell>
          <cell r="C54">
            <v>700056</v>
          </cell>
          <cell r="D54" t="str">
            <v>Cornwall OH Dist Lines &amp; Feeders- ROW</v>
          </cell>
          <cell r="E54">
            <v>135347.65</v>
          </cell>
          <cell r="F54">
            <v>0</v>
          </cell>
          <cell r="G54">
            <v>135347.65</v>
          </cell>
          <cell r="K54">
            <v>135000</v>
          </cell>
          <cell r="M54" t="str">
            <v>MP Oct 11</v>
          </cell>
        </row>
        <row r="55">
          <cell r="A55">
            <v>700057</v>
          </cell>
          <cell r="B55" t="str">
            <v>Kazi Marouf</v>
          </cell>
          <cell r="C55">
            <v>700057</v>
          </cell>
          <cell r="D55" t="str">
            <v>Cornwall Maintenance of UG Conduit</v>
          </cell>
          <cell r="E55">
            <v>3835.85</v>
          </cell>
          <cell r="F55">
            <v>16449.96</v>
          </cell>
          <cell r="G55">
            <v>-12614.109999999999</v>
          </cell>
          <cell r="I55">
            <v>16449.96</v>
          </cell>
          <cell r="K55">
            <v>6000</v>
          </cell>
          <cell r="M55" t="str">
            <v>MP Oct 11 12/04</v>
          </cell>
        </row>
        <row r="56">
          <cell r="A56">
            <v>700058</v>
          </cell>
          <cell r="B56" t="str">
            <v>Kazi Marouf</v>
          </cell>
          <cell r="C56">
            <v>700058</v>
          </cell>
          <cell r="D56" t="str">
            <v>Cornwall Maintenance of UG Services</v>
          </cell>
          <cell r="E56">
            <v>40953.99</v>
          </cell>
          <cell r="F56">
            <v>26149.9</v>
          </cell>
          <cell r="G56">
            <v>14804.089999999997</v>
          </cell>
          <cell r="I56">
            <v>26149.9</v>
          </cell>
          <cell r="K56">
            <v>35000</v>
          </cell>
          <cell r="M56" t="str">
            <v>MP Oct 11</v>
          </cell>
        </row>
        <row r="57">
          <cell r="A57">
            <v>700059</v>
          </cell>
          <cell r="B57" t="str">
            <v>Kazi Marouf</v>
          </cell>
          <cell r="C57">
            <v>700059</v>
          </cell>
          <cell r="D57" t="str">
            <v>Cornwall Maint of Streetlights &amp; Signals</v>
          </cell>
          <cell r="E57">
            <v>10405.17</v>
          </cell>
          <cell r="F57">
            <v>18300</v>
          </cell>
          <cell r="G57">
            <v>-7894.83</v>
          </cell>
          <cell r="I57">
            <v>18300</v>
          </cell>
          <cell r="K57">
            <v>10000</v>
          </cell>
          <cell r="M57" t="str">
            <v>MP Oct 11</v>
          </cell>
        </row>
        <row r="58">
          <cell r="A58">
            <v>700060</v>
          </cell>
          <cell r="B58" t="str">
            <v>Kazi Marouf</v>
          </cell>
          <cell r="C58">
            <v>700060</v>
          </cell>
          <cell r="D58" t="str">
            <v>Cornwall Sentinal Lights - Labour</v>
          </cell>
          <cell r="E58">
            <v>3640</v>
          </cell>
          <cell r="F58">
            <v>12200</v>
          </cell>
          <cell r="G58">
            <v>-8560</v>
          </cell>
          <cell r="I58">
            <v>12200</v>
          </cell>
          <cell r="K58">
            <v>4000</v>
          </cell>
          <cell r="M58" t="str">
            <v>MP Oct 11 12/04</v>
          </cell>
        </row>
        <row r="59">
          <cell r="A59">
            <v>700061</v>
          </cell>
          <cell r="B59" t="str">
            <v>Kazi Marouf</v>
          </cell>
          <cell r="C59">
            <v>700061</v>
          </cell>
          <cell r="D59" t="str">
            <v>Cornwall Sentinal Lights -Material &amp; Exp</v>
          </cell>
          <cell r="E59">
            <v>1117.57</v>
          </cell>
          <cell r="F59">
            <v>2000</v>
          </cell>
          <cell r="G59">
            <v>-882.43000000000006</v>
          </cell>
          <cell r="I59">
            <v>2000</v>
          </cell>
          <cell r="K59">
            <v>2000</v>
          </cell>
          <cell r="M59" t="str">
            <v>MP 12/04</v>
          </cell>
        </row>
        <row r="60">
          <cell r="A60">
            <v>700062</v>
          </cell>
          <cell r="B60" t="str">
            <v>Kazi Marouf</v>
          </cell>
          <cell r="C60">
            <v>700062</v>
          </cell>
          <cell r="D60" t="str">
            <v>Cornwall Maint of Other Instal on Cust P</v>
          </cell>
          <cell r="E60">
            <v>69</v>
          </cell>
          <cell r="F60">
            <v>0</v>
          </cell>
          <cell r="G60">
            <v>69</v>
          </cell>
          <cell r="K60">
            <v>200</v>
          </cell>
          <cell r="M60" t="str">
            <v>MP 12/04</v>
          </cell>
        </row>
        <row r="61">
          <cell r="A61">
            <v>700065</v>
          </cell>
          <cell r="B61" t="str">
            <v>Kazi Marouf</v>
          </cell>
          <cell r="C61">
            <v>700065</v>
          </cell>
          <cell r="D61" t="str">
            <v>Cornwall - Scada System</v>
          </cell>
          <cell r="E61">
            <v>1078.83</v>
          </cell>
          <cell r="F61">
            <v>0</v>
          </cell>
          <cell r="G61">
            <v>1078.83</v>
          </cell>
          <cell r="K61">
            <v>0</v>
          </cell>
          <cell r="M61">
            <v>2000</v>
          </cell>
        </row>
        <row r="62">
          <cell r="A62">
            <v>700070</v>
          </cell>
          <cell r="B62" t="str">
            <v>Kazi Marouf</v>
          </cell>
          <cell r="C62">
            <v>700070</v>
          </cell>
          <cell r="D62" t="str">
            <v>Cornwall - City Main on Streetlights</v>
          </cell>
          <cell r="E62">
            <v>445</v>
          </cell>
          <cell r="F62">
            <v>0</v>
          </cell>
          <cell r="G62">
            <v>445</v>
          </cell>
          <cell r="I62">
            <v>0</v>
          </cell>
        </row>
        <row r="63">
          <cell r="A63">
            <v>700080</v>
          </cell>
          <cell r="B63" t="str">
            <v>Kazi Marouf</v>
          </cell>
          <cell r="C63">
            <v>700080</v>
          </cell>
          <cell r="D63" t="str">
            <v>Cornwall - Supervision System Assets</v>
          </cell>
          <cell r="E63">
            <v>3731.46</v>
          </cell>
          <cell r="F63">
            <v>0</v>
          </cell>
          <cell r="G63">
            <v>3731.46</v>
          </cell>
          <cell r="I63">
            <v>0</v>
          </cell>
        </row>
        <row r="64">
          <cell r="A64">
            <v>700082</v>
          </cell>
          <cell r="B64" t="str">
            <v>Kazi Marouf</v>
          </cell>
          <cell r="C64">
            <v>700082</v>
          </cell>
          <cell r="D64" t="str">
            <v>Cornwall - General Engineering Services</v>
          </cell>
          <cell r="E64">
            <v>91972.29</v>
          </cell>
          <cell r="F64">
            <v>0</v>
          </cell>
          <cell r="G64">
            <v>91972.29</v>
          </cell>
          <cell r="I64">
            <v>0</v>
          </cell>
          <cell r="K64">
            <v>6000</v>
          </cell>
        </row>
        <row r="65">
          <cell r="A65">
            <v>700078</v>
          </cell>
          <cell r="B65" t="str">
            <v>Kazi Marouf</v>
          </cell>
          <cell r="C65">
            <v>700078</v>
          </cell>
          <cell r="D65" t="str">
            <v>CE - BOUNDARIES PROJECT</v>
          </cell>
          <cell r="E65">
            <v>11000</v>
          </cell>
          <cell r="F65">
            <v>0</v>
          </cell>
          <cell r="G65">
            <v>11000</v>
          </cell>
          <cell r="I65">
            <v>0</v>
          </cell>
          <cell r="K65">
            <v>11000</v>
          </cell>
        </row>
        <row r="66">
          <cell r="A66">
            <v>0</v>
          </cell>
        </row>
        <row r="67">
          <cell r="A67">
            <v>0</v>
          </cell>
          <cell r="D67" t="str">
            <v>Settled to CC 7300 via secondary cost elements</v>
          </cell>
          <cell r="E67">
            <v>1963036.5100000002</v>
          </cell>
          <cell r="F67">
            <v>2421624.5300000003</v>
          </cell>
          <cell r="G67">
            <v>-458588.02</v>
          </cell>
          <cell r="I67">
            <v>2421624.8099999996</v>
          </cell>
          <cell r="K67">
            <v>1847850.19</v>
          </cell>
          <cell r="M67">
            <v>-573774.61999999965</v>
          </cell>
        </row>
        <row r="68">
          <cell r="A68">
            <v>7300</v>
          </cell>
          <cell r="B68" t="str">
            <v>Kazi Marouf</v>
          </cell>
          <cell r="C68">
            <v>7300</v>
          </cell>
          <cell r="D68" t="str">
            <v>Distribution</v>
          </cell>
          <cell r="E68">
            <v>26000.039999999804</v>
          </cell>
          <cell r="F68">
            <v>-104000.04000000004</v>
          </cell>
          <cell r="G68">
            <v>130000.07999999984</v>
          </cell>
          <cell r="I68">
            <v>-104000.04</v>
          </cell>
          <cell r="K68">
            <v>-104000</v>
          </cell>
          <cell r="M68" t="str">
            <v>Adj for Bad Debt Expense 2004.07.08 jfj. Removed bad debt adj. 2004.10.12 to order 700083</v>
          </cell>
        </row>
        <row r="69">
          <cell r="A69">
            <v>0</v>
          </cell>
          <cell r="D69" t="str">
            <v>Total for Cost Center 7300 :</v>
          </cell>
          <cell r="E69">
            <v>1989036.55</v>
          </cell>
          <cell r="F69">
            <v>2317624.4900000002</v>
          </cell>
          <cell r="G69">
            <v>-328587.94000000018</v>
          </cell>
          <cell r="I69">
            <v>2317624.7699999996</v>
          </cell>
          <cell r="K69">
            <v>1743850.19</v>
          </cell>
        </row>
        <row r="70">
          <cell r="A70">
            <v>0</v>
          </cell>
        </row>
        <row r="71">
          <cell r="A71">
            <v>700063</v>
          </cell>
          <cell r="B71" t="str">
            <v>Kazi Marouf</v>
          </cell>
          <cell r="C71">
            <v>700063</v>
          </cell>
          <cell r="D71" t="str">
            <v>Cornwall- Fibre Optic Maintenance</v>
          </cell>
          <cell r="E71">
            <v>7892.04</v>
          </cell>
          <cell r="F71">
            <v>6600</v>
          </cell>
          <cell r="G71">
            <v>1292.04</v>
          </cell>
          <cell r="I71">
            <v>6600</v>
          </cell>
          <cell r="K71">
            <v>1600</v>
          </cell>
          <cell r="M71" t="str">
            <v>KM Adjusted by -$5K</v>
          </cell>
        </row>
        <row r="72">
          <cell r="A72">
            <v>0</v>
          </cell>
          <cell r="D72" t="str">
            <v>Settled to CC 7300 via secondary cost elements</v>
          </cell>
          <cell r="E72">
            <v>7892.04</v>
          </cell>
          <cell r="F72">
            <v>6600</v>
          </cell>
          <cell r="G72">
            <v>1292.04</v>
          </cell>
          <cell r="I72">
            <v>6600</v>
          </cell>
          <cell r="K72">
            <v>1600</v>
          </cell>
        </row>
        <row r="73">
          <cell r="A73">
            <v>7311</v>
          </cell>
          <cell r="B73" t="str">
            <v>Kazi Marouf</v>
          </cell>
          <cell r="C73">
            <v>7311</v>
          </cell>
          <cell r="D73" t="str">
            <v>Cornwall Misc Services</v>
          </cell>
          <cell r="E73">
            <v>-2960.54</v>
          </cell>
          <cell r="F73">
            <v>0</v>
          </cell>
          <cell r="G73">
            <v>-2960.54</v>
          </cell>
          <cell r="I73">
            <v>0</v>
          </cell>
          <cell r="K73">
            <v>0</v>
          </cell>
        </row>
        <row r="74">
          <cell r="A74">
            <v>0</v>
          </cell>
          <cell r="D74" t="str">
            <v>Total for Cost Center 7311 :</v>
          </cell>
          <cell r="E74">
            <v>4931.5</v>
          </cell>
          <cell r="F74">
            <v>6600</v>
          </cell>
          <cell r="G74">
            <v>-1668.5</v>
          </cell>
          <cell r="I74">
            <v>6600</v>
          </cell>
          <cell r="K74">
            <v>1600</v>
          </cell>
        </row>
        <row r="75">
          <cell r="A75">
            <v>0</v>
          </cell>
        </row>
        <row r="76">
          <cell r="A76">
            <v>0</v>
          </cell>
          <cell r="D76" t="str">
            <v>Total Distribution</v>
          </cell>
          <cell r="E76">
            <v>2046668.12</v>
          </cell>
          <cell r="F76">
            <v>2165471.33</v>
          </cell>
          <cell r="G76">
            <v>-118803.20999999996</v>
          </cell>
          <cell r="I76">
            <v>2165609.0199999996</v>
          </cell>
          <cell r="K76">
            <v>1616634.4</v>
          </cell>
          <cell r="M76">
            <v>-548974.61999999965</v>
          </cell>
        </row>
        <row r="77">
          <cell r="A77">
            <v>0</v>
          </cell>
        </row>
        <row r="78">
          <cell r="A78">
            <v>0</v>
          </cell>
        </row>
        <row r="79">
          <cell r="A79">
            <v>0</v>
          </cell>
        </row>
        <row r="80">
          <cell r="A80">
            <v>0</v>
          </cell>
          <cell r="I80" t="str">
            <v xml:space="preserve"> </v>
          </cell>
        </row>
        <row r="81">
          <cell r="A81">
            <v>0</v>
          </cell>
          <cell r="B81" t="str">
            <v>CORNWALL ELECTRIC</v>
          </cell>
        </row>
        <row r="82">
          <cell r="A82">
            <v>0</v>
          </cell>
          <cell r="B82" t="str">
            <v>Summary of Operating Expenses:  by Order &amp; Cost Center</v>
          </cell>
        </row>
        <row r="83">
          <cell r="A83">
            <v>0</v>
          </cell>
          <cell r="B83" t="str">
            <v>Actual vs Plan - Year to Date</v>
          </cell>
        </row>
        <row r="84">
          <cell r="A84">
            <v>0</v>
          </cell>
          <cell r="B84" t="str">
            <v>for the twelve month period ended December 31, 2004</v>
          </cell>
        </row>
        <row r="85">
          <cell r="A85">
            <v>0</v>
          </cell>
        </row>
        <row r="86">
          <cell r="A86">
            <v>0</v>
          </cell>
        </row>
        <row r="87">
          <cell r="A87" t="str">
            <v xml:space="preserve"> Order/CC</v>
          </cell>
          <cell r="B87" t="str">
            <v>Responsibility</v>
          </cell>
          <cell r="C87" t="str">
            <v xml:space="preserve"> Order/CC</v>
          </cell>
          <cell r="D87" t="str">
            <v>Description</v>
          </cell>
          <cell r="E87" t="str">
            <v>Actual</v>
          </cell>
          <cell r="F87" t="str">
            <v>Plan</v>
          </cell>
          <cell r="G87" t="str">
            <v>Variance</v>
          </cell>
          <cell r="I87" t="str">
            <v>Total Plan</v>
          </cell>
          <cell r="K87" t="str">
            <v>Forecast 2004</v>
          </cell>
          <cell r="M87" t="str">
            <v>Comments</v>
          </cell>
        </row>
        <row r="88">
          <cell r="A88">
            <v>0</v>
          </cell>
        </row>
        <row r="89">
          <cell r="A89">
            <v>0</v>
          </cell>
          <cell r="B89" t="str">
            <v>ADMINISTRATIVE</v>
          </cell>
        </row>
        <row r="90">
          <cell r="A90">
            <v>0</v>
          </cell>
        </row>
        <row r="91">
          <cell r="A91">
            <v>7400</v>
          </cell>
          <cell r="B91" t="str">
            <v>Harry Clutterbuck</v>
          </cell>
          <cell r="C91">
            <v>7400</v>
          </cell>
          <cell r="D91" t="str">
            <v>Adminstration</v>
          </cell>
          <cell r="E91">
            <v>-838633</v>
          </cell>
          <cell r="F91">
            <v>-696000</v>
          </cell>
          <cell r="G91">
            <v>-142633</v>
          </cell>
          <cell r="I91">
            <v>-696000</v>
          </cell>
          <cell r="K91">
            <v>-840000</v>
          </cell>
          <cell r="M91" t="str">
            <v>adusted for Rate recovery ( used in Budget Only) Dec 13, 04 MP</v>
          </cell>
        </row>
        <row r="92">
          <cell r="A92">
            <v>0</v>
          </cell>
        </row>
        <row r="93">
          <cell r="A93">
            <v>7401</v>
          </cell>
          <cell r="B93" t="str">
            <v>Harry Clutterbuck</v>
          </cell>
          <cell r="C93">
            <v>7401</v>
          </cell>
          <cell r="D93" t="str">
            <v>Finance</v>
          </cell>
          <cell r="E93">
            <v>0</v>
          </cell>
          <cell r="F93">
            <v>0</v>
          </cell>
          <cell r="G93">
            <v>0</v>
          </cell>
          <cell r="I93">
            <v>0</v>
          </cell>
          <cell r="K93">
            <v>0</v>
          </cell>
          <cell r="M93" t="str">
            <v>HC Dec.10/04</v>
          </cell>
        </row>
        <row r="94">
          <cell r="A94">
            <v>0</v>
          </cell>
        </row>
        <row r="95">
          <cell r="A95">
            <v>7402</v>
          </cell>
          <cell r="B95" t="str">
            <v>John Sander</v>
          </cell>
          <cell r="C95">
            <v>7402</v>
          </cell>
          <cell r="D95" t="str">
            <v>IT</v>
          </cell>
          <cell r="E95">
            <v>54957.66</v>
          </cell>
          <cell r="F95">
            <v>74149.16</v>
          </cell>
          <cell r="G95">
            <v>-19191.5</v>
          </cell>
          <cell r="I95">
            <v>74149.16</v>
          </cell>
          <cell r="K95">
            <v>55000</v>
          </cell>
          <cell r="M95" t="str">
            <v>JS updated (Additional Expenses to maintain IT peripherals)</v>
          </cell>
        </row>
        <row r="96">
          <cell r="A96">
            <v>0</v>
          </cell>
        </row>
        <row r="97">
          <cell r="A97">
            <v>700068</v>
          </cell>
          <cell r="B97" t="str">
            <v>Cathy Timms</v>
          </cell>
          <cell r="C97">
            <v>700068</v>
          </cell>
          <cell r="D97" t="str">
            <v>CE-H&amp;S Committee Meetings</v>
          </cell>
          <cell r="E97">
            <v>2922.2900000000009</v>
          </cell>
          <cell r="F97">
            <v>12150</v>
          </cell>
          <cell r="G97">
            <v>-9227.7099999999991</v>
          </cell>
          <cell r="I97">
            <v>12150</v>
          </cell>
          <cell r="K97">
            <v>6150</v>
          </cell>
          <cell r="M97" t="str">
            <v>BH Dec 10 reduce by $6K</v>
          </cell>
        </row>
        <row r="98">
          <cell r="A98">
            <v>0</v>
          </cell>
          <cell r="E98">
            <v>2922.2900000000009</v>
          </cell>
          <cell r="F98">
            <v>12150</v>
          </cell>
          <cell r="G98">
            <v>-9227.7099999999991</v>
          </cell>
          <cell r="I98">
            <v>12150</v>
          </cell>
          <cell r="K98">
            <v>6150</v>
          </cell>
        </row>
        <row r="99">
          <cell r="A99">
            <v>7403</v>
          </cell>
          <cell r="B99" t="str">
            <v>Timms/Jones</v>
          </cell>
          <cell r="C99">
            <v>7403</v>
          </cell>
          <cell r="D99" t="str">
            <v>Human Resources/Health &amp; Safety</v>
          </cell>
          <cell r="E99">
            <v>26361.48</v>
          </cell>
          <cell r="F99">
            <v>116141.35</v>
          </cell>
          <cell r="G99">
            <v>-89779.87000000001</v>
          </cell>
          <cell r="I99">
            <v>116141.35</v>
          </cell>
          <cell r="K99">
            <v>30141.339999999997</v>
          </cell>
          <cell r="M99" t="str">
            <v>BH Nov. 8 (no changes), Dec 10 BH reduce by $6K</v>
          </cell>
        </row>
        <row r="100">
          <cell r="A100">
            <v>0</v>
          </cell>
          <cell r="D100" t="str">
            <v>Total For Cost Center 7403</v>
          </cell>
          <cell r="E100">
            <v>29283.77</v>
          </cell>
          <cell r="F100">
            <v>128291.35</v>
          </cell>
          <cell r="G100">
            <v>-99007.580000000016</v>
          </cell>
          <cell r="I100">
            <v>128291.35</v>
          </cell>
          <cell r="K100">
            <v>36291.339999999997</v>
          </cell>
          <cell r="M100" t="str">
            <v>Reduced by $20K Legal fee arbitration Provision not required</v>
          </cell>
        </row>
        <row r="101">
          <cell r="A101">
            <v>0</v>
          </cell>
        </row>
        <row r="102">
          <cell r="A102">
            <v>700073</v>
          </cell>
          <cell r="B102" t="str">
            <v>Blaine Desrosiers</v>
          </cell>
          <cell r="C102">
            <v>700073</v>
          </cell>
          <cell r="D102" t="str">
            <v>Storekeeping Relief</v>
          </cell>
          <cell r="E102">
            <v>0</v>
          </cell>
          <cell r="F102">
            <v>39600</v>
          </cell>
          <cell r="G102">
            <v>-39600</v>
          </cell>
          <cell r="I102">
            <v>39600</v>
          </cell>
          <cell r="K102">
            <v>0</v>
          </cell>
          <cell r="M102" t="str">
            <v>BD Dec13/04 (no change)</v>
          </cell>
        </row>
        <row r="103">
          <cell r="A103">
            <v>700074</v>
          </cell>
          <cell r="B103" t="str">
            <v>Blaine Desrosiers</v>
          </cell>
          <cell r="C103">
            <v>700074</v>
          </cell>
          <cell r="D103" t="str">
            <v>Purchasing Management Function</v>
          </cell>
          <cell r="E103">
            <v>33660</v>
          </cell>
          <cell r="F103">
            <v>75665.08</v>
          </cell>
          <cell r="G103">
            <v>-42005.08</v>
          </cell>
          <cell r="I103">
            <v>75665.08</v>
          </cell>
          <cell r="K103">
            <v>31000</v>
          </cell>
          <cell r="M103" t="str">
            <v>BD Dec 13/04 (changed)</v>
          </cell>
        </row>
        <row r="104">
          <cell r="A104">
            <v>0</v>
          </cell>
          <cell r="E104">
            <v>33660</v>
          </cell>
          <cell r="F104">
            <v>115265.08</v>
          </cell>
          <cell r="G104">
            <v>-81605.08</v>
          </cell>
          <cell r="I104">
            <v>115265.08</v>
          </cell>
          <cell r="K104">
            <v>31000</v>
          </cell>
          <cell r="M104" t="str">
            <v>BD Dec 13/04 (changed)</v>
          </cell>
        </row>
        <row r="105">
          <cell r="A105">
            <v>7404</v>
          </cell>
          <cell r="B105" t="str">
            <v>Blaine Desrosiers</v>
          </cell>
          <cell r="C105">
            <v>7404</v>
          </cell>
          <cell r="D105" t="str">
            <v>Material Management</v>
          </cell>
          <cell r="E105">
            <v>78038.17</v>
          </cell>
          <cell r="F105">
            <v>18389.39</v>
          </cell>
          <cell r="G105">
            <v>59648.78</v>
          </cell>
          <cell r="I105">
            <v>18389.39</v>
          </cell>
          <cell r="K105">
            <v>66000</v>
          </cell>
          <cell r="M105" t="str">
            <v>BD Dec 13/04 (changed)</v>
          </cell>
        </row>
        <row r="106">
          <cell r="A106">
            <v>0</v>
          </cell>
          <cell r="D106" t="str">
            <v>Total For Cost Center 7404</v>
          </cell>
          <cell r="E106">
            <v>111698.17</v>
          </cell>
          <cell r="F106">
            <v>133654.47</v>
          </cell>
          <cell r="G106">
            <v>-21956.300000000003</v>
          </cell>
          <cell r="I106">
            <v>133654.47</v>
          </cell>
          <cell r="K106">
            <v>97000</v>
          </cell>
          <cell r="M106" t="str">
            <v>BD Dec 13/04 (changed)</v>
          </cell>
        </row>
        <row r="107">
          <cell r="A107">
            <v>0</v>
          </cell>
        </row>
        <row r="108">
          <cell r="A108">
            <v>7405</v>
          </cell>
          <cell r="B108" t="str">
            <v>Mike Pescod</v>
          </cell>
          <cell r="C108">
            <v>7405</v>
          </cell>
          <cell r="D108" t="str">
            <v>Cornwall Regional Management</v>
          </cell>
          <cell r="E108">
            <v>209551.38</v>
          </cell>
          <cell r="F108">
            <v>231934.79</v>
          </cell>
          <cell r="G108">
            <v>-22383.410000000003</v>
          </cell>
          <cell r="I108">
            <v>231934.79</v>
          </cell>
          <cell r="K108">
            <v>198000</v>
          </cell>
          <cell r="M108" t="str">
            <v>MP, Mike Pescod Adjusted $10K Aug 18/04 12/04</v>
          </cell>
        </row>
        <row r="109">
          <cell r="A109">
            <v>0</v>
          </cell>
        </row>
        <row r="110">
          <cell r="A110">
            <v>700068</v>
          </cell>
          <cell r="C110">
            <v>700068</v>
          </cell>
          <cell r="D110" t="str">
            <v>CE-H&amp;S Committee Meetings</v>
          </cell>
          <cell r="E110">
            <v>6364.65</v>
          </cell>
        </row>
        <row r="111">
          <cell r="A111">
            <v>7406</v>
          </cell>
          <cell r="B111" t="str">
            <v>Bernie Haines</v>
          </cell>
          <cell r="C111">
            <v>7406</v>
          </cell>
          <cell r="D111" t="str">
            <v>Cornwall Health &amp; Safety</v>
          </cell>
          <cell r="E111">
            <v>0</v>
          </cell>
          <cell r="F111">
            <v>0</v>
          </cell>
          <cell r="G111">
            <v>0</v>
          </cell>
          <cell r="I111">
            <v>0</v>
          </cell>
          <cell r="K111">
            <v>0</v>
          </cell>
        </row>
        <row r="112">
          <cell r="A112">
            <v>0</v>
          </cell>
          <cell r="D112" t="str">
            <v>Total For Cost Center 7406</v>
          </cell>
          <cell r="E112">
            <v>6364.65</v>
          </cell>
          <cell r="F112">
            <v>0</v>
          </cell>
          <cell r="G112">
            <v>0</v>
          </cell>
          <cell r="I112">
            <v>0</v>
          </cell>
        </row>
        <row r="113">
          <cell r="A113">
            <v>0</v>
          </cell>
        </row>
        <row r="114">
          <cell r="A114">
            <v>7410</v>
          </cell>
          <cell r="B114" t="str">
            <v>Harry Clutterbuck</v>
          </cell>
          <cell r="C114">
            <v>7410</v>
          </cell>
          <cell r="D114" t="str">
            <v>General Administration</v>
          </cell>
          <cell r="E114">
            <v>361264.41</v>
          </cell>
          <cell r="F114">
            <v>206000</v>
          </cell>
          <cell r="G114">
            <v>155264.40999999997</v>
          </cell>
          <cell r="I114">
            <v>206000</v>
          </cell>
          <cell r="K114">
            <v>338500</v>
          </cell>
          <cell r="M114" t="str">
            <v>HC Dec.10/04</v>
          </cell>
        </row>
        <row r="115">
          <cell r="A115">
            <v>0</v>
          </cell>
        </row>
        <row r="116">
          <cell r="A116">
            <v>7412</v>
          </cell>
          <cell r="B116" t="str">
            <v>Glen King</v>
          </cell>
          <cell r="C116">
            <v>7412</v>
          </cell>
          <cell r="D116" t="str">
            <v>Board of Directors</v>
          </cell>
          <cell r="E116">
            <v>14694.55</v>
          </cell>
          <cell r="F116">
            <v>21236.959999999999</v>
          </cell>
          <cell r="G116">
            <v>-6542.41</v>
          </cell>
          <cell r="I116">
            <v>21236.959999999999</v>
          </cell>
          <cell r="K116">
            <v>18000</v>
          </cell>
          <cell r="M116" t="str">
            <v>MP Oct 11</v>
          </cell>
        </row>
        <row r="117">
          <cell r="A117">
            <v>0</v>
          </cell>
        </row>
        <row r="118">
          <cell r="A118">
            <v>700066</v>
          </cell>
          <cell r="B118" t="str">
            <v>Blaine Desrosiers</v>
          </cell>
          <cell r="C118">
            <v>700066</v>
          </cell>
          <cell r="D118" t="str">
            <v>Cornwall-General Fleet Maintenance</v>
          </cell>
          <cell r="E118">
            <v>51901.64</v>
          </cell>
          <cell r="F118">
            <v>47639.96</v>
          </cell>
          <cell r="G118">
            <v>4261.68</v>
          </cell>
          <cell r="I118">
            <v>47639.96</v>
          </cell>
          <cell r="K118">
            <v>52000</v>
          </cell>
          <cell r="M118" t="str">
            <v>BD Dec 13/04 (changed)</v>
          </cell>
        </row>
        <row r="119">
          <cell r="A119">
            <v>700067</v>
          </cell>
          <cell r="B119" t="str">
            <v>Blaine Desrosiers</v>
          </cell>
          <cell r="C119">
            <v>700067</v>
          </cell>
          <cell r="D119" t="str">
            <v>Cornwall - Service Center Maintenance</v>
          </cell>
          <cell r="E119">
            <v>349648.22</v>
          </cell>
          <cell r="F119">
            <v>443690</v>
          </cell>
          <cell r="G119">
            <v>-94041.780000000028</v>
          </cell>
          <cell r="I119">
            <v>443690</v>
          </cell>
          <cell r="K119">
            <v>345000</v>
          </cell>
          <cell r="M119" t="str">
            <v>BD Dec 13/04 (changed)</v>
          </cell>
        </row>
        <row r="120">
          <cell r="A120">
            <v>700075</v>
          </cell>
          <cell r="B120" t="str">
            <v>Blaine Desrosiers</v>
          </cell>
          <cell r="C120">
            <v>700075</v>
          </cell>
          <cell r="D120" t="str">
            <v>Cornwall - Property Mgmt Function</v>
          </cell>
          <cell r="E120">
            <v>48612</v>
          </cell>
          <cell r="F120">
            <v>51425.08</v>
          </cell>
          <cell r="G120">
            <v>-2813.0800000000017</v>
          </cell>
          <cell r="I120">
            <v>51425</v>
          </cell>
          <cell r="K120">
            <v>46000</v>
          </cell>
          <cell r="M120" t="str">
            <v>BD Dec 13/04 (changed)</v>
          </cell>
        </row>
        <row r="121">
          <cell r="A121">
            <v>0</v>
          </cell>
          <cell r="D121" t="str">
            <v xml:space="preserve">Settled to CC 2415 </v>
          </cell>
          <cell r="E121">
            <v>450161.86</v>
          </cell>
          <cell r="F121">
            <v>542755.04</v>
          </cell>
          <cell r="G121">
            <v>-92593.180000000051</v>
          </cell>
          <cell r="I121">
            <v>542754.96</v>
          </cell>
          <cell r="K121">
            <v>443000</v>
          </cell>
          <cell r="M121" t="str">
            <v>BD Dec 13/04 (changed)</v>
          </cell>
        </row>
        <row r="122">
          <cell r="A122">
            <v>7415</v>
          </cell>
          <cell r="B122" t="str">
            <v>Blaine Desrosiers</v>
          </cell>
          <cell r="C122">
            <v>7415</v>
          </cell>
          <cell r="D122" t="str">
            <v>Property Maintenance</v>
          </cell>
          <cell r="E122">
            <v>-108141.75</v>
          </cell>
          <cell r="F122">
            <v>-161259.53000000003</v>
          </cell>
          <cell r="G122">
            <v>53117.780000000028</v>
          </cell>
          <cell r="I122">
            <v>-161259.53</v>
          </cell>
          <cell r="K122">
            <v>-112000</v>
          </cell>
          <cell r="M122" t="str">
            <v>BD Dec 13/04 (changed)</v>
          </cell>
        </row>
        <row r="123">
          <cell r="A123">
            <v>0</v>
          </cell>
          <cell r="D123" t="str">
            <v>Total for Cost Center 2415</v>
          </cell>
          <cell r="E123">
            <v>342020.11</v>
          </cell>
          <cell r="F123">
            <v>381495.51</v>
          </cell>
          <cell r="G123">
            <v>-39475.400000000023</v>
          </cell>
          <cell r="I123">
            <v>381495.42999999993</v>
          </cell>
          <cell r="K123">
            <v>331000</v>
          </cell>
          <cell r="M123" t="str">
            <v>BD Dec 13/04 (changed)</v>
          </cell>
        </row>
        <row r="124">
          <cell r="A124">
            <v>0</v>
          </cell>
        </row>
        <row r="125">
          <cell r="A125">
            <v>0</v>
          </cell>
        </row>
        <row r="126">
          <cell r="A126">
            <v>7420</v>
          </cell>
          <cell r="B126" t="str">
            <v>Harry Clutterbuck</v>
          </cell>
          <cell r="C126">
            <v>7420</v>
          </cell>
          <cell r="D126" t="str">
            <v>Payroll Clearing</v>
          </cell>
          <cell r="E126">
            <v>-4719.6000000000004</v>
          </cell>
          <cell r="F126">
            <v>0</v>
          </cell>
          <cell r="G126">
            <v>-4719.6000000000004</v>
          </cell>
          <cell r="K126">
            <v>4147.3999999999996</v>
          </cell>
          <cell r="M126" t="str">
            <v>HC Dec.10/04</v>
          </cell>
        </row>
        <row r="127">
          <cell r="A127">
            <v>0</v>
          </cell>
        </row>
        <row r="128">
          <cell r="A128">
            <v>7421</v>
          </cell>
          <cell r="B128" t="str">
            <v>Harry Clutterbuck</v>
          </cell>
          <cell r="C128">
            <v>7421</v>
          </cell>
          <cell r="D128" t="str">
            <v>Finance Clearing</v>
          </cell>
          <cell r="E128">
            <v>0</v>
          </cell>
          <cell r="F128">
            <v>0</v>
          </cell>
          <cell r="G128">
            <v>0</v>
          </cell>
          <cell r="K128">
            <v>0</v>
          </cell>
          <cell r="M128" t="str">
            <v>HC Dec.10/04</v>
          </cell>
        </row>
        <row r="129">
          <cell r="A129">
            <v>0</v>
          </cell>
        </row>
        <row r="130">
          <cell r="A130">
            <v>7499</v>
          </cell>
          <cell r="B130" t="str">
            <v>Glen King</v>
          </cell>
          <cell r="C130">
            <v>7499</v>
          </cell>
          <cell r="D130" t="str">
            <v>Intercompany</v>
          </cell>
          <cell r="E130">
            <v>400442.87</v>
          </cell>
          <cell r="F130">
            <v>601000</v>
          </cell>
          <cell r="G130">
            <v>-200557.13</v>
          </cell>
          <cell r="I130">
            <v>601000</v>
          </cell>
          <cell r="K130">
            <v>400442.88</v>
          </cell>
          <cell r="M130" t="str">
            <v>Admin &amp; Exec Services Charge Decrease Dec 13, 04 MP</v>
          </cell>
        </row>
        <row r="131">
          <cell r="A131">
            <v>0</v>
          </cell>
        </row>
        <row r="132">
          <cell r="A132">
            <v>0</v>
          </cell>
          <cell r="B132" t="str">
            <v xml:space="preserve">                                                                               Total Administration</v>
          </cell>
          <cell r="E132">
            <v>686924.96999999986</v>
          </cell>
          <cell r="F132">
            <v>1081762.24</v>
          </cell>
          <cell r="G132">
            <v>-305649.53000000009</v>
          </cell>
          <cell r="I132">
            <v>1081762.1599999999</v>
          </cell>
          <cell r="K132">
            <v>634234.22</v>
          </cell>
        </row>
        <row r="133">
          <cell r="A133">
            <v>0</v>
          </cell>
        </row>
        <row r="134">
          <cell r="A134">
            <v>0</v>
          </cell>
          <cell r="B134" t="str">
            <v>CUSTOMER SERVICE</v>
          </cell>
        </row>
        <row r="135">
          <cell r="A135">
            <v>0</v>
          </cell>
        </row>
        <row r="136">
          <cell r="A136">
            <v>700013</v>
          </cell>
          <cell r="B136" t="str">
            <v>Pescod/Carmichael</v>
          </cell>
          <cell r="C136">
            <v>700013</v>
          </cell>
          <cell r="D136" t="str">
            <v>Cornwall-Meter Reading lab &amp; Exp</v>
          </cell>
          <cell r="E136">
            <v>186894.92</v>
          </cell>
          <cell r="F136">
            <v>175620.04</v>
          </cell>
          <cell r="G136">
            <v>11274.880000000005</v>
          </cell>
          <cell r="I136">
            <v>175620.04</v>
          </cell>
          <cell r="K136">
            <v>160000</v>
          </cell>
          <cell r="M136" t="str">
            <v>MP Oct 1112/04</v>
          </cell>
        </row>
        <row r="137">
          <cell r="A137">
            <v>700014</v>
          </cell>
          <cell r="B137" t="str">
            <v>Pescod/Carmichael</v>
          </cell>
          <cell r="C137">
            <v>700014</v>
          </cell>
          <cell r="D137" t="str">
            <v>Cornwall-Finals &amp; Reconnects Lab &amp; Exp</v>
          </cell>
          <cell r="E137">
            <v>90707.61</v>
          </cell>
          <cell r="F137">
            <v>97860</v>
          </cell>
          <cell r="G137">
            <v>-7152.3899999999994</v>
          </cell>
          <cell r="I137">
            <v>97860</v>
          </cell>
          <cell r="K137">
            <v>75000</v>
          </cell>
          <cell r="M137" t="str">
            <v>MP   Nov 4  12/04</v>
          </cell>
        </row>
        <row r="138">
          <cell r="A138">
            <v>700015</v>
          </cell>
          <cell r="B138" t="str">
            <v>Pescod/Carmichael</v>
          </cell>
          <cell r="C138">
            <v>700015</v>
          </cell>
          <cell r="D138" t="str">
            <v>Cornwall-Collections lab &amp; Exp</v>
          </cell>
          <cell r="E138">
            <v>302460.06</v>
          </cell>
          <cell r="F138">
            <v>318160.03999999998</v>
          </cell>
          <cell r="G138">
            <v>-15699.979999999981</v>
          </cell>
          <cell r="I138">
            <v>318160.03999999998</v>
          </cell>
          <cell r="K138">
            <v>290000</v>
          </cell>
          <cell r="M138" t="str">
            <v>MP   Nov 4 12/04</v>
          </cell>
        </row>
        <row r="139">
          <cell r="A139">
            <v>700079</v>
          </cell>
          <cell r="B139" t="str">
            <v>Pescod/Carmichael</v>
          </cell>
          <cell r="C139">
            <v>700079</v>
          </cell>
          <cell r="D139" t="str">
            <v>CE - General Cust Service Expense</v>
          </cell>
          <cell r="E139">
            <v>605</v>
          </cell>
          <cell r="F139">
            <v>0</v>
          </cell>
          <cell r="G139">
            <v>605</v>
          </cell>
          <cell r="I139">
            <v>0</v>
          </cell>
        </row>
        <row r="140">
          <cell r="A140">
            <v>700081</v>
          </cell>
          <cell r="B140" t="str">
            <v>Pescod/Carmichael</v>
          </cell>
          <cell r="C140">
            <v>700081</v>
          </cell>
          <cell r="D140" t="str">
            <v>CE  - Customer Service Supervision</v>
          </cell>
          <cell r="E140">
            <v>0</v>
          </cell>
          <cell r="F140">
            <v>0</v>
          </cell>
          <cell r="G140">
            <v>0</v>
          </cell>
          <cell r="I140">
            <v>0</v>
          </cell>
        </row>
        <row r="141">
          <cell r="A141">
            <v>700083</v>
          </cell>
          <cell r="B141" t="str">
            <v>Pescod/Carmichael</v>
          </cell>
          <cell r="C141">
            <v>700083</v>
          </cell>
          <cell r="D141" t="str">
            <v>CE- Bad Debts Provision</v>
          </cell>
          <cell r="E141">
            <v>489315.26</v>
          </cell>
          <cell r="F141">
            <v>0</v>
          </cell>
          <cell r="G141">
            <v>489315.26</v>
          </cell>
          <cell r="I141">
            <v>0</v>
          </cell>
          <cell r="K141">
            <v>392000</v>
          </cell>
          <cell r="M141" t="str">
            <v>MP Oct 11 12/04</v>
          </cell>
        </row>
        <row r="142">
          <cell r="A142">
            <v>700064</v>
          </cell>
          <cell r="B142" t="str">
            <v>Pescod/Carmichael</v>
          </cell>
          <cell r="C142">
            <v>700064</v>
          </cell>
          <cell r="D142" t="str">
            <v>Cornwall - Customer Billing</v>
          </cell>
          <cell r="E142">
            <v>137072.10999999999</v>
          </cell>
          <cell r="F142">
            <v>251687.56</v>
          </cell>
          <cell r="G142">
            <v>-114615.45000000001</v>
          </cell>
          <cell r="I142">
            <v>251687.56</v>
          </cell>
          <cell r="K142">
            <v>150000</v>
          </cell>
          <cell r="M142" t="str">
            <v>MP Oct 11 12/04</v>
          </cell>
        </row>
        <row r="143">
          <cell r="A143">
            <v>0</v>
          </cell>
          <cell r="D143" t="str">
            <v>Settled to CC 2501</v>
          </cell>
          <cell r="E143">
            <v>1207054.96</v>
          </cell>
          <cell r="F143">
            <v>843327.64000000013</v>
          </cell>
          <cell r="G143">
            <v>363727.31999999983</v>
          </cell>
          <cell r="I143">
            <v>843327.64000000013</v>
          </cell>
          <cell r="K143">
            <v>1067000</v>
          </cell>
        </row>
        <row r="144">
          <cell r="A144">
            <v>7501</v>
          </cell>
          <cell r="B144" t="str">
            <v>Pescod/Carmichael</v>
          </cell>
          <cell r="C144">
            <v>7501</v>
          </cell>
          <cell r="D144" t="str">
            <v>Customer Service</v>
          </cell>
          <cell r="E144">
            <v>305427.91999999993</v>
          </cell>
          <cell r="F144">
            <v>230877.29999999981</v>
          </cell>
          <cell r="G144">
            <v>74550.620000000112</v>
          </cell>
          <cell r="I144">
            <v>230877.3</v>
          </cell>
          <cell r="K144">
            <v>230877.3</v>
          </cell>
        </row>
        <row r="145">
          <cell r="A145">
            <v>0</v>
          </cell>
          <cell r="D145" t="str">
            <v>Total for Cost Center 7501</v>
          </cell>
          <cell r="E145">
            <v>1512482.88</v>
          </cell>
          <cell r="F145">
            <v>1074204.94</v>
          </cell>
          <cell r="G145">
            <v>438277.93999999994</v>
          </cell>
          <cell r="I145">
            <v>1074204.9400000002</v>
          </cell>
          <cell r="K145">
            <v>1297877.3</v>
          </cell>
        </row>
        <row r="146">
          <cell r="A146">
            <v>0</v>
          </cell>
        </row>
        <row r="147">
          <cell r="A147">
            <v>7502</v>
          </cell>
          <cell r="B147" t="str">
            <v>Pescod/Carmichael</v>
          </cell>
          <cell r="C147">
            <v>7502</v>
          </cell>
          <cell r="D147" t="str">
            <v>Customer Service-Metering</v>
          </cell>
          <cell r="E147">
            <v>0</v>
          </cell>
          <cell r="F147">
            <v>-75778.7</v>
          </cell>
          <cell r="G147">
            <v>75778.7</v>
          </cell>
          <cell r="I147">
            <v>-75778.7</v>
          </cell>
          <cell r="K147">
            <v>-75778.7</v>
          </cell>
          <cell r="M147" t="str">
            <v>MP budget in operations orders</v>
          </cell>
        </row>
        <row r="148">
          <cell r="A148">
            <v>0</v>
          </cell>
        </row>
        <row r="149">
          <cell r="A149">
            <v>0</v>
          </cell>
          <cell r="B149" t="str">
            <v xml:space="preserve">                                                                               Total Customer Service &amp; Metering</v>
          </cell>
          <cell r="E149">
            <v>1512482.88</v>
          </cell>
          <cell r="F149">
            <v>998426.24</v>
          </cell>
          <cell r="G149">
            <v>514056.6399999999</v>
          </cell>
          <cell r="I149">
            <v>998426.24000000022</v>
          </cell>
          <cell r="K149">
            <v>1222098.6000000001</v>
          </cell>
        </row>
        <row r="150">
          <cell r="A150">
            <v>0</v>
          </cell>
        </row>
        <row r="151">
          <cell r="A151">
            <v>0</v>
          </cell>
          <cell r="D151" t="str">
            <v>Additions above</v>
          </cell>
          <cell r="E151">
            <v>4246075.97</v>
          </cell>
          <cell r="F151">
            <v>4245659.8100000005</v>
          </cell>
        </row>
        <row r="152">
          <cell r="A152">
            <v>0</v>
          </cell>
          <cell r="D152" t="str">
            <v xml:space="preserve">bal check for total general  </v>
          </cell>
          <cell r="E152">
            <v>4246075.97</v>
          </cell>
          <cell r="F152">
            <v>4245659.8099999996</v>
          </cell>
          <cell r="G152" t="str">
            <v>Manual</v>
          </cell>
        </row>
        <row r="153">
          <cell r="A153">
            <v>0</v>
          </cell>
          <cell r="D153" t="str">
            <v>Diff</v>
          </cell>
          <cell r="E153">
            <v>0</v>
          </cell>
          <cell r="F153">
            <v>0</v>
          </cell>
        </row>
        <row r="154">
          <cell r="A154">
            <v>0</v>
          </cell>
          <cell r="D154" t="str">
            <v>Additions from PL</v>
          </cell>
          <cell r="E154">
            <v>4246075.97</v>
          </cell>
          <cell r="F154">
            <v>4245659.8100000005</v>
          </cell>
        </row>
        <row r="155">
          <cell r="A155">
            <v>0</v>
          </cell>
          <cell r="D155" t="str">
            <v xml:space="preserve">bal check for total general  </v>
          </cell>
          <cell r="E155">
            <v>4246075.97</v>
          </cell>
          <cell r="F155">
            <v>4245659.8099999996</v>
          </cell>
          <cell r="G155" t="str">
            <v>Manual</v>
          </cell>
        </row>
        <row r="156">
          <cell r="A156">
            <v>0</v>
          </cell>
          <cell r="D156" t="str">
            <v>Diff</v>
          </cell>
          <cell r="E156">
            <v>0</v>
          </cell>
          <cell r="F156">
            <v>0</v>
          </cell>
        </row>
        <row r="157">
          <cell r="A157">
            <v>0</v>
          </cell>
        </row>
        <row r="158">
          <cell r="A158">
            <v>0</v>
          </cell>
        </row>
        <row r="159">
          <cell r="A159">
            <v>0</v>
          </cell>
        </row>
        <row r="160">
          <cell r="A160">
            <v>0</v>
          </cell>
        </row>
        <row r="161">
          <cell r="A161">
            <v>0</v>
          </cell>
        </row>
        <row r="162">
          <cell r="A162">
            <v>0</v>
          </cell>
        </row>
        <row r="163">
          <cell r="A163">
            <v>0</v>
          </cell>
        </row>
        <row r="164">
          <cell r="A164">
            <v>0</v>
          </cell>
        </row>
        <row r="165">
          <cell r="A165">
            <v>0</v>
          </cell>
        </row>
        <row r="166">
          <cell r="A166">
            <v>0</v>
          </cell>
        </row>
        <row r="167">
          <cell r="A167">
            <v>0</v>
          </cell>
        </row>
        <row r="168">
          <cell r="A168">
            <v>0</v>
          </cell>
        </row>
        <row r="169">
          <cell r="A169">
            <v>0</v>
          </cell>
        </row>
        <row r="170">
          <cell r="A170">
            <v>0</v>
          </cell>
        </row>
        <row r="171">
          <cell r="A171">
            <v>0</v>
          </cell>
        </row>
        <row r="172">
          <cell r="A172">
            <v>0</v>
          </cell>
        </row>
        <row r="173">
          <cell r="A173">
            <v>0</v>
          </cell>
        </row>
        <row r="174">
          <cell r="A174">
            <v>0</v>
          </cell>
        </row>
        <row r="175">
          <cell r="A175">
            <v>0</v>
          </cell>
        </row>
        <row r="176">
          <cell r="A176">
            <v>0</v>
          </cell>
        </row>
        <row r="177">
          <cell r="A177">
            <v>0</v>
          </cell>
        </row>
        <row r="178">
          <cell r="A178">
            <v>0</v>
          </cell>
        </row>
        <row r="179">
          <cell r="A179">
            <v>0</v>
          </cell>
        </row>
        <row r="180">
          <cell r="A180">
            <v>0</v>
          </cell>
        </row>
        <row r="181">
          <cell r="A181">
            <v>0</v>
          </cell>
        </row>
        <row r="182">
          <cell r="A182">
            <v>0</v>
          </cell>
        </row>
      </sheetData>
      <sheetData sheetId="19"/>
      <sheetData sheetId="20"/>
      <sheetData sheetId="21"/>
      <sheetData sheetId="22"/>
      <sheetData sheetId="2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FO Highlights (cons.)"/>
      <sheetName val="FO P&amp;L (consolidated)"/>
      <sheetName val="FO SCF (consolidated)"/>
      <sheetName val="FO BS (consolidated)"/>
      <sheetName val="FO - P&amp;L(non-consolidated)"/>
      <sheetName val="FO - SCFP (non-consolidated)"/>
      <sheetName val="FO - BS (non-consolidated)"/>
      <sheetName val="CNP Inc. - P&amp;L"/>
      <sheetName val="CNP Inc. - SCFP"/>
      <sheetName val="CNP Inc. - BS"/>
      <sheetName val="CE - P&amp;L"/>
      <sheetName val="CE - SCFP"/>
      <sheetName val="CE - BS"/>
      <sheetName val="FOG - P&amp;L"/>
      <sheetName val="FOG - SCFP"/>
      <sheetName val="FOG - BS"/>
      <sheetName val="Appendices"/>
      <sheetName val="Energy Sold  -  MWh"/>
      <sheetName val="Energy Sold - $"/>
      <sheetName val="FO-Service Quality Report"/>
      <sheetName val="Module1"/>
      <sheetName val="Budget 2004 - CNP CONSOLIDATED"/>
      <sheetName val="Budget 2004 - FortisOntario"/>
      <sheetName val="Budget 2004 - CNP INC."/>
      <sheetName val="Budget 2004 - Cornwall Electric"/>
      <sheetName val="Budget 2004 - FO Generation"/>
      <sheetName val="CNE Inc Cover Page"/>
      <sheetName val="Current T&amp;D Asset Summary"/>
      <sheetName val="CNP Inc. T&amp;D - BS"/>
      <sheetName val="AR Grouping"/>
      <sheetName val="AP Grouping"/>
      <sheetName val="Consolidated vs Nonconsoldiated"/>
      <sheetName val="CNE - P&amp;L"/>
      <sheetName val="CNE Inc Balance Sheet"/>
      <sheetName val="1161557 - P&amp;L"/>
      <sheetName val="1161557- BS"/>
      <sheetName val="Consolidation Eliminations"/>
      <sheetName val="Import Cost Centres"/>
      <sheetName val="DATA"/>
      <sheetName val="Rev.Grouping by Cust.Class"/>
      <sheetName val="Grouping Schedules"/>
      <sheetName val="Other current assets sched"/>
      <sheetName val="Adjustments to GL"/>
      <sheetName val="February 2005 worksheets"/>
      <sheetName val="Segmentation-Balance Sheet"/>
      <sheetName val="Segment Eliminations"/>
      <sheetName val="Segmentation-Income Statemen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sheetData sheetId="23"/>
      <sheetData sheetId="24"/>
      <sheetData sheetId="25" refreshError="1">
        <row r="1">
          <cell r="A1" t="str">
            <v>Cornwall Electric</v>
          </cell>
        </row>
        <row r="2">
          <cell r="A2" t="str">
            <v>Income Statement</v>
          </cell>
        </row>
        <row r="3">
          <cell r="A3" t="str">
            <v>2005 Budget  - Monthly</v>
          </cell>
        </row>
        <row r="4">
          <cell r="B4" t="str">
            <v>Jan</v>
          </cell>
          <cell r="C4" t="str">
            <v>Feb</v>
          </cell>
          <cell r="D4" t="str">
            <v>Mar</v>
          </cell>
          <cell r="E4" t="str">
            <v>Apr</v>
          </cell>
          <cell r="F4" t="str">
            <v>May</v>
          </cell>
          <cell r="G4" t="str">
            <v>June</v>
          </cell>
          <cell r="H4" t="str">
            <v>July</v>
          </cell>
          <cell r="I4" t="str">
            <v>Aug</v>
          </cell>
          <cell r="J4" t="str">
            <v>Sept</v>
          </cell>
          <cell r="K4" t="str">
            <v>Oct</v>
          </cell>
          <cell r="L4" t="str">
            <v>Nov</v>
          </cell>
          <cell r="M4" t="str">
            <v>Dec</v>
          </cell>
        </row>
        <row r="6">
          <cell r="A6" t="str">
            <v>Revenue</v>
          </cell>
          <cell r="B6">
            <v>8358.2966699999997</v>
          </cell>
          <cell r="C6">
            <v>7113.0176600000004</v>
          </cell>
          <cell r="D6">
            <v>6842.9476699999996</v>
          </cell>
          <cell r="E6">
            <v>6855.5396700000001</v>
          </cell>
          <cell r="F6">
            <v>5317.3446600000007</v>
          </cell>
          <cell r="G6">
            <v>5194.3786699999991</v>
          </cell>
          <cell r="H6">
            <v>5168.8186700000006</v>
          </cell>
          <cell r="I6">
            <v>5433.7306600000002</v>
          </cell>
          <cell r="J6">
            <v>5036.60167</v>
          </cell>
          <cell r="K6">
            <v>6521.0076699999991</v>
          </cell>
          <cell r="L6">
            <v>6630.7576600000002</v>
          </cell>
          <cell r="M6">
            <v>7084.012670000001</v>
          </cell>
        </row>
        <row r="7">
          <cell r="A7" t="str">
            <v>Purchased Power</v>
          </cell>
          <cell r="B7">
            <v>7393.97768</v>
          </cell>
          <cell r="C7">
            <v>6148.6966500000008</v>
          </cell>
          <cell r="D7">
            <v>5878.6266799999994</v>
          </cell>
          <cell r="E7">
            <v>5891.2196800000002</v>
          </cell>
          <cell r="F7">
            <v>4353.0246500000003</v>
          </cell>
          <cell r="G7">
            <v>4230.0596799999994</v>
          </cell>
          <cell r="H7">
            <v>4185.8366800000003</v>
          </cell>
          <cell r="I7">
            <v>4450.7526500000004</v>
          </cell>
          <cell r="J7">
            <v>4053.6226799999999</v>
          </cell>
          <cell r="K7">
            <v>5538.0286799999994</v>
          </cell>
          <cell r="L7">
            <v>5647.77765</v>
          </cell>
          <cell r="M7">
            <v>6101.0319800000007</v>
          </cell>
        </row>
        <row r="8">
          <cell r="B8">
            <v>964.31898999999976</v>
          </cell>
          <cell r="C8">
            <v>964.32100999999966</v>
          </cell>
          <cell r="D8">
            <v>964.32099000000017</v>
          </cell>
          <cell r="E8">
            <v>964.31998999999996</v>
          </cell>
          <cell r="F8">
            <v>964.32001000000037</v>
          </cell>
          <cell r="G8">
            <v>964.31898999999976</v>
          </cell>
          <cell r="H8">
            <v>982.98199000000022</v>
          </cell>
          <cell r="I8">
            <v>982.97800999999981</v>
          </cell>
          <cell r="J8">
            <v>982.97899000000007</v>
          </cell>
          <cell r="K8">
            <v>982.97898999999961</v>
          </cell>
          <cell r="L8">
            <v>982.98001000000022</v>
          </cell>
          <cell r="M8">
            <v>982.98069000000032</v>
          </cell>
        </row>
        <row r="10">
          <cell r="A10" t="str">
            <v>Operating expenses</v>
          </cell>
        </row>
        <row r="11">
          <cell r="A11" t="str">
            <v xml:space="preserve">   Production</v>
          </cell>
          <cell r="B11">
            <v>0</v>
          </cell>
          <cell r="C11">
            <v>0</v>
          </cell>
          <cell r="D11">
            <v>0</v>
          </cell>
          <cell r="E11">
            <v>0</v>
          </cell>
          <cell r="F11">
            <v>0</v>
          </cell>
          <cell r="G11">
            <v>0</v>
          </cell>
          <cell r="H11">
            <v>0</v>
          </cell>
          <cell r="I11">
            <v>0</v>
          </cell>
          <cell r="J11">
            <v>0</v>
          </cell>
          <cell r="K11">
            <v>0</v>
          </cell>
          <cell r="L11">
            <v>0</v>
          </cell>
          <cell r="M11">
            <v>0</v>
          </cell>
        </row>
        <row r="12">
          <cell r="A12" t="str">
            <v xml:space="preserve">   Water rights</v>
          </cell>
          <cell r="B12">
            <v>0</v>
          </cell>
          <cell r="C12">
            <v>0</v>
          </cell>
          <cell r="D12">
            <v>0</v>
          </cell>
          <cell r="E12">
            <v>0</v>
          </cell>
          <cell r="F12">
            <v>0</v>
          </cell>
          <cell r="G12">
            <v>0</v>
          </cell>
          <cell r="H12">
            <v>0</v>
          </cell>
          <cell r="I12">
            <v>0</v>
          </cell>
          <cell r="J12">
            <v>0</v>
          </cell>
          <cell r="K12">
            <v>0</v>
          </cell>
          <cell r="L12">
            <v>0</v>
          </cell>
          <cell r="M12">
            <v>0</v>
          </cell>
        </row>
        <row r="13">
          <cell r="A13" t="str">
            <v xml:space="preserve">   Wheeling</v>
          </cell>
          <cell r="B13">
            <v>0</v>
          </cell>
          <cell r="C13">
            <v>0</v>
          </cell>
          <cell r="D13">
            <v>0</v>
          </cell>
          <cell r="E13">
            <v>0</v>
          </cell>
          <cell r="F13">
            <v>0</v>
          </cell>
          <cell r="G13">
            <v>0</v>
          </cell>
          <cell r="H13">
            <v>0</v>
          </cell>
          <cell r="I13">
            <v>0</v>
          </cell>
          <cell r="J13">
            <v>0</v>
          </cell>
          <cell r="K13">
            <v>0</v>
          </cell>
          <cell r="L13">
            <v>0</v>
          </cell>
          <cell r="M13">
            <v>0</v>
          </cell>
        </row>
        <row r="14">
          <cell r="A14" t="str">
            <v xml:space="preserve">   Transmission </v>
          </cell>
          <cell r="B14">
            <v>0</v>
          </cell>
          <cell r="C14">
            <v>0</v>
          </cell>
          <cell r="D14">
            <v>0</v>
          </cell>
          <cell r="E14">
            <v>0</v>
          </cell>
          <cell r="F14">
            <v>0</v>
          </cell>
          <cell r="G14">
            <v>0</v>
          </cell>
          <cell r="H14">
            <v>0</v>
          </cell>
          <cell r="I14">
            <v>0</v>
          </cell>
          <cell r="J14">
            <v>0</v>
          </cell>
          <cell r="K14">
            <v>0</v>
          </cell>
          <cell r="L14">
            <v>0</v>
          </cell>
          <cell r="M14">
            <v>0</v>
          </cell>
        </row>
        <row r="15">
          <cell r="A15" t="str">
            <v xml:space="preserve">   Distribution</v>
          </cell>
          <cell r="B15">
            <v>162.56303903333335</v>
          </cell>
          <cell r="C15">
            <v>162.56303903333335</v>
          </cell>
          <cell r="D15">
            <v>162.56303903333335</v>
          </cell>
          <cell r="E15">
            <v>162.56303903333335</v>
          </cell>
          <cell r="F15">
            <v>162.56303903333335</v>
          </cell>
          <cell r="G15">
            <v>162.56303903333335</v>
          </cell>
          <cell r="H15">
            <v>162.56303903333335</v>
          </cell>
          <cell r="I15">
            <v>162.56303903333335</v>
          </cell>
          <cell r="J15">
            <v>162.56303903333335</v>
          </cell>
          <cell r="K15">
            <v>162.56303903333335</v>
          </cell>
          <cell r="L15">
            <v>162.56303903333335</v>
          </cell>
          <cell r="M15">
            <v>162.56303903333335</v>
          </cell>
        </row>
        <row r="16">
          <cell r="A16" t="str">
            <v xml:space="preserve">   General</v>
          </cell>
          <cell r="B16">
            <v>230.45470032500003</v>
          </cell>
          <cell r="C16">
            <v>230.45470032500003</v>
          </cell>
          <cell r="D16">
            <v>230.45470032500003</v>
          </cell>
          <cell r="E16">
            <v>230.45470032500003</v>
          </cell>
          <cell r="F16">
            <v>230.45470032500003</v>
          </cell>
          <cell r="G16">
            <v>230.45470032500003</v>
          </cell>
          <cell r="H16">
            <v>230.45470032500003</v>
          </cell>
          <cell r="I16">
            <v>230.45470032500003</v>
          </cell>
          <cell r="J16">
            <v>230.45470032500003</v>
          </cell>
          <cell r="K16">
            <v>230.45470032500003</v>
          </cell>
          <cell r="L16">
            <v>230.45470032500003</v>
          </cell>
          <cell r="M16">
            <v>230.45470032500003</v>
          </cell>
        </row>
        <row r="17">
          <cell r="A17" t="str">
            <v xml:space="preserve">   Municipal and other taxes</v>
          </cell>
          <cell r="B17">
            <v>20.625</v>
          </cell>
          <cell r="C17">
            <v>20.625</v>
          </cell>
          <cell r="D17">
            <v>20.625</v>
          </cell>
          <cell r="E17">
            <v>20.625</v>
          </cell>
          <cell r="F17">
            <v>20.625</v>
          </cell>
          <cell r="G17">
            <v>20.625</v>
          </cell>
          <cell r="H17">
            <v>20.625</v>
          </cell>
          <cell r="I17">
            <v>20.625</v>
          </cell>
          <cell r="J17">
            <v>20.625</v>
          </cell>
          <cell r="K17">
            <v>20.625</v>
          </cell>
          <cell r="L17">
            <v>20.625</v>
          </cell>
          <cell r="M17">
            <v>20.625</v>
          </cell>
        </row>
        <row r="18">
          <cell r="B18">
            <v>413.64273935833342</v>
          </cell>
          <cell r="C18">
            <v>413.64273935833342</v>
          </cell>
          <cell r="D18">
            <v>413.64273935833342</v>
          </cell>
          <cell r="E18">
            <v>413.64273935833342</v>
          </cell>
          <cell r="F18">
            <v>413.64273935833342</v>
          </cell>
          <cell r="G18">
            <v>413.64273935833342</v>
          </cell>
          <cell r="H18">
            <v>413.64273935833342</v>
          </cell>
          <cell r="I18">
            <v>413.64273935833342</v>
          </cell>
          <cell r="J18">
            <v>413.64273935833342</v>
          </cell>
          <cell r="K18">
            <v>413.64273935833342</v>
          </cell>
          <cell r="L18">
            <v>413.64273935833342</v>
          </cell>
          <cell r="M18">
            <v>413.64273935833342</v>
          </cell>
        </row>
        <row r="20">
          <cell r="A20" t="str">
            <v xml:space="preserve">   Amortization</v>
          </cell>
          <cell r="B20">
            <v>136.16998999999998</v>
          </cell>
          <cell r="C20">
            <v>136.17001999999999</v>
          </cell>
          <cell r="D20">
            <v>136.16998999999998</v>
          </cell>
          <cell r="E20">
            <v>136.16998999999998</v>
          </cell>
          <cell r="F20">
            <v>136.17001999999999</v>
          </cell>
          <cell r="G20">
            <v>136.16998999999998</v>
          </cell>
          <cell r="H20">
            <v>136.16998999999998</v>
          </cell>
          <cell r="I20">
            <v>136.17001999999999</v>
          </cell>
          <cell r="J20">
            <v>136.16998999999998</v>
          </cell>
          <cell r="K20">
            <v>136.16998999999998</v>
          </cell>
          <cell r="L20">
            <v>136.17001999999999</v>
          </cell>
          <cell r="M20">
            <v>136.16998999999998</v>
          </cell>
        </row>
        <row r="22">
          <cell r="A22" t="str">
            <v>Operating income</v>
          </cell>
          <cell r="B22">
            <v>414.50626064166636</v>
          </cell>
          <cell r="C22">
            <v>414.50825064166622</v>
          </cell>
          <cell r="D22">
            <v>414.50826064166677</v>
          </cell>
          <cell r="E22">
            <v>414.50726064166656</v>
          </cell>
          <cell r="F22">
            <v>414.50725064166693</v>
          </cell>
          <cell r="G22">
            <v>414.50626064166636</v>
          </cell>
          <cell r="H22">
            <v>433.16926064166682</v>
          </cell>
          <cell r="I22">
            <v>433.16525064166638</v>
          </cell>
          <cell r="J22">
            <v>433.16626064166667</v>
          </cell>
          <cell r="K22">
            <v>433.16626064166621</v>
          </cell>
          <cell r="L22">
            <v>433.16725064166678</v>
          </cell>
          <cell r="M22">
            <v>433.16796064166692</v>
          </cell>
        </row>
        <row r="24">
          <cell r="A24" t="str">
            <v>Other income</v>
          </cell>
          <cell r="B24" t="str">
            <v xml:space="preserve"> </v>
          </cell>
          <cell r="C24" t="str">
            <v xml:space="preserve"> </v>
          </cell>
          <cell r="D24" t="str">
            <v xml:space="preserve"> </v>
          </cell>
          <cell r="E24" t="str">
            <v xml:space="preserve"> </v>
          </cell>
          <cell r="F24" t="str">
            <v xml:space="preserve"> </v>
          </cell>
          <cell r="G24" t="str">
            <v xml:space="preserve"> </v>
          </cell>
          <cell r="H24" t="str">
            <v xml:space="preserve"> </v>
          </cell>
          <cell r="I24" t="str">
            <v xml:space="preserve"> </v>
          </cell>
          <cell r="J24" t="str">
            <v xml:space="preserve"> </v>
          </cell>
          <cell r="K24" t="str">
            <v xml:space="preserve"> </v>
          </cell>
          <cell r="L24" t="str">
            <v xml:space="preserve"> </v>
          </cell>
          <cell r="M24" t="str">
            <v xml:space="preserve"> </v>
          </cell>
        </row>
        <row r="25">
          <cell r="A25" t="str">
            <v xml:space="preserve">   Interest on investments</v>
          </cell>
          <cell r="B25">
            <v>10</v>
          </cell>
          <cell r="C25">
            <v>10</v>
          </cell>
          <cell r="D25">
            <v>10</v>
          </cell>
          <cell r="E25">
            <v>10</v>
          </cell>
          <cell r="F25">
            <v>10</v>
          </cell>
          <cell r="G25">
            <v>10</v>
          </cell>
          <cell r="H25">
            <v>10</v>
          </cell>
          <cell r="I25">
            <v>10</v>
          </cell>
          <cell r="J25">
            <v>10</v>
          </cell>
          <cell r="K25">
            <v>10</v>
          </cell>
          <cell r="L25">
            <v>10</v>
          </cell>
          <cell r="M25">
            <v>10</v>
          </cell>
        </row>
        <row r="26">
          <cell r="A26" t="str">
            <v xml:space="preserve">   Services and miscellaneous revenue</v>
          </cell>
          <cell r="B26">
            <v>10.664</v>
          </cell>
          <cell r="C26">
            <v>10.664</v>
          </cell>
          <cell r="D26">
            <v>10.664</v>
          </cell>
          <cell r="E26">
            <v>10.664</v>
          </cell>
          <cell r="F26">
            <v>10.664</v>
          </cell>
          <cell r="G26">
            <v>10.664</v>
          </cell>
          <cell r="H26">
            <v>10.664</v>
          </cell>
          <cell r="I26">
            <v>10.664</v>
          </cell>
          <cell r="J26">
            <v>10.664</v>
          </cell>
          <cell r="K26">
            <v>10.664</v>
          </cell>
          <cell r="L26">
            <v>10.664</v>
          </cell>
          <cell r="M26">
            <v>10.664200000000001</v>
          </cell>
        </row>
        <row r="27">
          <cell r="A27" t="str">
            <v xml:space="preserve">   Gain (loss) on disposals</v>
          </cell>
          <cell r="B27">
            <v>0</v>
          </cell>
          <cell r="C27">
            <v>0</v>
          </cell>
          <cell r="D27">
            <v>0</v>
          </cell>
          <cell r="E27">
            <v>0</v>
          </cell>
          <cell r="F27">
            <v>0</v>
          </cell>
          <cell r="G27">
            <v>0</v>
          </cell>
          <cell r="H27">
            <v>0</v>
          </cell>
          <cell r="I27">
            <v>0</v>
          </cell>
          <cell r="J27">
            <v>0</v>
          </cell>
          <cell r="K27">
            <v>0</v>
          </cell>
          <cell r="L27">
            <v>0</v>
          </cell>
          <cell r="M27">
            <v>0</v>
          </cell>
        </row>
        <row r="28">
          <cell r="A28" t="str">
            <v xml:space="preserve">   Gain on sale of land</v>
          </cell>
          <cell r="B28">
            <v>0</v>
          </cell>
          <cell r="C28">
            <v>0</v>
          </cell>
          <cell r="D28">
            <v>0</v>
          </cell>
          <cell r="E28">
            <v>0</v>
          </cell>
          <cell r="F28">
            <v>0</v>
          </cell>
          <cell r="G28">
            <v>0</v>
          </cell>
          <cell r="H28">
            <v>0</v>
          </cell>
          <cell r="I28">
            <v>0</v>
          </cell>
          <cell r="J28">
            <v>0</v>
          </cell>
          <cell r="K28">
            <v>0</v>
          </cell>
          <cell r="L28">
            <v>0</v>
          </cell>
          <cell r="M28">
            <v>0</v>
          </cell>
        </row>
        <row r="29">
          <cell r="A29" t="str">
            <v xml:space="preserve">   Gain (loss) on foreign exchange</v>
          </cell>
          <cell r="B29">
            <v>0</v>
          </cell>
          <cell r="C29">
            <v>0</v>
          </cell>
          <cell r="D29">
            <v>0</v>
          </cell>
          <cell r="E29">
            <v>0</v>
          </cell>
          <cell r="F29">
            <v>0</v>
          </cell>
          <cell r="G29">
            <v>0</v>
          </cell>
          <cell r="H29">
            <v>0</v>
          </cell>
          <cell r="I29">
            <v>0</v>
          </cell>
          <cell r="J29">
            <v>0</v>
          </cell>
          <cell r="K29">
            <v>0</v>
          </cell>
          <cell r="L29">
            <v>0</v>
          </cell>
          <cell r="M29">
            <v>0</v>
          </cell>
        </row>
        <row r="30">
          <cell r="B30">
            <v>20.664000000000001</v>
          </cell>
          <cell r="C30">
            <v>20.664000000000001</v>
          </cell>
          <cell r="D30">
            <v>20.664000000000001</v>
          </cell>
          <cell r="E30">
            <v>20.664000000000001</v>
          </cell>
          <cell r="F30">
            <v>20.664000000000001</v>
          </cell>
          <cell r="G30">
            <v>20.664000000000001</v>
          </cell>
          <cell r="H30">
            <v>20.664000000000001</v>
          </cell>
          <cell r="I30">
            <v>20.664000000000001</v>
          </cell>
          <cell r="J30">
            <v>20.664000000000001</v>
          </cell>
          <cell r="K30">
            <v>20.664000000000001</v>
          </cell>
          <cell r="L30">
            <v>20.664000000000001</v>
          </cell>
          <cell r="M30">
            <v>20.664200000000001</v>
          </cell>
        </row>
        <row r="31">
          <cell r="A31" t="str">
            <v>Other income deductions</v>
          </cell>
        </row>
        <row r="32">
          <cell r="A32" t="str">
            <v xml:space="preserve">   Loan interest expense and leases</v>
          </cell>
          <cell r="B32">
            <v>131.90100000000001</v>
          </cell>
          <cell r="C32">
            <v>131.90100000000001</v>
          </cell>
          <cell r="D32">
            <v>131.90100000000001</v>
          </cell>
          <cell r="E32">
            <v>131.90100000000001</v>
          </cell>
          <cell r="F32">
            <v>131.90100000000001</v>
          </cell>
          <cell r="G32">
            <v>131.90100000000001</v>
          </cell>
          <cell r="H32">
            <v>131.90100000000001</v>
          </cell>
          <cell r="I32">
            <v>131.90100000000001</v>
          </cell>
          <cell r="J32">
            <v>131.90100000000001</v>
          </cell>
          <cell r="K32">
            <v>131.90100000000001</v>
          </cell>
          <cell r="L32">
            <v>131.90100000000001</v>
          </cell>
          <cell r="M32">
            <v>131.90100000000001</v>
          </cell>
        </row>
        <row r="33">
          <cell r="A33" t="str">
            <v xml:space="preserve">       interest used during construction</v>
          </cell>
          <cell r="B33">
            <v>1.75</v>
          </cell>
          <cell r="C33">
            <v>1.75</v>
          </cell>
          <cell r="D33">
            <v>1.75</v>
          </cell>
          <cell r="E33">
            <v>1.75</v>
          </cell>
          <cell r="F33">
            <v>1.75</v>
          </cell>
          <cell r="G33">
            <v>1.75</v>
          </cell>
          <cell r="H33">
            <v>1.75</v>
          </cell>
          <cell r="I33">
            <v>1.75</v>
          </cell>
          <cell r="J33">
            <v>1.75</v>
          </cell>
          <cell r="K33">
            <v>1.75</v>
          </cell>
          <cell r="L33">
            <v>1.75</v>
          </cell>
          <cell r="M33">
            <v>1.75</v>
          </cell>
        </row>
        <row r="34">
          <cell r="B34" t="str">
            <v xml:space="preserve"> </v>
          </cell>
          <cell r="C34" t="str">
            <v xml:space="preserve"> </v>
          </cell>
          <cell r="D34" t="str">
            <v xml:space="preserve"> </v>
          </cell>
          <cell r="E34" t="str">
            <v xml:space="preserve"> </v>
          </cell>
          <cell r="F34" t="str">
            <v xml:space="preserve"> </v>
          </cell>
          <cell r="G34" t="str">
            <v xml:space="preserve"> </v>
          </cell>
          <cell r="H34" t="str">
            <v xml:space="preserve"> </v>
          </cell>
          <cell r="I34" t="str">
            <v xml:space="preserve"> </v>
          </cell>
          <cell r="J34" t="str">
            <v xml:space="preserve"> </v>
          </cell>
          <cell r="K34" t="str">
            <v xml:space="preserve"> </v>
          </cell>
          <cell r="L34" t="str">
            <v xml:space="preserve"> </v>
          </cell>
          <cell r="M34" t="str">
            <v xml:space="preserve"> </v>
          </cell>
        </row>
        <row r="35">
          <cell r="A35" t="str">
            <v xml:space="preserve">   Customers' and other interest</v>
          </cell>
          <cell r="B35">
            <v>0</v>
          </cell>
          <cell r="C35">
            <v>0</v>
          </cell>
          <cell r="D35">
            <v>0</v>
          </cell>
          <cell r="E35">
            <v>0</v>
          </cell>
          <cell r="F35">
            <v>0</v>
          </cell>
          <cell r="G35">
            <v>0</v>
          </cell>
          <cell r="H35">
            <v>0</v>
          </cell>
          <cell r="I35">
            <v>0</v>
          </cell>
          <cell r="J35">
            <v>0</v>
          </cell>
          <cell r="K35">
            <v>0</v>
          </cell>
          <cell r="L35">
            <v>0</v>
          </cell>
          <cell r="M35">
            <v>0</v>
          </cell>
        </row>
        <row r="36">
          <cell r="B36">
            <v>130.15100000000001</v>
          </cell>
          <cell r="C36">
            <v>130.15100000000001</v>
          </cell>
          <cell r="D36">
            <v>130.15100000000001</v>
          </cell>
          <cell r="E36">
            <v>130.15100000000001</v>
          </cell>
          <cell r="F36">
            <v>130.15100000000001</v>
          </cell>
          <cell r="G36">
            <v>130.15100000000001</v>
          </cell>
          <cell r="H36">
            <v>130.15100000000001</v>
          </cell>
          <cell r="I36">
            <v>130.15100000000001</v>
          </cell>
          <cell r="J36">
            <v>130.15100000000001</v>
          </cell>
          <cell r="K36">
            <v>130.15100000000001</v>
          </cell>
          <cell r="L36">
            <v>130.15100000000001</v>
          </cell>
          <cell r="M36">
            <v>130.15100000000001</v>
          </cell>
        </row>
        <row r="39">
          <cell r="A39" t="str">
            <v>Earnings before income taxes</v>
          </cell>
          <cell r="B39">
            <v>305.01926064166634</v>
          </cell>
          <cell r="C39">
            <v>305.0212506416662</v>
          </cell>
          <cell r="D39">
            <v>305.02126064166674</v>
          </cell>
          <cell r="E39">
            <v>305.02026064166654</v>
          </cell>
          <cell r="F39">
            <v>305.02025064166691</v>
          </cell>
          <cell r="G39">
            <v>305.01926064166634</v>
          </cell>
          <cell r="H39">
            <v>323.6822606416668</v>
          </cell>
          <cell r="I39">
            <v>323.67825064166635</v>
          </cell>
          <cell r="J39">
            <v>323.67926064166664</v>
          </cell>
          <cell r="K39">
            <v>323.67926064166619</v>
          </cell>
          <cell r="L39">
            <v>323.68025064166676</v>
          </cell>
          <cell r="M39">
            <v>323.68116064166691</v>
          </cell>
        </row>
        <row r="41">
          <cell r="A41" t="str">
            <v>Provision for income taxes</v>
          </cell>
        </row>
        <row r="42">
          <cell r="A42" t="str">
            <v xml:space="preserve">   Current</v>
          </cell>
          <cell r="B42">
            <v>116.24708791613325</v>
          </cell>
          <cell r="C42">
            <v>116.24782023613321</v>
          </cell>
          <cell r="D42">
            <v>116.2478239161334</v>
          </cell>
          <cell r="E42">
            <v>116.24745591613333</v>
          </cell>
          <cell r="F42">
            <v>116.24745223613346</v>
          </cell>
          <cell r="G42">
            <v>116.24708791613325</v>
          </cell>
          <cell r="H42">
            <v>123.11507191613342</v>
          </cell>
          <cell r="I42">
            <v>123.11359623613326</v>
          </cell>
          <cell r="J42">
            <v>123.11396791613336</v>
          </cell>
          <cell r="K42">
            <v>123.11396791613319</v>
          </cell>
          <cell r="L42">
            <v>123.11433223613341</v>
          </cell>
          <cell r="M42">
            <v>123.11466711613346</v>
          </cell>
        </row>
        <row r="43">
          <cell r="A43" t="str">
            <v xml:space="preserve">   Deferred</v>
          </cell>
          <cell r="B43">
            <v>0</v>
          </cell>
          <cell r="C43">
            <v>0</v>
          </cell>
          <cell r="D43">
            <v>0</v>
          </cell>
          <cell r="E43">
            <v>0</v>
          </cell>
          <cell r="F43">
            <v>0</v>
          </cell>
          <cell r="G43">
            <v>0</v>
          </cell>
          <cell r="H43">
            <v>0</v>
          </cell>
          <cell r="I43">
            <v>0</v>
          </cell>
          <cell r="J43">
            <v>0</v>
          </cell>
          <cell r="K43">
            <v>0</v>
          </cell>
          <cell r="L43">
            <v>0</v>
          </cell>
          <cell r="M43">
            <v>0</v>
          </cell>
        </row>
        <row r="44">
          <cell r="A44" t="str">
            <v xml:space="preserve"> </v>
          </cell>
          <cell r="B44">
            <v>116.24708791613325</v>
          </cell>
          <cell r="C44">
            <v>116.24782023613321</v>
          </cell>
          <cell r="D44">
            <v>116.2478239161334</v>
          </cell>
          <cell r="E44">
            <v>116.24745591613333</v>
          </cell>
          <cell r="F44">
            <v>116.24745223613346</v>
          </cell>
          <cell r="G44">
            <v>116.24708791613325</v>
          </cell>
          <cell r="H44">
            <v>123.11507191613342</v>
          </cell>
          <cell r="I44">
            <v>123.11359623613326</v>
          </cell>
          <cell r="J44">
            <v>123.11396791613336</v>
          </cell>
          <cell r="K44">
            <v>123.11396791613319</v>
          </cell>
          <cell r="L44">
            <v>123.11433223613341</v>
          </cell>
          <cell r="M44">
            <v>123.11466711613346</v>
          </cell>
        </row>
        <row r="47">
          <cell r="A47" t="str">
            <v>Net earnings for the period</v>
          </cell>
          <cell r="B47">
            <v>188.7721727255331</v>
          </cell>
          <cell r="C47">
            <v>188.77343040553299</v>
          </cell>
          <cell r="D47">
            <v>188.77343672553334</v>
          </cell>
          <cell r="E47">
            <v>188.77280472553321</v>
          </cell>
          <cell r="F47">
            <v>188.77279840553345</v>
          </cell>
          <cell r="G47">
            <v>188.7721727255331</v>
          </cell>
          <cell r="H47">
            <v>200.56718872553338</v>
          </cell>
          <cell r="I47">
            <v>200.56465440553308</v>
          </cell>
          <cell r="J47">
            <v>200.56529272553328</v>
          </cell>
          <cell r="K47">
            <v>200.565292725533</v>
          </cell>
          <cell r="L47">
            <v>200.56591840553335</v>
          </cell>
          <cell r="M47">
            <v>200.56649352553345</v>
          </cell>
        </row>
        <row r="56">
          <cell r="A56" t="str">
            <v>Revenue</v>
          </cell>
          <cell r="B56">
            <v>8358.2966699999997</v>
          </cell>
          <cell r="C56">
            <v>15471.314330000001</v>
          </cell>
          <cell r="D56">
            <v>22314.262000000002</v>
          </cell>
          <cell r="E56">
            <v>29169.801670000001</v>
          </cell>
          <cell r="F56">
            <v>34487.146330000003</v>
          </cell>
          <cell r="G56">
            <v>39681.525000000001</v>
          </cell>
          <cell r="H56">
            <v>44850.343670000002</v>
          </cell>
          <cell r="I56">
            <v>50284.074330000003</v>
          </cell>
          <cell r="J56">
            <v>55320.676000000007</v>
          </cell>
          <cell r="K56">
            <v>61841.683670000006</v>
          </cell>
          <cell r="L56">
            <v>68472.441330000001</v>
          </cell>
          <cell r="M56">
            <v>75556.453999999998</v>
          </cell>
        </row>
        <row r="57">
          <cell r="A57" t="str">
            <v>Purchased Power</v>
          </cell>
          <cell r="B57">
            <v>7393.97768</v>
          </cell>
          <cell r="C57">
            <v>13542.674330000002</v>
          </cell>
          <cell r="D57">
            <v>19421.301010000003</v>
          </cell>
          <cell r="E57">
            <v>25312.520690000005</v>
          </cell>
          <cell r="F57">
            <v>29665.545340000004</v>
          </cell>
          <cell r="G57">
            <v>33895.605020000003</v>
          </cell>
          <cell r="H57">
            <v>38081.441700000003</v>
          </cell>
          <cell r="I57">
            <v>42532.194350000005</v>
          </cell>
          <cell r="J57">
            <v>46585.817030000006</v>
          </cell>
          <cell r="K57">
            <v>52123.845710000009</v>
          </cell>
          <cell r="L57">
            <v>57771.623360000012</v>
          </cell>
          <cell r="M57">
            <v>63872.655340000012</v>
          </cell>
        </row>
        <row r="58">
          <cell r="B58">
            <v>964.31898999999976</v>
          </cell>
          <cell r="C58">
            <v>1928.6399999999994</v>
          </cell>
          <cell r="D58">
            <v>2892.9609899999996</v>
          </cell>
          <cell r="E58">
            <v>3857.2809799999959</v>
          </cell>
          <cell r="F58">
            <v>4821.600989999999</v>
          </cell>
          <cell r="G58">
            <v>5785.9199799999988</v>
          </cell>
          <cell r="H58">
            <v>6768.901969999999</v>
          </cell>
          <cell r="I58">
            <v>7751.8799799999979</v>
          </cell>
          <cell r="J58">
            <v>8734.8589700000011</v>
          </cell>
          <cell r="K58">
            <v>9717.8379599999971</v>
          </cell>
          <cell r="L58">
            <v>10700.817969999989</v>
          </cell>
          <cell r="M58">
            <v>11683.798659999986</v>
          </cell>
        </row>
        <row r="60">
          <cell r="A60" t="str">
            <v>Operating expenses</v>
          </cell>
        </row>
        <row r="61">
          <cell r="A61" t="str">
            <v xml:space="preserve">   Production</v>
          </cell>
          <cell r="B61">
            <v>0</v>
          </cell>
          <cell r="C61">
            <v>0</v>
          </cell>
          <cell r="D61">
            <v>0</v>
          </cell>
          <cell r="E61">
            <v>0</v>
          </cell>
          <cell r="F61">
            <v>0</v>
          </cell>
          <cell r="G61">
            <v>0</v>
          </cell>
          <cell r="H61">
            <v>0</v>
          </cell>
          <cell r="I61">
            <v>0</v>
          </cell>
          <cell r="J61">
            <v>0</v>
          </cell>
          <cell r="K61">
            <v>0</v>
          </cell>
          <cell r="L61">
            <v>0</v>
          </cell>
          <cell r="M61">
            <v>0</v>
          </cell>
        </row>
        <row r="62">
          <cell r="A62" t="str">
            <v xml:space="preserve">   Water rights</v>
          </cell>
          <cell r="B62">
            <v>0</v>
          </cell>
          <cell r="C62">
            <v>0</v>
          </cell>
          <cell r="D62">
            <v>0</v>
          </cell>
          <cell r="E62">
            <v>0</v>
          </cell>
          <cell r="F62">
            <v>0</v>
          </cell>
          <cell r="G62">
            <v>0</v>
          </cell>
          <cell r="H62">
            <v>0</v>
          </cell>
          <cell r="I62">
            <v>0</v>
          </cell>
          <cell r="J62">
            <v>0</v>
          </cell>
          <cell r="K62">
            <v>0</v>
          </cell>
          <cell r="L62">
            <v>0</v>
          </cell>
          <cell r="M62">
            <v>0</v>
          </cell>
        </row>
        <row r="63">
          <cell r="A63" t="str">
            <v xml:space="preserve">   Wheeling</v>
          </cell>
          <cell r="B63">
            <v>0</v>
          </cell>
          <cell r="C63">
            <v>0</v>
          </cell>
          <cell r="D63">
            <v>0</v>
          </cell>
          <cell r="E63">
            <v>0</v>
          </cell>
          <cell r="F63">
            <v>0</v>
          </cell>
          <cell r="G63">
            <v>0</v>
          </cell>
          <cell r="H63">
            <v>0</v>
          </cell>
          <cell r="I63">
            <v>0</v>
          </cell>
          <cell r="J63">
            <v>0</v>
          </cell>
          <cell r="K63">
            <v>0</v>
          </cell>
          <cell r="L63">
            <v>0</v>
          </cell>
          <cell r="M63">
            <v>0</v>
          </cell>
        </row>
        <row r="64">
          <cell r="A64" t="str">
            <v xml:space="preserve">   Transmission </v>
          </cell>
          <cell r="B64">
            <v>0</v>
          </cell>
          <cell r="C64">
            <v>0</v>
          </cell>
          <cell r="D64">
            <v>0</v>
          </cell>
          <cell r="E64">
            <v>0</v>
          </cell>
          <cell r="F64">
            <v>0</v>
          </cell>
          <cell r="G64">
            <v>0</v>
          </cell>
          <cell r="H64">
            <v>0</v>
          </cell>
          <cell r="I64">
            <v>0</v>
          </cell>
          <cell r="J64">
            <v>0</v>
          </cell>
          <cell r="K64">
            <v>0</v>
          </cell>
          <cell r="L64">
            <v>0</v>
          </cell>
          <cell r="M64">
            <v>0</v>
          </cell>
        </row>
        <row r="65">
          <cell r="A65" t="str">
            <v xml:space="preserve">   Distribution</v>
          </cell>
          <cell r="B65">
            <v>162.56303903333335</v>
          </cell>
          <cell r="C65">
            <v>325.12607806666671</v>
          </cell>
          <cell r="D65">
            <v>487.68911710000009</v>
          </cell>
          <cell r="E65">
            <v>650.25215613333341</v>
          </cell>
          <cell r="F65">
            <v>812.81519516666674</v>
          </cell>
          <cell r="G65">
            <v>975.37823420000007</v>
          </cell>
          <cell r="H65">
            <v>1137.9412732333335</v>
          </cell>
          <cell r="I65">
            <v>1300.5043122666668</v>
          </cell>
          <cell r="J65">
            <v>1463.0673513000002</v>
          </cell>
          <cell r="K65">
            <v>1625.6303903333335</v>
          </cell>
          <cell r="L65">
            <v>1788.1934293666668</v>
          </cell>
          <cell r="M65">
            <v>1950.7564684000001</v>
          </cell>
        </row>
        <row r="66">
          <cell r="A66" t="str">
            <v xml:space="preserve">   General</v>
          </cell>
          <cell r="B66">
            <v>230.45470032500003</v>
          </cell>
          <cell r="C66">
            <v>460.90940065000007</v>
          </cell>
          <cell r="D66">
            <v>691.36410097500016</v>
          </cell>
          <cell r="E66">
            <v>921.81880130000013</v>
          </cell>
          <cell r="F66">
            <v>1152.2735016250001</v>
          </cell>
          <cell r="G66">
            <v>1382.7282019500001</v>
          </cell>
          <cell r="H66">
            <v>1613.1829022750001</v>
          </cell>
          <cell r="I66">
            <v>1843.6376026</v>
          </cell>
          <cell r="J66">
            <v>2074.0923029250002</v>
          </cell>
          <cell r="K66">
            <v>2304.5470032500002</v>
          </cell>
          <cell r="L66">
            <v>2535.0017035750002</v>
          </cell>
          <cell r="M66">
            <v>2765.4564039000002</v>
          </cell>
        </row>
        <row r="67">
          <cell r="A67" t="str">
            <v xml:space="preserve">   Municipal and other taxes</v>
          </cell>
          <cell r="B67">
            <v>20.625</v>
          </cell>
          <cell r="C67">
            <v>41.25</v>
          </cell>
          <cell r="D67">
            <v>61.875</v>
          </cell>
          <cell r="E67">
            <v>82.5</v>
          </cell>
          <cell r="F67">
            <v>103.125</v>
          </cell>
          <cell r="G67">
            <v>123.75</v>
          </cell>
          <cell r="H67">
            <v>144.375</v>
          </cell>
          <cell r="I67">
            <v>165</v>
          </cell>
          <cell r="J67">
            <v>185.625</v>
          </cell>
          <cell r="K67">
            <v>206.25</v>
          </cell>
          <cell r="L67">
            <v>226.875</v>
          </cell>
          <cell r="M67">
            <v>247.5</v>
          </cell>
        </row>
        <row r="68">
          <cell r="B68">
            <v>413.64273935833342</v>
          </cell>
          <cell r="C68">
            <v>827.28547871666683</v>
          </cell>
          <cell r="D68">
            <v>1240.9282180750001</v>
          </cell>
          <cell r="E68">
            <v>1654.5709574333337</v>
          </cell>
          <cell r="F68">
            <v>2068.2136967916667</v>
          </cell>
          <cell r="G68">
            <v>2481.8564361500003</v>
          </cell>
          <cell r="H68">
            <v>2895.4991755083338</v>
          </cell>
          <cell r="I68">
            <v>3309.1419148666669</v>
          </cell>
          <cell r="J68">
            <v>3722.7846542250004</v>
          </cell>
          <cell r="K68">
            <v>4136.4273935833335</v>
          </cell>
          <cell r="L68">
            <v>4550.070132941667</v>
          </cell>
          <cell r="M68">
            <v>4963.7128723000005</v>
          </cell>
        </row>
        <row r="70">
          <cell r="A70" t="str">
            <v xml:space="preserve">   Amortization</v>
          </cell>
          <cell r="B70">
            <v>136.16998999999998</v>
          </cell>
          <cell r="C70">
            <v>272.34001000000001</v>
          </cell>
          <cell r="D70">
            <v>408.51</v>
          </cell>
          <cell r="E70">
            <v>544.67998999999998</v>
          </cell>
          <cell r="F70">
            <v>680.85001</v>
          </cell>
          <cell r="G70">
            <v>817.02</v>
          </cell>
          <cell r="H70">
            <v>953.18998999999997</v>
          </cell>
          <cell r="I70">
            <v>1089.3600099999999</v>
          </cell>
          <cell r="J70">
            <v>1225.5299999999997</v>
          </cell>
          <cell r="K70">
            <v>1361.6999899999996</v>
          </cell>
          <cell r="L70">
            <v>1497.8700099999996</v>
          </cell>
          <cell r="M70">
            <v>1634.0399999999995</v>
          </cell>
        </row>
        <row r="72">
          <cell r="A72" t="str">
            <v>Operating income</v>
          </cell>
          <cell r="B72">
            <v>414.50626064166636</v>
          </cell>
          <cell r="C72">
            <v>829.01451128333258</v>
          </cell>
          <cell r="D72">
            <v>1243.5227719249995</v>
          </cell>
          <cell r="E72">
            <v>1658.0300325666622</v>
          </cell>
          <cell r="F72">
            <v>2072.5372832083322</v>
          </cell>
          <cell r="G72">
            <v>2487.0435438499985</v>
          </cell>
          <cell r="H72">
            <v>2920.2128044916653</v>
          </cell>
          <cell r="I72">
            <v>3353.3780551333316</v>
          </cell>
          <cell r="J72">
            <v>3786.5443157750005</v>
          </cell>
          <cell r="K72">
            <v>4219.7105764166645</v>
          </cell>
          <cell r="L72">
            <v>4652.8778270583225</v>
          </cell>
          <cell r="M72">
            <v>5086.0457876999862</v>
          </cell>
        </row>
        <row r="74">
          <cell r="A74" t="str">
            <v>Other income</v>
          </cell>
          <cell r="B74" t="str">
            <v xml:space="preserve"> </v>
          </cell>
          <cell r="C74" t="str">
            <v xml:space="preserve"> </v>
          </cell>
          <cell r="D74" t="str">
            <v xml:space="preserve"> </v>
          </cell>
          <cell r="E74" t="str">
            <v xml:space="preserve"> </v>
          </cell>
          <cell r="F74" t="str">
            <v xml:space="preserve"> </v>
          </cell>
          <cell r="G74" t="str">
            <v xml:space="preserve"> </v>
          </cell>
          <cell r="H74" t="str">
            <v xml:space="preserve"> </v>
          </cell>
          <cell r="I74" t="str">
            <v xml:space="preserve"> </v>
          </cell>
          <cell r="J74" t="str">
            <v xml:space="preserve"> </v>
          </cell>
          <cell r="K74" t="str">
            <v xml:space="preserve"> </v>
          </cell>
          <cell r="L74" t="str">
            <v xml:space="preserve"> </v>
          </cell>
          <cell r="M74" t="str">
            <v xml:space="preserve"> </v>
          </cell>
        </row>
        <row r="75">
          <cell r="A75" t="str">
            <v xml:space="preserve">   Interest on investments</v>
          </cell>
          <cell r="B75">
            <v>10</v>
          </cell>
          <cell r="C75">
            <v>20</v>
          </cell>
          <cell r="D75">
            <v>30</v>
          </cell>
          <cell r="E75">
            <v>40</v>
          </cell>
          <cell r="F75">
            <v>50</v>
          </cell>
          <cell r="G75">
            <v>60</v>
          </cell>
          <cell r="H75">
            <v>70</v>
          </cell>
          <cell r="I75">
            <v>80</v>
          </cell>
          <cell r="J75">
            <v>90</v>
          </cell>
          <cell r="K75">
            <v>100</v>
          </cell>
          <cell r="L75">
            <v>110</v>
          </cell>
          <cell r="M75">
            <v>120</v>
          </cell>
        </row>
        <row r="76">
          <cell r="A76" t="str">
            <v xml:space="preserve">   Services and miscellaneous revenue</v>
          </cell>
          <cell r="B76">
            <v>10.664</v>
          </cell>
          <cell r="C76">
            <v>21.327999999999999</v>
          </cell>
          <cell r="D76">
            <v>31.991999999999997</v>
          </cell>
          <cell r="E76">
            <v>42.655999999999999</v>
          </cell>
          <cell r="F76">
            <v>53.32</v>
          </cell>
          <cell r="G76">
            <v>63.984000000000002</v>
          </cell>
          <cell r="H76">
            <v>74.647999999999996</v>
          </cell>
          <cell r="I76">
            <v>85.311999999999998</v>
          </cell>
          <cell r="J76">
            <v>95.975999999999999</v>
          </cell>
          <cell r="K76">
            <v>106.64</v>
          </cell>
          <cell r="L76">
            <v>117.304</v>
          </cell>
          <cell r="M76">
            <v>127.9682</v>
          </cell>
        </row>
        <row r="77">
          <cell r="A77" t="str">
            <v xml:space="preserve">   Gain (loss) on disposals</v>
          </cell>
          <cell r="B77">
            <v>0</v>
          </cell>
          <cell r="C77">
            <v>0</v>
          </cell>
          <cell r="D77">
            <v>0</v>
          </cell>
          <cell r="E77">
            <v>0</v>
          </cell>
          <cell r="F77">
            <v>0</v>
          </cell>
          <cell r="G77">
            <v>0</v>
          </cell>
          <cell r="H77">
            <v>0</v>
          </cell>
          <cell r="I77">
            <v>0</v>
          </cell>
          <cell r="J77">
            <v>0</v>
          </cell>
          <cell r="K77">
            <v>0</v>
          </cell>
          <cell r="L77">
            <v>0</v>
          </cell>
          <cell r="M77">
            <v>0</v>
          </cell>
        </row>
        <row r="78">
          <cell r="A78" t="str">
            <v xml:space="preserve">   Gain on sale of land</v>
          </cell>
          <cell r="B78">
            <v>0</v>
          </cell>
          <cell r="C78">
            <v>0</v>
          </cell>
          <cell r="D78">
            <v>0</v>
          </cell>
          <cell r="E78">
            <v>0</v>
          </cell>
          <cell r="F78">
            <v>0</v>
          </cell>
          <cell r="G78">
            <v>0</v>
          </cell>
          <cell r="H78">
            <v>0</v>
          </cell>
          <cell r="I78">
            <v>0</v>
          </cell>
          <cell r="J78">
            <v>0</v>
          </cell>
          <cell r="K78">
            <v>0</v>
          </cell>
          <cell r="L78">
            <v>0</v>
          </cell>
          <cell r="M78">
            <v>0</v>
          </cell>
        </row>
        <row r="79">
          <cell r="A79" t="str">
            <v xml:space="preserve">   Gain (loss) on foreign exchange</v>
          </cell>
          <cell r="B79">
            <v>0</v>
          </cell>
          <cell r="C79">
            <v>0</v>
          </cell>
          <cell r="D79">
            <v>0</v>
          </cell>
          <cell r="E79">
            <v>0</v>
          </cell>
          <cell r="F79">
            <v>0</v>
          </cell>
          <cell r="G79">
            <v>0</v>
          </cell>
          <cell r="H79">
            <v>0</v>
          </cell>
          <cell r="I79">
            <v>0</v>
          </cell>
          <cell r="J79">
            <v>0</v>
          </cell>
          <cell r="K79">
            <v>0</v>
          </cell>
          <cell r="L79">
            <v>0</v>
          </cell>
          <cell r="M79">
            <v>0</v>
          </cell>
        </row>
        <row r="80">
          <cell r="B80">
            <v>20.664000000000001</v>
          </cell>
          <cell r="C80">
            <v>41.328000000000003</v>
          </cell>
          <cell r="D80">
            <v>61.991999999999997</v>
          </cell>
          <cell r="E80">
            <v>82.656000000000006</v>
          </cell>
          <cell r="F80">
            <v>103.32</v>
          </cell>
          <cell r="G80">
            <v>123.98400000000001</v>
          </cell>
          <cell r="H80">
            <v>144.648</v>
          </cell>
          <cell r="I80">
            <v>165.31200000000001</v>
          </cell>
          <cell r="J80">
            <v>185.976</v>
          </cell>
          <cell r="K80">
            <v>206.64</v>
          </cell>
          <cell r="L80">
            <v>227.304</v>
          </cell>
          <cell r="M80">
            <v>247.9682</v>
          </cell>
        </row>
        <row r="81">
          <cell r="A81" t="str">
            <v>Other income deductions</v>
          </cell>
        </row>
        <row r="82">
          <cell r="A82" t="str">
            <v xml:space="preserve">   Loan interest expense and leases</v>
          </cell>
          <cell r="B82">
            <v>131.90100000000001</v>
          </cell>
          <cell r="C82">
            <v>263.80200000000002</v>
          </cell>
          <cell r="D82">
            <v>395.70300000000003</v>
          </cell>
          <cell r="E82">
            <v>527.60400000000004</v>
          </cell>
          <cell r="F82">
            <v>659.50500000000011</v>
          </cell>
          <cell r="G82">
            <v>791.40600000000018</v>
          </cell>
          <cell r="H82">
            <v>923.30700000000024</v>
          </cell>
          <cell r="I82">
            <v>1055.2080000000003</v>
          </cell>
          <cell r="J82">
            <v>1187.1090000000004</v>
          </cell>
          <cell r="K82">
            <v>1319.0100000000004</v>
          </cell>
          <cell r="L82">
            <v>1450.9110000000005</v>
          </cell>
          <cell r="M82">
            <v>1582.8120000000006</v>
          </cell>
        </row>
        <row r="83">
          <cell r="A83" t="str">
            <v xml:space="preserve">       interest used during construction</v>
          </cell>
          <cell r="B83">
            <v>1.75</v>
          </cell>
          <cell r="C83">
            <v>3.5</v>
          </cell>
          <cell r="D83">
            <v>5.25</v>
          </cell>
          <cell r="E83">
            <v>7</v>
          </cell>
          <cell r="F83">
            <v>8.75</v>
          </cell>
          <cell r="G83">
            <v>10.5</v>
          </cell>
          <cell r="H83">
            <v>12.25</v>
          </cell>
          <cell r="I83">
            <v>14</v>
          </cell>
          <cell r="J83">
            <v>15.75</v>
          </cell>
          <cell r="K83">
            <v>17.5</v>
          </cell>
          <cell r="L83">
            <v>19.25</v>
          </cell>
          <cell r="M83">
            <v>21</v>
          </cell>
        </row>
        <row r="84">
          <cell r="B84" t="str">
            <v xml:space="preserve"> </v>
          </cell>
          <cell r="C84" t="str">
            <v xml:space="preserve"> </v>
          </cell>
          <cell r="D84" t="str">
            <v xml:space="preserve"> </v>
          </cell>
          <cell r="E84" t="str">
            <v xml:space="preserve"> </v>
          </cell>
          <cell r="F84" t="str">
            <v xml:space="preserve"> </v>
          </cell>
          <cell r="G84" t="str">
            <v xml:space="preserve"> </v>
          </cell>
          <cell r="H84" t="str">
            <v xml:space="preserve"> </v>
          </cell>
          <cell r="I84" t="str">
            <v xml:space="preserve"> </v>
          </cell>
          <cell r="J84" t="str">
            <v xml:space="preserve"> </v>
          </cell>
          <cell r="K84" t="str">
            <v xml:space="preserve"> </v>
          </cell>
          <cell r="L84" t="str">
            <v xml:space="preserve"> </v>
          </cell>
          <cell r="M84" t="str">
            <v xml:space="preserve"> </v>
          </cell>
        </row>
        <row r="85">
          <cell r="A85" t="str">
            <v xml:space="preserve">   Customers' and other interest</v>
          </cell>
          <cell r="B85">
            <v>0</v>
          </cell>
          <cell r="C85">
            <v>0</v>
          </cell>
          <cell r="D85">
            <v>0</v>
          </cell>
          <cell r="E85">
            <v>0</v>
          </cell>
          <cell r="F85">
            <v>0</v>
          </cell>
          <cell r="G85">
            <v>0</v>
          </cell>
          <cell r="H85">
            <v>0</v>
          </cell>
          <cell r="I85">
            <v>0</v>
          </cell>
          <cell r="J85">
            <v>0</v>
          </cell>
          <cell r="K85">
            <v>0</v>
          </cell>
          <cell r="L85">
            <v>0</v>
          </cell>
          <cell r="M85">
            <v>0</v>
          </cell>
        </row>
        <row r="86">
          <cell r="B86">
            <v>130.15100000000001</v>
          </cell>
          <cell r="C86">
            <v>260.30200000000002</v>
          </cell>
          <cell r="D86">
            <v>390.45300000000003</v>
          </cell>
          <cell r="E86">
            <v>520.60400000000004</v>
          </cell>
          <cell r="F86">
            <v>650.75500000000011</v>
          </cell>
          <cell r="G86">
            <v>780.90600000000018</v>
          </cell>
          <cell r="H86">
            <v>911.05700000000024</v>
          </cell>
          <cell r="I86">
            <v>1041.2080000000003</v>
          </cell>
          <cell r="J86">
            <v>1171.3590000000004</v>
          </cell>
          <cell r="K86">
            <v>1301.5100000000004</v>
          </cell>
          <cell r="L86">
            <v>1431.6610000000005</v>
          </cell>
          <cell r="M86">
            <v>1561.8120000000006</v>
          </cell>
        </row>
        <row r="89">
          <cell r="A89" t="str">
            <v>Earnings before income taxes</v>
          </cell>
          <cell r="B89">
            <v>305.01926064166634</v>
          </cell>
          <cell r="C89">
            <v>610.04051128333253</v>
          </cell>
          <cell r="D89">
            <v>915.06177192499945</v>
          </cell>
          <cell r="E89">
            <v>1220.0820325666621</v>
          </cell>
          <cell r="F89">
            <v>1525.1022832083322</v>
          </cell>
          <cell r="G89">
            <v>1830.1215438499983</v>
          </cell>
          <cell r="H89">
            <v>2153.8038044916652</v>
          </cell>
          <cell r="I89">
            <v>2477.4820551333314</v>
          </cell>
          <cell r="J89">
            <v>2801.1613157750003</v>
          </cell>
          <cell r="K89">
            <v>3124.8405764166646</v>
          </cell>
          <cell r="L89">
            <v>3448.5208270583221</v>
          </cell>
          <cell r="M89">
            <v>3772.2019876999857</v>
          </cell>
        </row>
        <row r="91">
          <cell r="A91" t="str">
            <v>Provision for income taxes</v>
          </cell>
        </row>
        <row r="92">
          <cell r="A92" t="str">
            <v xml:space="preserve">   Current</v>
          </cell>
          <cell r="B92">
            <v>116.24708791613325</v>
          </cell>
          <cell r="C92">
            <v>232.49490815226648</v>
          </cell>
          <cell r="D92">
            <v>348.74273206839985</v>
          </cell>
          <cell r="E92">
            <v>464.99018798453318</v>
          </cell>
          <cell r="F92">
            <v>581.23764022066666</v>
          </cell>
          <cell r="G92">
            <v>697.48472813679996</v>
          </cell>
          <cell r="H92">
            <v>820.59980005293335</v>
          </cell>
          <cell r="I92">
            <v>943.71339628906662</v>
          </cell>
          <cell r="J92">
            <v>1066.8273642052</v>
          </cell>
          <cell r="K92">
            <v>1189.9413321213331</v>
          </cell>
          <cell r="L92">
            <v>1313.0556643574664</v>
          </cell>
          <cell r="M92">
            <v>1436.1703314735998</v>
          </cell>
        </row>
        <row r="93">
          <cell r="A93" t="str">
            <v xml:space="preserve">   Deferred</v>
          </cell>
          <cell r="B93">
            <v>0</v>
          </cell>
          <cell r="C93">
            <v>0</v>
          </cell>
          <cell r="D93">
            <v>0</v>
          </cell>
          <cell r="E93">
            <v>0</v>
          </cell>
          <cell r="F93">
            <v>0</v>
          </cell>
          <cell r="G93">
            <v>0</v>
          </cell>
          <cell r="H93">
            <v>0</v>
          </cell>
          <cell r="I93">
            <v>0</v>
          </cell>
          <cell r="J93">
            <v>0</v>
          </cell>
          <cell r="K93">
            <v>0</v>
          </cell>
          <cell r="L93">
            <v>0</v>
          </cell>
          <cell r="M93">
            <v>0</v>
          </cell>
        </row>
        <row r="94">
          <cell r="A94" t="str">
            <v xml:space="preserve"> </v>
          </cell>
          <cell r="B94">
            <v>116.24708791613325</v>
          </cell>
          <cell r="C94">
            <v>232.49490815226648</v>
          </cell>
          <cell r="D94">
            <v>348.74273206839985</v>
          </cell>
          <cell r="E94">
            <v>464.99018798453318</v>
          </cell>
          <cell r="F94">
            <v>581.23764022066666</v>
          </cell>
          <cell r="G94">
            <v>697.48472813679996</v>
          </cell>
          <cell r="H94">
            <v>820.59980005293335</v>
          </cell>
          <cell r="I94">
            <v>943.71339628906662</v>
          </cell>
          <cell r="J94">
            <v>1066.8273642052</v>
          </cell>
          <cell r="K94">
            <v>1189.9413321213331</v>
          </cell>
          <cell r="L94">
            <v>1313.0556643574664</v>
          </cell>
          <cell r="M94">
            <v>1436.1703314735998</v>
          </cell>
        </row>
        <row r="97">
          <cell r="A97" t="str">
            <v>Net earnings for the period</v>
          </cell>
          <cell r="B97">
            <v>188.7721727255331</v>
          </cell>
          <cell r="C97">
            <v>377.54560313106606</v>
          </cell>
          <cell r="D97">
            <v>566.3190398565996</v>
          </cell>
          <cell r="E97">
            <v>755.09184458212894</v>
          </cell>
          <cell r="F97">
            <v>943.86464298766555</v>
          </cell>
          <cell r="G97">
            <v>1132.6368157131983</v>
          </cell>
          <cell r="H97">
            <v>1333.2040044387318</v>
          </cell>
          <cell r="I97">
            <v>1533.7686588442648</v>
          </cell>
          <cell r="J97">
            <v>1734.3339515698003</v>
          </cell>
          <cell r="K97">
            <v>1934.8992442953315</v>
          </cell>
          <cell r="L97">
            <v>2135.4651627008557</v>
          </cell>
          <cell r="M97">
            <v>2336.0316562263861</v>
          </cell>
        </row>
      </sheetData>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5:K93"/>
  <sheetViews>
    <sheetView tabSelected="1" zoomScaleNormal="100" workbookViewId="0">
      <selection activeCell="H6" sqref="H6"/>
    </sheetView>
  </sheetViews>
  <sheetFormatPr defaultRowHeight="15" x14ac:dyDescent="0.25"/>
  <cols>
    <col min="1" max="1" width="10.28515625" customWidth="1"/>
    <col min="2" max="2" width="53.85546875" customWidth="1"/>
    <col min="3" max="3" width="28.140625" customWidth="1"/>
    <col min="4" max="4" width="23.140625" customWidth="1"/>
    <col min="5" max="5" width="19.140625" customWidth="1"/>
    <col min="6" max="6" width="24.42578125" customWidth="1"/>
    <col min="7" max="7" width="15.85546875" customWidth="1"/>
    <col min="8" max="8" width="18.140625" customWidth="1"/>
    <col min="9" max="9" width="17.7109375" customWidth="1"/>
    <col min="10" max="10" width="17.28515625" customWidth="1"/>
    <col min="11" max="11" width="18.140625" customWidth="1"/>
  </cols>
  <sheetData>
    <row r="15" spans="1:11" x14ac:dyDescent="0.25">
      <c r="A15" s="1" t="s">
        <v>0</v>
      </c>
      <c r="B15" s="2" t="s">
        <v>1</v>
      </c>
      <c r="C15" s="3"/>
      <c r="D15" s="3"/>
      <c r="E15" s="3"/>
      <c r="F15" s="3"/>
      <c r="G15" s="4"/>
      <c r="H15" s="4"/>
      <c r="I15" s="5"/>
      <c r="J15" s="5"/>
      <c r="K15" s="5"/>
    </row>
    <row r="16" spans="1:11" x14ac:dyDescent="0.25">
      <c r="A16" s="1"/>
      <c r="B16" s="81" t="s">
        <v>2</v>
      </c>
      <c r="C16" s="81"/>
      <c r="D16" s="6">
        <v>2018</v>
      </c>
      <c r="E16" s="82"/>
      <c r="F16" s="83"/>
      <c r="G16" s="5"/>
      <c r="H16" s="5"/>
      <c r="I16" s="5"/>
      <c r="J16" s="5"/>
      <c r="K16" s="5"/>
    </row>
    <row r="17" spans="1:11" ht="15.75" thickBot="1" x14ac:dyDescent="0.3">
      <c r="A17" s="1"/>
      <c r="B17" s="7" t="s">
        <v>3</v>
      </c>
      <c r="C17" s="7" t="s">
        <v>4</v>
      </c>
      <c r="D17" s="75">
        <f>D18+D19</f>
        <v>224565775.06999999</v>
      </c>
      <c r="E17" s="8" t="s">
        <v>5</v>
      </c>
      <c r="F17" s="9">
        <v>1</v>
      </c>
      <c r="G17" s="5"/>
      <c r="H17" s="5"/>
      <c r="I17" s="5"/>
      <c r="J17" s="5"/>
      <c r="K17" s="5"/>
    </row>
    <row r="18" spans="1:11" ht="15.75" thickBot="1" x14ac:dyDescent="0.3">
      <c r="A18" s="4"/>
      <c r="B18" s="7" t="s">
        <v>6</v>
      </c>
      <c r="C18" s="7" t="s">
        <v>7</v>
      </c>
      <c r="D18" s="75">
        <v>113771913.95999999</v>
      </c>
      <c r="E18" s="8" t="s">
        <v>5</v>
      </c>
      <c r="F18" s="10">
        <f>IFERROR(D18/$D$14,0)</f>
        <v>0</v>
      </c>
      <c r="G18" s="4"/>
      <c r="H18" s="4"/>
      <c r="I18" s="4"/>
      <c r="J18" s="4"/>
      <c r="K18" s="4"/>
    </row>
    <row r="19" spans="1:11" ht="15.75" thickBot="1" x14ac:dyDescent="0.3">
      <c r="A19" s="4"/>
      <c r="B19" s="7" t="s">
        <v>8</v>
      </c>
      <c r="C19" s="7" t="s">
        <v>9</v>
      </c>
      <c r="D19" s="75">
        <v>110793861.11</v>
      </c>
      <c r="E19" s="8" t="s">
        <v>5</v>
      </c>
      <c r="F19" s="10">
        <f>IFERROR(D19/$D$14,0)</f>
        <v>0</v>
      </c>
      <c r="G19" s="4"/>
      <c r="H19" s="4"/>
      <c r="I19" s="4"/>
      <c r="J19" s="4"/>
      <c r="K19" s="4"/>
    </row>
    <row r="20" spans="1:11" ht="15.75" thickBot="1" x14ac:dyDescent="0.3">
      <c r="A20" s="4"/>
      <c r="B20" s="7" t="s">
        <v>10</v>
      </c>
      <c r="C20" s="7" t="s">
        <v>11</v>
      </c>
      <c r="D20" s="75">
        <v>73319689</v>
      </c>
      <c r="E20" s="8" t="s">
        <v>5</v>
      </c>
      <c r="F20" s="10">
        <f>IFERROR(D20/$D$14,0)</f>
        <v>0</v>
      </c>
      <c r="G20" s="4"/>
      <c r="H20" s="4"/>
      <c r="I20" s="4"/>
      <c r="J20" s="4"/>
      <c r="K20" s="4"/>
    </row>
    <row r="21" spans="1:11" x14ac:dyDescent="0.25">
      <c r="A21" s="4"/>
      <c r="B21" s="7" t="s">
        <v>12</v>
      </c>
      <c r="C21" s="7" t="s">
        <v>13</v>
      </c>
      <c r="D21" s="76">
        <f>D19-D20</f>
        <v>37474172.109999999</v>
      </c>
      <c r="E21" s="8" t="s">
        <v>5</v>
      </c>
      <c r="F21" s="10">
        <f>IFERROR(D21/$D$14,0)</f>
        <v>0</v>
      </c>
      <c r="G21" s="11"/>
      <c r="H21" s="11"/>
      <c r="I21" s="4"/>
      <c r="J21" s="4"/>
      <c r="K21" s="4"/>
    </row>
    <row r="22" spans="1:11" ht="14.45" customHeight="1" x14ac:dyDescent="0.25">
      <c r="A22" s="4"/>
      <c r="B22" s="84" t="s">
        <v>14</v>
      </c>
      <c r="C22" s="84"/>
      <c r="D22" s="84"/>
      <c r="E22" s="84"/>
      <c r="F22" s="84"/>
      <c r="G22" s="85"/>
      <c r="H22" s="85"/>
      <c r="I22" s="4"/>
      <c r="J22" s="4"/>
      <c r="K22" s="4"/>
    </row>
    <row r="23" spans="1:11" x14ac:dyDescent="0.25">
      <c r="A23" s="4"/>
      <c r="B23" s="4"/>
      <c r="C23" s="4"/>
      <c r="D23" s="12"/>
      <c r="E23" s="13"/>
      <c r="F23" s="13"/>
      <c r="G23" s="13"/>
      <c r="H23" s="4"/>
      <c r="I23" s="4"/>
      <c r="J23" s="4"/>
      <c r="K23" s="4"/>
    </row>
    <row r="24" spans="1:11" x14ac:dyDescent="0.25">
      <c r="A24" s="4" t="s">
        <v>15</v>
      </c>
      <c r="B24" s="14" t="s">
        <v>16</v>
      </c>
      <c r="C24" s="4"/>
      <c r="D24" s="4"/>
      <c r="E24" s="4"/>
      <c r="F24" s="4"/>
      <c r="G24" s="4"/>
      <c r="H24" s="4"/>
      <c r="I24" s="4"/>
      <c r="J24" s="4"/>
      <c r="K24" s="4"/>
    </row>
    <row r="25" spans="1:11" x14ac:dyDescent="0.25">
      <c r="A25" s="4"/>
      <c r="B25" s="14"/>
      <c r="C25" s="4"/>
      <c r="D25" s="4"/>
      <c r="E25" s="4"/>
      <c r="F25" s="4"/>
      <c r="G25" s="4"/>
      <c r="H25" s="4"/>
      <c r="I25" s="4"/>
      <c r="J25" s="4"/>
      <c r="K25" s="4"/>
    </row>
    <row r="26" spans="1:11" x14ac:dyDescent="0.25">
      <c r="A26" s="4"/>
      <c r="B26" s="15" t="s">
        <v>17</v>
      </c>
      <c r="C26" s="16" t="s">
        <v>18</v>
      </c>
      <c r="D26" s="4"/>
      <c r="E26" s="5"/>
      <c r="F26" s="13"/>
      <c r="G26" s="13"/>
      <c r="H26" s="13"/>
      <c r="I26" s="13"/>
      <c r="J26" s="13"/>
      <c r="K26" s="13"/>
    </row>
    <row r="27" spans="1:11" x14ac:dyDescent="0.25">
      <c r="A27" s="4"/>
      <c r="B27" s="4"/>
      <c r="C27" s="4"/>
      <c r="D27" s="4"/>
      <c r="E27" s="5"/>
      <c r="F27" s="13"/>
      <c r="G27" s="13"/>
      <c r="H27" s="13"/>
      <c r="I27" s="13"/>
      <c r="J27" s="13"/>
      <c r="K27" s="13"/>
    </row>
    <row r="28" spans="1:11" x14ac:dyDescent="0.25">
      <c r="A28" s="4"/>
      <c r="B28" s="86" t="s">
        <v>19</v>
      </c>
      <c r="C28" s="87"/>
      <c r="D28" s="87"/>
      <c r="E28" s="87"/>
      <c r="F28" s="87"/>
      <c r="G28" s="4"/>
      <c r="H28" s="4"/>
      <c r="I28" s="4"/>
      <c r="J28" s="4"/>
      <c r="K28" s="4"/>
    </row>
    <row r="29" spans="1:11" x14ac:dyDescent="0.25">
      <c r="A29" s="4"/>
      <c r="B29" s="17"/>
      <c r="C29" s="17"/>
      <c r="D29" s="17"/>
      <c r="E29" s="17"/>
      <c r="F29" s="17"/>
      <c r="G29" s="17"/>
      <c r="H29" s="17"/>
      <c r="I29" s="4"/>
      <c r="J29" s="4"/>
      <c r="K29" s="4"/>
    </row>
    <row r="30" spans="1:11" x14ac:dyDescent="0.25">
      <c r="A30" s="4"/>
      <c r="B30" s="17"/>
      <c r="C30" s="17"/>
      <c r="D30" s="17"/>
      <c r="E30" s="17"/>
      <c r="F30" s="17"/>
      <c r="G30" s="17"/>
      <c r="H30" s="17"/>
      <c r="I30" s="4"/>
      <c r="J30" s="4"/>
      <c r="K30" s="4"/>
    </row>
    <row r="31" spans="1:11" hidden="1" x14ac:dyDescent="0.25">
      <c r="A31" s="4"/>
      <c r="B31" s="17"/>
      <c r="C31" s="17"/>
      <c r="D31" s="17"/>
      <c r="E31" s="17"/>
      <c r="F31" s="17"/>
      <c r="G31" s="17"/>
      <c r="H31" s="17"/>
      <c r="I31" s="4"/>
      <c r="J31" s="4"/>
      <c r="K31" s="4"/>
    </row>
    <row r="32" spans="1:11" hidden="1" x14ac:dyDescent="0.25">
      <c r="A32" s="4"/>
      <c r="B32" s="17"/>
      <c r="C32" s="17"/>
      <c r="D32" s="17"/>
      <c r="E32" s="17"/>
      <c r="F32" s="17"/>
      <c r="G32" s="17"/>
      <c r="H32" s="17"/>
      <c r="I32" s="4"/>
      <c r="J32" s="4"/>
      <c r="K32" s="4"/>
    </row>
    <row r="33" spans="1:11" hidden="1" x14ac:dyDescent="0.25">
      <c r="A33" s="4"/>
      <c r="B33" s="17"/>
      <c r="C33" s="17"/>
      <c r="D33" s="17"/>
      <c r="E33" s="17"/>
      <c r="F33" s="17"/>
      <c r="G33" s="17"/>
      <c r="H33" s="17"/>
      <c r="I33" s="4"/>
      <c r="J33" s="4"/>
      <c r="K33" s="4"/>
    </row>
    <row r="34" spans="1:11" hidden="1" x14ac:dyDescent="0.25">
      <c r="A34" s="4"/>
      <c r="B34" s="17"/>
      <c r="C34" s="17"/>
      <c r="D34" s="17"/>
      <c r="E34" s="17"/>
      <c r="F34" s="17"/>
      <c r="G34" s="17"/>
      <c r="H34" s="17"/>
      <c r="I34" s="4"/>
      <c r="J34" s="4"/>
      <c r="K34" s="4"/>
    </row>
    <row r="35" spans="1:11" hidden="1" x14ac:dyDescent="0.25">
      <c r="A35" s="13"/>
      <c r="B35" s="17"/>
      <c r="C35" s="17"/>
      <c r="D35" s="17"/>
      <c r="E35" s="17"/>
      <c r="F35" s="17"/>
      <c r="G35" s="17"/>
      <c r="H35" s="17"/>
      <c r="I35" s="13"/>
      <c r="J35" s="13"/>
      <c r="K35" s="13"/>
    </row>
    <row r="36" spans="1:11" hidden="1" x14ac:dyDescent="0.25">
      <c r="A36" s="13"/>
      <c r="B36" s="17"/>
      <c r="C36" s="17"/>
      <c r="D36" s="17"/>
      <c r="E36" s="17"/>
      <c r="F36" s="17"/>
      <c r="G36" s="17"/>
      <c r="H36" s="17"/>
      <c r="I36" s="13"/>
      <c r="J36" s="13"/>
      <c r="K36" s="13"/>
    </row>
    <row r="37" spans="1:11" hidden="1" x14ac:dyDescent="0.25">
      <c r="A37" s="4"/>
      <c r="B37" s="4"/>
      <c r="C37" s="4"/>
      <c r="D37" s="4"/>
      <c r="E37" s="4"/>
      <c r="F37" s="4"/>
      <c r="G37" s="4"/>
      <c r="H37" s="4"/>
      <c r="I37" s="4"/>
      <c r="J37" s="4"/>
      <c r="K37" s="4"/>
    </row>
    <row r="38" spans="1:11" x14ac:dyDescent="0.25">
      <c r="A38" s="4" t="s">
        <v>20</v>
      </c>
      <c r="B38" s="18" t="s">
        <v>21</v>
      </c>
      <c r="C38" s="14"/>
      <c r="D38" s="4"/>
      <c r="E38" s="4"/>
      <c r="F38" s="4"/>
      <c r="G38" s="4"/>
      <c r="H38" s="4"/>
      <c r="I38" s="4"/>
      <c r="J38" s="4"/>
      <c r="K38" s="4"/>
    </row>
    <row r="39" spans="1:11" ht="15.75" thickBot="1" x14ac:dyDescent="0.3">
      <c r="A39" s="4"/>
      <c r="B39" s="15" t="s">
        <v>2</v>
      </c>
      <c r="C39" s="19">
        <v>2018</v>
      </c>
      <c r="D39" s="5"/>
      <c r="E39" s="5"/>
      <c r="F39" s="20"/>
      <c r="G39" s="21"/>
      <c r="H39" s="21"/>
      <c r="I39" s="21"/>
      <c r="J39" s="21"/>
      <c r="K39" s="21"/>
    </row>
    <row r="40" spans="1:11" ht="90.75" thickBot="1" x14ac:dyDescent="0.3">
      <c r="A40" s="22"/>
      <c r="B40" s="23" t="s">
        <v>22</v>
      </c>
      <c r="C40" s="24" t="s">
        <v>23</v>
      </c>
      <c r="D40" s="25" t="s">
        <v>24</v>
      </c>
      <c r="E40" s="26" t="s">
        <v>25</v>
      </c>
      <c r="F40" s="27" t="s">
        <v>26</v>
      </c>
      <c r="G40" s="28" t="s">
        <v>27</v>
      </c>
      <c r="H40" s="28" t="s">
        <v>28</v>
      </c>
      <c r="I40" s="28" t="s">
        <v>29</v>
      </c>
      <c r="J40" s="28" t="s">
        <v>30</v>
      </c>
      <c r="K40" s="29" t="s">
        <v>31</v>
      </c>
    </row>
    <row r="41" spans="1:11" x14ac:dyDescent="0.25">
      <c r="A41" s="22"/>
      <c r="B41" s="30"/>
      <c r="C41" s="31" t="s">
        <v>32</v>
      </c>
      <c r="D41" s="31" t="s">
        <v>33</v>
      </c>
      <c r="E41" s="32" t="s">
        <v>34</v>
      </c>
      <c r="F41" s="32" t="s">
        <v>35</v>
      </c>
      <c r="G41" s="32" t="s">
        <v>36</v>
      </c>
      <c r="H41" s="33" t="s">
        <v>37</v>
      </c>
      <c r="I41" s="32" t="s">
        <v>38</v>
      </c>
      <c r="J41" s="33" t="s">
        <v>39</v>
      </c>
      <c r="K41" s="34" t="s">
        <v>40</v>
      </c>
    </row>
    <row r="42" spans="1:11" x14ac:dyDescent="0.25">
      <c r="A42" s="4"/>
      <c r="B42" s="35" t="s">
        <v>41</v>
      </c>
      <c r="C42" s="36">
        <v>4265256.2929999996</v>
      </c>
      <c r="D42" s="36">
        <v>4657876.145132402</v>
      </c>
      <c r="E42" s="36">
        <v>4843074.4605209995</v>
      </c>
      <c r="F42" s="37">
        <f>C42-D42+E42</f>
        <v>4450454.6083885971</v>
      </c>
      <c r="G42" s="77">
        <f>63.7/1000</f>
        <v>6.3700000000000007E-2</v>
      </c>
      <c r="H42" s="63">
        <f>F42*G42</f>
        <v>283493.95855435368</v>
      </c>
      <c r="I42" s="77">
        <f>67.36/1000</f>
        <v>6.7360000000000003E-2</v>
      </c>
      <c r="J42" s="64">
        <f>F42*I42</f>
        <v>299782.62242105592</v>
      </c>
      <c r="K42" s="65">
        <f>J42-H42</f>
        <v>16288.663866702234</v>
      </c>
    </row>
    <row r="43" spans="1:11" x14ac:dyDescent="0.25">
      <c r="A43" s="4"/>
      <c r="B43" s="35" t="s">
        <v>42</v>
      </c>
      <c r="C43" s="36">
        <v>4435816.4330000002</v>
      </c>
      <c r="D43" s="36">
        <v>4843074.4605209995</v>
      </c>
      <c r="E43" s="36">
        <v>3555567.7573364992</v>
      </c>
      <c r="F43" s="37">
        <f t="shared" ref="F43:F53" si="0">C43-D43+E43</f>
        <v>3148309.7298154999</v>
      </c>
      <c r="G43" s="77">
        <f>77.05/1000</f>
        <v>7.7049999999999993E-2</v>
      </c>
      <c r="H43" s="63">
        <f t="shared" ref="H43:H53" si="1">F43*G43</f>
        <v>242577.26468228424</v>
      </c>
      <c r="I43" s="77">
        <f>81.67/1000</f>
        <v>8.1670000000000006E-2</v>
      </c>
      <c r="J43" s="64">
        <f t="shared" ref="J43:J53" si="2">F43*I43</f>
        <v>257122.45563403188</v>
      </c>
      <c r="K43" s="65">
        <f t="shared" ref="K43:K53" si="3">J43-H43</f>
        <v>14545.190951747645</v>
      </c>
    </row>
    <row r="44" spans="1:11" x14ac:dyDescent="0.25">
      <c r="A44" s="4"/>
      <c r="B44" s="35" t="s">
        <v>43</v>
      </c>
      <c r="C44" s="36">
        <v>3559735.3479999993</v>
      </c>
      <c r="D44" s="36">
        <v>3555567.7573364992</v>
      </c>
      <c r="E44" s="36">
        <v>3465651.9744216977</v>
      </c>
      <c r="F44" s="37">
        <f t="shared" si="0"/>
        <v>3469819.5650851978</v>
      </c>
      <c r="G44" s="77">
        <f>85.95/1000</f>
        <v>8.5949999999999999E-2</v>
      </c>
      <c r="H44" s="63">
        <f t="shared" si="1"/>
        <v>298230.99161907274</v>
      </c>
      <c r="I44" s="77">
        <f>94.81/1000</f>
        <v>9.4810000000000005E-2</v>
      </c>
      <c r="J44" s="64">
        <f t="shared" si="2"/>
        <v>328973.59296572761</v>
      </c>
      <c r="K44" s="65">
        <f t="shared" si="3"/>
        <v>30742.601346654876</v>
      </c>
    </row>
    <row r="45" spans="1:11" x14ac:dyDescent="0.25">
      <c r="A45" s="4"/>
      <c r="B45" s="35" t="s">
        <v>44</v>
      </c>
      <c r="C45" s="36">
        <v>3049823.4209999973</v>
      </c>
      <c r="D45" s="36">
        <v>3465651.9744216977</v>
      </c>
      <c r="E45" s="36">
        <v>3764161.1097300993</v>
      </c>
      <c r="F45" s="37">
        <f t="shared" si="0"/>
        <v>3348332.556308399</v>
      </c>
      <c r="G45" s="77">
        <f>100.74/1000</f>
        <v>0.10074</v>
      </c>
      <c r="H45" s="63">
        <f t="shared" si="1"/>
        <v>337311.02172250807</v>
      </c>
      <c r="I45" s="77">
        <f>99.59/1000</f>
        <v>9.9589999999999998E-2</v>
      </c>
      <c r="J45" s="64">
        <f t="shared" si="2"/>
        <v>333460.43928275345</v>
      </c>
      <c r="K45" s="65">
        <f t="shared" si="3"/>
        <v>-3850.5824397546239</v>
      </c>
    </row>
    <row r="46" spans="1:11" x14ac:dyDescent="0.25">
      <c r="A46" s="4"/>
      <c r="B46" s="35" t="s">
        <v>45</v>
      </c>
      <c r="C46" s="36">
        <v>3818005.3119999981</v>
      </c>
      <c r="D46" s="36">
        <v>3764161.1097300993</v>
      </c>
      <c r="E46" s="36">
        <v>2923383.9815318994</v>
      </c>
      <c r="F46" s="37">
        <f t="shared" si="0"/>
        <v>2977228.1838017981</v>
      </c>
      <c r="G46" s="77">
        <f>131.99/1000</f>
        <v>0.13199</v>
      </c>
      <c r="H46" s="63">
        <f t="shared" si="1"/>
        <v>392964.34797999932</v>
      </c>
      <c r="I46" s="77">
        <f>107.93/1000</f>
        <v>0.10793000000000001</v>
      </c>
      <c r="J46" s="64">
        <f t="shared" si="2"/>
        <v>321332.23787772813</v>
      </c>
      <c r="K46" s="65">
        <f t="shared" si="3"/>
        <v>-71632.110102271196</v>
      </c>
    </row>
    <row r="47" spans="1:11" x14ac:dyDescent="0.25">
      <c r="A47" s="4"/>
      <c r="B47" s="35" t="s">
        <v>46</v>
      </c>
      <c r="C47" s="36">
        <v>2953186.3849999998</v>
      </c>
      <c r="D47" s="36">
        <v>2923383.9815318994</v>
      </c>
      <c r="E47" s="36">
        <v>3262370.6492003007</v>
      </c>
      <c r="F47" s="37">
        <f t="shared" si="0"/>
        <v>3292173.052668401</v>
      </c>
      <c r="G47" s="77">
        <f>102.39/1000</f>
        <v>0.10238999999999999</v>
      </c>
      <c r="H47" s="63">
        <f t="shared" si="1"/>
        <v>337085.59886271757</v>
      </c>
      <c r="I47" s="77">
        <f>118.96/1000</f>
        <v>0.11896</v>
      </c>
      <c r="J47" s="64">
        <f t="shared" si="2"/>
        <v>391636.90634543297</v>
      </c>
      <c r="K47" s="65">
        <f t="shared" si="3"/>
        <v>54551.307482715405</v>
      </c>
    </row>
    <row r="48" spans="1:11" x14ac:dyDescent="0.25">
      <c r="A48" s="4"/>
      <c r="B48" s="35" t="s">
        <v>47</v>
      </c>
      <c r="C48" s="36">
        <v>3175286.6989999982</v>
      </c>
      <c r="D48" s="36">
        <v>3262370.6492003007</v>
      </c>
      <c r="E48" s="36">
        <v>3264425.8094079979</v>
      </c>
      <c r="F48" s="37">
        <f t="shared" si="0"/>
        <v>3177341.8592076954</v>
      </c>
      <c r="G48" s="77">
        <f>81.23/1000</f>
        <v>8.1230000000000011E-2</v>
      </c>
      <c r="H48" s="63">
        <f t="shared" si="1"/>
        <v>258095.47922344113</v>
      </c>
      <c r="I48" s="77">
        <f>77.37/1000</f>
        <v>7.7370000000000008E-2</v>
      </c>
      <c r="J48" s="64">
        <f t="shared" si="2"/>
        <v>245830.93964689941</v>
      </c>
      <c r="K48" s="65">
        <f t="shared" si="3"/>
        <v>-12264.53957654172</v>
      </c>
    </row>
    <row r="49" spans="1:11" x14ac:dyDescent="0.25">
      <c r="A49" s="4"/>
      <c r="B49" s="35" t="s">
        <v>48</v>
      </c>
      <c r="C49" s="36">
        <v>3272382.49</v>
      </c>
      <c r="D49" s="36">
        <v>3264425.8094079979</v>
      </c>
      <c r="E49" s="36">
        <v>3154068.7468866948</v>
      </c>
      <c r="F49" s="37">
        <f t="shared" si="0"/>
        <v>3162025.4274786972</v>
      </c>
      <c r="G49" s="77">
        <f>73.24/1000</f>
        <v>7.324E-2</v>
      </c>
      <c r="H49" s="63">
        <f t="shared" si="1"/>
        <v>231586.74230853977</v>
      </c>
      <c r="I49" s="77">
        <f>74.9/1000</f>
        <v>7.4900000000000008E-2</v>
      </c>
      <c r="J49" s="64">
        <f t="shared" si="2"/>
        <v>236835.70451815444</v>
      </c>
      <c r="K49" s="65">
        <f t="shared" si="3"/>
        <v>5248.9622096146632</v>
      </c>
    </row>
    <row r="50" spans="1:11" x14ac:dyDescent="0.25">
      <c r="A50" s="4"/>
      <c r="B50" s="35" t="s">
        <v>49</v>
      </c>
      <c r="C50" s="36">
        <v>3197978.51</v>
      </c>
      <c r="D50" s="36">
        <v>3154068.7468866948</v>
      </c>
      <c r="E50" s="36">
        <v>3062866.6077223988</v>
      </c>
      <c r="F50" s="37">
        <f t="shared" si="0"/>
        <v>3106776.3708357038</v>
      </c>
      <c r="G50" s="77">
        <f>86.6/1000</f>
        <v>8.6599999999999996E-2</v>
      </c>
      <c r="H50" s="63">
        <f t="shared" si="1"/>
        <v>269046.83371437195</v>
      </c>
      <c r="I50" s="77">
        <f>85.84/1000</f>
        <v>8.584E-2</v>
      </c>
      <c r="J50" s="64">
        <f t="shared" si="2"/>
        <v>266685.6836725368</v>
      </c>
      <c r="K50" s="65">
        <f t="shared" si="3"/>
        <v>-2361.1500418351498</v>
      </c>
    </row>
    <row r="51" spans="1:11" x14ac:dyDescent="0.25">
      <c r="A51" s="4"/>
      <c r="B51" s="35" t="s">
        <v>50</v>
      </c>
      <c r="C51" s="36">
        <v>3029709.6469999971</v>
      </c>
      <c r="D51" s="36">
        <v>3062866.6077223988</v>
      </c>
      <c r="E51" s="36">
        <v>3702511.9989923965</v>
      </c>
      <c r="F51" s="37">
        <f t="shared" si="0"/>
        <v>3669355.0382699948</v>
      </c>
      <c r="G51" s="77">
        <f>119.98/1000</f>
        <v>0.11998</v>
      </c>
      <c r="H51" s="63">
        <f t="shared" si="1"/>
        <v>440249.21749163396</v>
      </c>
      <c r="I51" s="77">
        <f>120.59/1000</f>
        <v>0.12059</v>
      </c>
      <c r="J51" s="64">
        <f t="shared" si="2"/>
        <v>442487.5240649787</v>
      </c>
      <c r="K51" s="65">
        <f t="shared" si="3"/>
        <v>2238.3065733447438</v>
      </c>
    </row>
    <row r="52" spans="1:11" x14ac:dyDescent="0.25">
      <c r="A52" s="4"/>
      <c r="B52" s="35" t="s">
        <v>51</v>
      </c>
      <c r="C52" s="36">
        <v>3657283.3499999959</v>
      </c>
      <c r="D52" s="36">
        <v>3702511.9989923965</v>
      </c>
      <c r="E52" s="36">
        <v>3851936.8632270014</v>
      </c>
      <c r="F52" s="37">
        <f t="shared" si="0"/>
        <v>3806708.2142346008</v>
      </c>
      <c r="G52" s="77">
        <f>105.4/1000</f>
        <v>0.10540000000000001</v>
      </c>
      <c r="H52" s="63">
        <f t="shared" si="1"/>
        <v>401227.04578032694</v>
      </c>
      <c r="I52" s="77">
        <f>98.55/1000</f>
        <v>9.8549999999999999E-2</v>
      </c>
      <c r="J52" s="64">
        <f t="shared" si="2"/>
        <v>375151.09451281989</v>
      </c>
      <c r="K52" s="65">
        <f t="shared" si="3"/>
        <v>-26075.951267507044</v>
      </c>
    </row>
    <row r="53" spans="1:11" x14ac:dyDescent="0.25">
      <c r="A53" s="4"/>
      <c r="B53" s="35" t="s">
        <v>52</v>
      </c>
      <c r="C53" s="36">
        <v>3476920.1320000021</v>
      </c>
      <c r="D53" s="36">
        <v>3851936.8632270014</v>
      </c>
      <c r="E53" s="36">
        <v>4269443.1077529006</v>
      </c>
      <c r="F53" s="37">
        <f t="shared" si="0"/>
        <v>3894426.3765259013</v>
      </c>
      <c r="G53" s="77">
        <f>70.67/1000</f>
        <v>7.0669999999999997E-2</v>
      </c>
      <c r="H53" s="63">
        <f t="shared" si="1"/>
        <v>275219.1120290854</v>
      </c>
      <c r="I53" s="77">
        <f>74.04/1000</f>
        <v>7.4040000000000009E-2</v>
      </c>
      <c r="J53" s="64">
        <f t="shared" si="2"/>
        <v>288343.32891797775</v>
      </c>
      <c r="K53" s="65">
        <f t="shared" si="3"/>
        <v>13124.216888892348</v>
      </c>
    </row>
    <row r="54" spans="1:11" ht="30.75" thickBot="1" x14ac:dyDescent="0.3">
      <c r="A54" s="4"/>
      <c r="B54" s="38" t="s">
        <v>53</v>
      </c>
      <c r="C54" s="39">
        <f>SUM(C42:C53)</f>
        <v>41891384.019999981</v>
      </c>
      <c r="D54" s="39">
        <f>SUM(D42:D53)</f>
        <v>43507896.10411039</v>
      </c>
      <c r="E54" s="39">
        <f>SUM(E42:E53)</f>
        <v>43119463.066730887</v>
      </c>
      <c r="F54" s="39">
        <f>SUM(F42:F53)</f>
        <v>41502950.982620485</v>
      </c>
      <c r="G54" s="40"/>
      <c r="H54" s="66">
        <f>SUM(H42:H53)</f>
        <v>3767087.6139683356</v>
      </c>
      <c r="I54" s="40"/>
      <c r="J54" s="66">
        <f>SUM(J42:J53)</f>
        <v>3787642.5298600965</v>
      </c>
      <c r="K54" s="67">
        <f>SUM(K42:K53)</f>
        <v>20554.915891762183</v>
      </c>
    </row>
    <row r="55" spans="1:11" x14ac:dyDescent="0.25">
      <c r="A55" s="4"/>
      <c r="B55" s="4"/>
      <c r="C55" s="4"/>
      <c r="D55" s="4"/>
      <c r="E55" s="4"/>
      <c r="F55" s="4"/>
      <c r="G55" s="1"/>
      <c r="H55" s="1"/>
      <c r="I55" s="1"/>
      <c r="J55" s="41"/>
      <c r="K55" s="68"/>
    </row>
    <row r="56" spans="1:11" x14ac:dyDescent="0.25">
      <c r="A56" s="4"/>
      <c r="B56" s="4"/>
      <c r="C56" s="4"/>
      <c r="D56" s="4"/>
      <c r="E56" s="4"/>
      <c r="F56" s="4"/>
      <c r="G56" s="4"/>
    </row>
    <row r="57" spans="1:11" x14ac:dyDescent="0.25">
      <c r="A57" s="4"/>
      <c r="B57" s="4"/>
      <c r="C57" s="4"/>
      <c r="D57" s="4"/>
      <c r="E57" s="4"/>
      <c r="F57" s="4"/>
      <c r="G57" s="4"/>
    </row>
    <row r="58" spans="1:11" x14ac:dyDescent="0.25">
      <c r="A58" s="4"/>
      <c r="B58" s="4"/>
      <c r="C58" s="4"/>
      <c r="D58" s="4"/>
      <c r="E58" s="4"/>
      <c r="F58" s="4"/>
      <c r="G58" s="4"/>
    </row>
    <row r="59" spans="1:11" x14ac:dyDescent="0.25">
      <c r="A59" s="4"/>
      <c r="B59" s="4"/>
      <c r="C59" s="4"/>
      <c r="D59" s="4"/>
      <c r="E59" s="4"/>
      <c r="F59" s="4"/>
      <c r="G59" s="4"/>
      <c r="H59" s="88"/>
      <c r="I59" s="88"/>
      <c r="J59" s="88"/>
      <c r="K59" s="69"/>
    </row>
    <row r="60" spans="1:11" ht="14.45" customHeight="1" x14ac:dyDescent="0.25">
      <c r="A60" s="4"/>
      <c r="B60" s="4"/>
      <c r="C60" s="88" t="s">
        <v>54</v>
      </c>
      <c r="D60" s="88"/>
      <c r="E60" s="88"/>
      <c r="F60" s="42">
        <f>IFERROR(F54/D21,0)</f>
        <v>1.1075081488336711</v>
      </c>
      <c r="G60" s="4"/>
      <c r="H60" s="4"/>
      <c r="I60" s="4"/>
      <c r="J60" s="4"/>
      <c r="K60" s="4"/>
    </row>
    <row r="61" spans="1:11" x14ac:dyDescent="0.25">
      <c r="A61" s="4"/>
      <c r="B61" s="4"/>
      <c r="C61" s="4"/>
      <c r="D61" s="4"/>
      <c r="E61" s="4"/>
      <c r="F61" s="4"/>
      <c r="G61" s="4"/>
      <c r="H61" s="4"/>
      <c r="I61" s="4"/>
      <c r="J61" s="4"/>
      <c r="K61" s="4"/>
    </row>
    <row r="62" spans="1:11" x14ac:dyDescent="0.25">
      <c r="A62" s="4" t="s">
        <v>55</v>
      </c>
      <c r="B62" s="18" t="s">
        <v>56</v>
      </c>
      <c r="C62" s="15"/>
      <c r="D62" s="4"/>
      <c r="E62" s="4"/>
      <c r="F62" s="4"/>
      <c r="G62" s="4"/>
      <c r="H62" s="4"/>
      <c r="I62" s="4"/>
      <c r="J62" s="4"/>
      <c r="K62" s="43"/>
    </row>
    <row r="63" spans="1:11" x14ac:dyDescent="0.25">
      <c r="A63" s="4"/>
      <c r="B63" s="14"/>
      <c r="C63" s="15"/>
      <c r="D63" s="4"/>
      <c r="E63" s="4"/>
      <c r="F63" s="4"/>
      <c r="G63" s="4"/>
      <c r="H63" s="4"/>
      <c r="I63" s="4"/>
      <c r="J63" s="4"/>
      <c r="K63" s="44"/>
    </row>
    <row r="64" spans="1:11" x14ac:dyDescent="0.25">
      <c r="A64" s="45"/>
      <c r="B64" s="46" t="s">
        <v>57</v>
      </c>
      <c r="C64" s="47" t="s">
        <v>58</v>
      </c>
      <c r="D64" s="89" t="s">
        <v>59</v>
      </c>
      <c r="E64" s="89"/>
      <c r="F64" s="89"/>
      <c r="G64" s="89"/>
      <c r="H64" s="89"/>
      <c r="I64" s="4"/>
      <c r="J64" s="48"/>
      <c r="K64" s="4"/>
    </row>
    <row r="65" spans="1:11" ht="14.45" customHeight="1" x14ac:dyDescent="0.25">
      <c r="A65" s="90" t="s">
        <v>60</v>
      </c>
      <c r="B65" s="91"/>
      <c r="C65" s="49">
        <v>-2393521.46</v>
      </c>
      <c r="D65" s="92"/>
      <c r="E65" s="93"/>
      <c r="F65" s="93"/>
      <c r="G65" s="93"/>
      <c r="H65" s="94"/>
      <c r="I65" s="4"/>
      <c r="J65" s="48"/>
      <c r="K65" s="4"/>
    </row>
    <row r="66" spans="1:11" ht="29.25" x14ac:dyDescent="0.25">
      <c r="A66" s="50" t="s">
        <v>61</v>
      </c>
      <c r="B66" s="51" t="s">
        <v>62</v>
      </c>
      <c r="C66" s="49">
        <v>0</v>
      </c>
      <c r="D66" s="95" t="s">
        <v>63</v>
      </c>
      <c r="E66" s="95"/>
      <c r="F66" s="95"/>
      <c r="G66" s="95"/>
      <c r="H66" s="95"/>
      <c r="I66" s="4"/>
      <c r="J66" s="48"/>
      <c r="K66" s="4"/>
    </row>
    <row r="67" spans="1:11" ht="29.25" x14ac:dyDescent="0.25">
      <c r="A67" s="50" t="s">
        <v>64</v>
      </c>
      <c r="B67" s="51" t="s">
        <v>65</v>
      </c>
      <c r="C67" s="49">
        <v>0</v>
      </c>
      <c r="D67" s="95" t="s">
        <v>63</v>
      </c>
      <c r="E67" s="95"/>
      <c r="F67" s="95"/>
      <c r="G67" s="95"/>
      <c r="H67" s="95"/>
      <c r="I67" s="5"/>
      <c r="J67" s="52"/>
      <c r="K67" s="5"/>
    </row>
    <row r="68" spans="1:11" ht="29.25" x14ac:dyDescent="0.25">
      <c r="A68" s="50" t="s">
        <v>66</v>
      </c>
      <c r="B68" s="51" t="s">
        <v>67</v>
      </c>
      <c r="C68" s="49">
        <v>2000</v>
      </c>
      <c r="D68" s="78" t="s">
        <v>92</v>
      </c>
      <c r="E68" s="79"/>
      <c r="F68" s="79"/>
      <c r="G68" s="79"/>
      <c r="H68" s="80"/>
      <c r="I68" s="5"/>
      <c r="J68" s="52"/>
      <c r="K68" s="5"/>
    </row>
    <row r="69" spans="1:11" ht="29.25" x14ac:dyDescent="0.25">
      <c r="A69" s="50" t="s">
        <v>68</v>
      </c>
      <c r="B69" s="51" t="s">
        <v>69</v>
      </c>
      <c r="C69" s="49">
        <v>93000</v>
      </c>
      <c r="D69" s="78" t="s">
        <v>93</v>
      </c>
      <c r="E69" s="79"/>
      <c r="F69" s="79"/>
      <c r="G69" s="79"/>
      <c r="H69" s="80"/>
      <c r="I69" s="5"/>
      <c r="J69" s="53"/>
      <c r="K69" s="5"/>
    </row>
    <row r="70" spans="1:11" ht="29.25" x14ac:dyDescent="0.25">
      <c r="A70" s="50" t="s">
        <v>70</v>
      </c>
      <c r="B70" s="51" t="s">
        <v>71</v>
      </c>
      <c r="C70" s="49">
        <v>0</v>
      </c>
      <c r="D70" s="95" t="s">
        <v>72</v>
      </c>
      <c r="E70" s="95"/>
      <c r="F70" s="95"/>
      <c r="G70" s="95"/>
      <c r="H70" s="95"/>
      <c r="I70" s="5"/>
      <c r="J70" s="53"/>
      <c r="K70" s="5"/>
    </row>
    <row r="71" spans="1:11" ht="29.25" x14ac:dyDescent="0.25">
      <c r="A71" s="50" t="s">
        <v>73</v>
      </c>
      <c r="B71" s="51" t="s">
        <v>74</v>
      </c>
      <c r="C71" s="49">
        <v>0</v>
      </c>
      <c r="D71" s="78" t="s">
        <v>72</v>
      </c>
      <c r="E71" s="79"/>
      <c r="F71" s="79"/>
      <c r="G71" s="79"/>
      <c r="H71" s="80"/>
      <c r="I71" s="5"/>
      <c r="J71" s="53"/>
      <c r="K71" s="5"/>
    </row>
    <row r="72" spans="1:11" ht="14.45" customHeight="1" x14ac:dyDescent="0.25">
      <c r="A72" s="50">
        <v>4</v>
      </c>
      <c r="B72" s="51" t="s">
        <v>75</v>
      </c>
      <c r="C72" s="49">
        <v>0</v>
      </c>
      <c r="D72" s="95" t="s">
        <v>63</v>
      </c>
      <c r="E72" s="95"/>
      <c r="F72" s="95"/>
      <c r="G72" s="95"/>
      <c r="H72" s="95"/>
      <c r="I72" s="5"/>
      <c r="J72" s="53"/>
      <c r="K72" s="5"/>
    </row>
    <row r="73" spans="1:11" ht="29.25" x14ac:dyDescent="0.25">
      <c r="A73" s="50">
        <v>5</v>
      </c>
      <c r="B73" s="51" t="s">
        <v>76</v>
      </c>
      <c r="C73" s="49">
        <v>0</v>
      </c>
      <c r="D73" s="95" t="s">
        <v>77</v>
      </c>
      <c r="E73" s="95"/>
      <c r="F73" s="95"/>
      <c r="G73" s="95"/>
      <c r="H73" s="95"/>
      <c r="I73" s="5"/>
      <c r="J73" s="53"/>
      <c r="K73" s="5"/>
    </row>
    <row r="74" spans="1:11" ht="29.25" x14ac:dyDescent="0.25">
      <c r="A74" s="54">
        <v>6</v>
      </c>
      <c r="B74" s="55" t="s">
        <v>78</v>
      </c>
      <c r="C74" s="49">
        <v>0</v>
      </c>
      <c r="D74" s="95" t="s">
        <v>63</v>
      </c>
      <c r="E74" s="95"/>
      <c r="F74" s="95"/>
      <c r="G74" s="95"/>
      <c r="H74" s="95"/>
      <c r="I74" s="4"/>
      <c r="J74" s="11"/>
      <c r="K74" s="4"/>
    </row>
    <row r="75" spans="1:11" ht="46.15" customHeight="1" x14ac:dyDescent="0.25">
      <c r="A75" s="54">
        <v>7</v>
      </c>
      <c r="B75" s="56" t="s">
        <v>79</v>
      </c>
      <c r="C75" s="49">
        <v>196937.14430089161</v>
      </c>
      <c r="D75" s="95" t="s">
        <v>94</v>
      </c>
      <c r="E75" s="95"/>
      <c r="F75" s="95"/>
      <c r="G75" s="95"/>
      <c r="H75" s="95"/>
      <c r="I75" s="4"/>
      <c r="J75" s="4"/>
      <c r="K75" s="4"/>
    </row>
    <row r="76" spans="1:11" x14ac:dyDescent="0.25">
      <c r="A76" s="54">
        <v>8</v>
      </c>
      <c r="B76" s="56" t="s">
        <v>80</v>
      </c>
      <c r="C76" s="49">
        <v>0</v>
      </c>
      <c r="D76" s="95" t="s">
        <v>63</v>
      </c>
      <c r="E76" s="95"/>
      <c r="F76" s="95"/>
      <c r="G76" s="95"/>
      <c r="H76" s="95"/>
      <c r="I76" s="4"/>
      <c r="J76" s="4"/>
      <c r="K76" s="4"/>
    </row>
    <row r="77" spans="1:11" ht="42" customHeight="1" x14ac:dyDescent="0.25">
      <c r="A77" s="54">
        <v>9</v>
      </c>
      <c r="B77" s="57" t="s">
        <v>81</v>
      </c>
      <c r="C77" s="49">
        <v>1296673.25</v>
      </c>
      <c r="D77" s="95" t="s">
        <v>96</v>
      </c>
      <c r="E77" s="95"/>
      <c r="F77" s="95"/>
      <c r="G77" s="95"/>
      <c r="H77" s="95"/>
      <c r="I77" s="4"/>
      <c r="J77" s="4"/>
      <c r="K77" s="4"/>
    </row>
    <row r="78" spans="1:11" ht="43.9" customHeight="1" x14ac:dyDescent="0.25">
      <c r="A78" s="54">
        <v>10</v>
      </c>
      <c r="B78" s="57" t="s">
        <v>82</v>
      </c>
      <c r="C78" s="49">
        <v>48094.290000000008</v>
      </c>
      <c r="D78" s="78" t="s">
        <v>97</v>
      </c>
      <c r="E78" s="79"/>
      <c r="F78" s="79"/>
      <c r="G78" s="79"/>
      <c r="H78" s="80"/>
      <c r="I78" s="4"/>
      <c r="J78" s="4"/>
      <c r="K78" s="4"/>
    </row>
    <row r="79" spans="1:11" ht="41.45" customHeight="1" x14ac:dyDescent="0.25">
      <c r="A79" s="54">
        <v>11</v>
      </c>
      <c r="B79" s="57" t="s">
        <v>83</v>
      </c>
      <c r="C79" s="49">
        <v>147692.59</v>
      </c>
      <c r="D79" s="78" t="s">
        <v>98</v>
      </c>
      <c r="E79" s="79"/>
      <c r="F79" s="79"/>
      <c r="G79" s="79"/>
      <c r="H79" s="80"/>
      <c r="I79" s="4"/>
      <c r="J79" s="4"/>
      <c r="K79" s="4"/>
    </row>
    <row r="80" spans="1:11" ht="43.15" customHeight="1" x14ac:dyDescent="0.25">
      <c r="A80" s="54">
        <v>12</v>
      </c>
      <c r="B80" s="57" t="s">
        <v>91</v>
      </c>
      <c r="C80" s="49">
        <v>455000</v>
      </c>
      <c r="D80" s="78" t="s">
        <v>95</v>
      </c>
      <c r="E80" s="79"/>
      <c r="F80" s="79"/>
      <c r="G80" s="79"/>
      <c r="H80" s="80"/>
      <c r="I80" s="4"/>
      <c r="J80" s="4"/>
      <c r="K80" s="4"/>
    </row>
    <row r="81" spans="1:11" ht="27.6" customHeight="1" x14ac:dyDescent="0.25">
      <c r="A81" s="54">
        <v>13</v>
      </c>
      <c r="B81" s="57" t="s">
        <v>84</v>
      </c>
      <c r="C81" s="49">
        <v>130000</v>
      </c>
      <c r="D81" s="78" t="s">
        <v>99</v>
      </c>
      <c r="E81" s="79"/>
      <c r="F81" s="79"/>
      <c r="G81" s="79"/>
      <c r="H81" s="80"/>
      <c r="I81" s="4"/>
      <c r="J81" s="4"/>
      <c r="K81" s="4"/>
    </row>
    <row r="82" spans="1:11" ht="42" customHeight="1" x14ac:dyDescent="0.25">
      <c r="A82" s="54">
        <v>14</v>
      </c>
      <c r="B82" s="57" t="s">
        <v>85</v>
      </c>
      <c r="C82" s="49">
        <v>62000</v>
      </c>
      <c r="D82" s="78" t="s">
        <v>100</v>
      </c>
      <c r="E82" s="79"/>
      <c r="F82" s="79"/>
      <c r="G82" s="79"/>
      <c r="H82" s="80"/>
      <c r="I82" s="4"/>
      <c r="J82" s="4"/>
      <c r="K82" s="4"/>
    </row>
    <row r="83" spans="1:11" x14ac:dyDescent="0.25">
      <c r="A83" s="54">
        <v>15</v>
      </c>
      <c r="B83" s="57"/>
      <c r="C83" s="49"/>
      <c r="D83" s="78"/>
      <c r="E83" s="79"/>
      <c r="F83" s="79"/>
      <c r="G83" s="79"/>
      <c r="H83" s="80"/>
      <c r="I83" s="4"/>
      <c r="J83" s="4"/>
      <c r="K83" s="4"/>
    </row>
    <row r="84" spans="1:11" x14ac:dyDescent="0.25">
      <c r="A84" s="54">
        <v>16</v>
      </c>
      <c r="B84" s="57"/>
      <c r="C84" s="49"/>
      <c r="D84" s="78"/>
      <c r="E84" s="79"/>
      <c r="F84" s="79"/>
      <c r="G84" s="79"/>
      <c r="H84" s="80"/>
      <c r="I84" s="4"/>
      <c r="J84" s="4"/>
      <c r="K84" s="4"/>
    </row>
    <row r="85" spans="1:11" x14ac:dyDescent="0.25">
      <c r="A85" s="54">
        <v>17</v>
      </c>
      <c r="B85" s="57"/>
      <c r="C85" s="49"/>
      <c r="D85" s="78"/>
      <c r="E85" s="79"/>
      <c r="F85" s="79"/>
      <c r="G85" s="79"/>
      <c r="H85" s="80"/>
      <c r="I85" s="4"/>
      <c r="J85" s="4"/>
      <c r="K85" s="4"/>
    </row>
    <row r="86" spans="1:11" x14ac:dyDescent="0.25">
      <c r="A86" s="54">
        <v>18</v>
      </c>
      <c r="B86" s="57"/>
      <c r="C86" s="49"/>
      <c r="D86" s="78"/>
      <c r="E86" s="79"/>
      <c r="F86" s="79"/>
      <c r="G86" s="79"/>
      <c r="H86" s="80"/>
      <c r="I86" s="4"/>
      <c r="J86" s="4"/>
      <c r="K86" s="4"/>
    </row>
    <row r="87" spans="1:11" hidden="1" x14ac:dyDescent="0.25">
      <c r="A87" s="54">
        <v>9</v>
      </c>
      <c r="B87" s="57"/>
      <c r="C87" s="49"/>
      <c r="D87" s="78"/>
      <c r="E87" s="79"/>
      <c r="F87" s="79"/>
      <c r="G87" s="79"/>
      <c r="H87" s="80"/>
      <c r="I87" s="4"/>
      <c r="J87" s="4"/>
      <c r="K87" s="4"/>
    </row>
    <row r="88" spans="1:11" hidden="1" x14ac:dyDescent="0.25">
      <c r="A88" s="54">
        <v>10</v>
      </c>
      <c r="B88" s="57"/>
      <c r="C88" s="49"/>
      <c r="D88" s="78"/>
      <c r="E88" s="79"/>
      <c r="F88" s="79"/>
      <c r="G88" s="79"/>
      <c r="H88" s="80"/>
      <c r="I88" s="4"/>
      <c r="J88" s="4"/>
      <c r="K88" s="4"/>
    </row>
    <row r="89" spans="1:11" ht="30" x14ac:dyDescent="0.25">
      <c r="A89" s="4" t="s">
        <v>86</v>
      </c>
      <c r="B89" s="22" t="s">
        <v>87</v>
      </c>
      <c r="C89" s="70">
        <f>SUM(C65:C88)</f>
        <v>37875.814300891594</v>
      </c>
      <c r="D89" s="71"/>
      <c r="E89" s="71"/>
      <c r="F89" s="71"/>
      <c r="G89" s="71"/>
      <c r="H89" s="4"/>
      <c r="I89" s="4"/>
      <c r="J89" s="4"/>
      <c r="K89" s="4"/>
    </row>
    <row r="90" spans="1:11" ht="30" x14ac:dyDescent="0.25">
      <c r="A90" s="4"/>
      <c r="B90" s="58" t="s">
        <v>88</v>
      </c>
      <c r="C90" s="72">
        <f>K54</f>
        <v>20554.915891762183</v>
      </c>
      <c r="D90" s="71"/>
      <c r="E90" s="71"/>
      <c r="F90" s="71"/>
      <c r="G90" s="71"/>
      <c r="H90" s="4"/>
      <c r="I90" s="4"/>
      <c r="J90" s="4"/>
      <c r="K90" s="4"/>
    </row>
    <row r="91" spans="1:11" x14ac:dyDescent="0.25">
      <c r="A91" s="4"/>
      <c r="B91" s="59" t="s">
        <v>89</v>
      </c>
      <c r="C91" s="73">
        <f>C89-C90</f>
        <v>17320.898409129411</v>
      </c>
      <c r="D91" s="4"/>
      <c r="E91" s="4"/>
      <c r="F91" s="4"/>
      <c r="G91" s="4"/>
      <c r="H91" s="4"/>
      <c r="I91" s="4"/>
      <c r="J91" s="4"/>
      <c r="K91" s="4"/>
    </row>
    <row r="92" spans="1:11" ht="30.75" thickBot="1" x14ac:dyDescent="0.3">
      <c r="A92" s="4"/>
      <c r="B92" s="59" t="s">
        <v>90</v>
      </c>
      <c r="C92" s="60">
        <f>IF(ISERROR(C91/J54),0,C91/J54)</f>
        <v>4.5730024078510893E-3</v>
      </c>
      <c r="D92" s="61" t="str">
        <f>IF(AND(C92&lt;0.01,C92&gt;-0.01),"","Unresolved differences of greater than + or - 1% should be explained")</f>
        <v/>
      </c>
      <c r="E92" s="4"/>
      <c r="F92" s="5"/>
      <c r="G92" s="13"/>
      <c r="H92" s="13"/>
      <c r="I92" s="13"/>
      <c r="J92" s="13"/>
      <c r="K92" s="13"/>
    </row>
    <row r="93" spans="1:11" ht="15.75" thickTop="1" x14ac:dyDescent="0.25">
      <c r="A93" s="4"/>
      <c r="B93" s="15"/>
      <c r="C93" s="74"/>
      <c r="D93" s="62"/>
      <c r="E93" s="4"/>
      <c r="F93" s="4"/>
      <c r="G93" s="5"/>
      <c r="H93" s="4"/>
      <c r="I93" s="4"/>
      <c r="J93" s="4"/>
      <c r="K93" s="4"/>
    </row>
  </sheetData>
  <mergeCells count="32">
    <mergeCell ref="D87:H87"/>
    <mergeCell ref="D88:H88"/>
    <mergeCell ref="D81:H81"/>
    <mergeCell ref="D82:H82"/>
    <mergeCell ref="D83:H83"/>
    <mergeCell ref="D84:H84"/>
    <mergeCell ref="D85:H85"/>
    <mergeCell ref="D86:H86"/>
    <mergeCell ref="D80:H80"/>
    <mergeCell ref="D69:H69"/>
    <mergeCell ref="D70:H70"/>
    <mergeCell ref="D71:H71"/>
    <mergeCell ref="D72:H72"/>
    <mergeCell ref="D73:H73"/>
    <mergeCell ref="D74:H74"/>
    <mergeCell ref="D75:H75"/>
    <mergeCell ref="D76:H76"/>
    <mergeCell ref="D77:H77"/>
    <mergeCell ref="D78:H78"/>
    <mergeCell ref="D79:H79"/>
    <mergeCell ref="D68:H68"/>
    <mergeCell ref="B16:C16"/>
    <mergeCell ref="E16:F16"/>
    <mergeCell ref="B22:H22"/>
    <mergeCell ref="B28:F28"/>
    <mergeCell ref="H59:J59"/>
    <mergeCell ref="C60:E60"/>
    <mergeCell ref="D64:H64"/>
    <mergeCell ref="A65:B65"/>
    <mergeCell ref="D65:H65"/>
    <mergeCell ref="D66:H66"/>
    <mergeCell ref="D67:H67"/>
  </mergeCells>
  <dataValidations count="1">
    <dataValidation type="list" sqref="C26">
      <formula1>"1st Estimate, 2nd Estimate, Actual"</formula1>
    </dataValidation>
  </dataValidations>
  <pageMargins left="0.7" right="0.7" top="0.75" bottom="0.75" header="0.3" footer="0.3"/>
  <pageSetup scale="49" orientation="landscape" verticalDpi="1200" r:id="rId1"/>
  <rowBreaks count="1" manualBreakCount="1">
    <brk id="5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GA 2018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Stapleford, Brittany</dc:creator>
  <cp:lastModifiedBy>Beharriell, Greg</cp:lastModifiedBy>
  <dcterms:created xsi:type="dcterms:W3CDTF">2019-03-21T15:42:09Z</dcterms:created>
  <dcterms:modified xsi:type="dcterms:W3CDTF">2019-05-13T20:00:24Z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S Version">
    <vt:lpwstr>14.6</vt:lpwstr>
  </property>
</Properties>
</file>