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6 Demand Impacts\"/>
    </mc:Choice>
  </mc:AlternateContent>
  <xr:revisionPtr revIDLastSave="0" documentId="8_{571A555C-70E5-4FD0-A3CA-FC2678D3DFA3}" xr6:coauthVersionLast="36" xr6:coauthVersionMax="36" xr10:uidLastSave="{00000000-0000-0000-0000-000000000000}"/>
  <bookViews>
    <workbookView xWindow="0" yWindow="0" windowWidth="10320" windowHeight="4720" xr2:uid="{00000000-000D-0000-FFFF-FFFF00000000}"/>
  </bookViews>
  <sheets>
    <sheet name="Cover" sheetId="17" r:id="rId1"/>
    <sheet name="01 Tabular Event Impacts" sheetId="6" r:id="rId2"/>
    <sheet name="02 Scatter Plot" sheetId="7" r:id="rId3"/>
    <sheet name="03 Connectivity I" sheetId="9" r:id="rId4"/>
    <sheet name="04 Connectivity II" sheetId="12" r:id="rId5"/>
    <sheet name="05 Parameters (DR)" sheetId="15" r:id="rId6"/>
    <sheet name="r_in_215a DR parameters" sheetId="14" r:id="rId7"/>
    <sheet name="r_in_218a connectivity2" sheetId="13" r:id="rId8"/>
    <sheet name="in_sql_007a accts" sheetId="10" r:id="rId9"/>
    <sheet name="in_215a Event Impacts" sheetId="5" r:id="rId10"/>
    <sheet name="in_217a Ex Ante Impacts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" i="15" l="1"/>
  <c r="O8" i="15"/>
  <c r="N8" i="15"/>
  <c r="M8" i="15"/>
  <c r="P7" i="15"/>
  <c r="O7" i="15"/>
  <c r="N7" i="15"/>
  <c r="A9" i="15"/>
  <c r="A8" i="15"/>
  <c r="A7" i="15"/>
  <c r="A6" i="15"/>
  <c r="M7" i="15"/>
  <c r="I9" i="15"/>
  <c r="H9" i="15"/>
  <c r="I8" i="15"/>
  <c r="H8" i="15"/>
  <c r="I7" i="15"/>
  <c r="H7" i="15"/>
  <c r="I6" i="15"/>
  <c r="H6" i="15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M2" i="14"/>
  <c r="AG70" i="6" l="1"/>
  <c r="AF70" i="6"/>
  <c r="AG69" i="6"/>
  <c r="AF69" i="6"/>
  <c r="AG68" i="6"/>
  <c r="AF68" i="6"/>
  <c r="AG67" i="6"/>
  <c r="AF67" i="6"/>
  <c r="AG66" i="6"/>
  <c r="AF66" i="6"/>
  <c r="AG65" i="6"/>
  <c r="AF65" i="6"/>
  <c r="AG64" i="6"/>
  <c r="AF64" i="6"/>
  <c r="AG63" i="6"/>
  <c r="AF63" i="6"/>
  <c r="AG62" i="6"/>
  <c r="AF62" i="6"/>
  <c r="AG61" i="6"/>
  <c r="AF61" i="6"/>
  <c r="AG60" i="6"/>
  <c r="AF60" i="6"/>
  <c r="AG59" i="6"/>
  <c r="AF59" i="6"/>
  <c r="AG58" i="6"/>
  <c r="AF58" i="6"/>
  <c r="AG57" i="6"/>
  <c r="AF57" i="6"/>
  <c r="AG56" i="6"/>
  <c r="AF56" i="6"/>
  <c r="AG55" i="6"/>
  <c r="AF55" i="6"/>
  <c r="AG54" i="6"/>
  <c r="AF54" i="6"/>
  <c r="AG53" i="6"/>
  <c r="AF53" i="6"/>
  <c r="AG52" i="6"/>
  <c r="AF52" i="6"/>
  <c r="AA70" i="6"/>
  <c r="Z70" i="6"/>
  <c r="AA69" i="6"/>
  <c r="Z69" i="6"/>
  <c r="AA68" i="6"/>
  <c r="Z68" i="6"/>
  <c r="AA67" i="6"/>
  <c r="Z67" i="6"/>
  <c r="AA66" i="6"/>
  <c r="Z66" i="6"/>
  <c r="AA65" i="6"/>
  <c r="Z65" i="6"/>
  <c r="AA64" i="6"/>
  <c r="Z64" i="6"/>
  <c r="AA63" i="6"/>
  <c r="Z63" i="6"/>
  <c r="AA62" i="6"/>
  <c r="Z62" i="6"/>
  <c r="AA61" i="6"/>
  <c r="Z61" i="6"/>
  <c r="AA60" i="6"/>
  <c r="Z60" i="6"/>
  <c r="AA59" i="6"/>
  <c r="Z59" i="6"/>
  <c r="AA58" i="6"/>
  <c r="Z58" i="6"/>
  <c r="AA57" i="6"/>
  <c r="Z57" i="6"/>
  <c r="AA56" i="6"/>
  <c r="Z56" i="6"/>
  <c r="AA55" i="6"/>
  <c r="Z55" i="6"/>
  <c r="AA54" i="6"/>
  <c r="Z54" i="6"/>
  <c r="AA53" i="6"/>
  <c r="Z53" i="6"/>
  <c r="AA52" i="6"/>
  <c r="Z52" i="6"/>
  <c r="AG26" i="6"/>
  <c r="AF26" i="6"/>
  <c r="AG25" i="6"/>
  <c r="AF25" i="6"/>
  <c r="AG24" i="6"/>
  <c r="AF24" i="6"/>
  <c r="AG23" i="6"/>
  <c r="AF23" i="6"/>
  <c r="AG22" i="6"/>
  <c r="AF22" i="6"/>
  <c r="AG21" i="6"/>
  <c r="AF21" i="6"/>
  <c r="AG20" i="6"/>
  <c r="AF20" i="6"/>
  <c r="AG19" i="6"/>
  <c r="AF19" i="6"/>
  <c r="AG18" i="6"/>
  <c r="AF18" i="6"/>
  <c r="AG17" i="6"/>
  <c r="AF17" i="6"/>
  <c r="AG16" i="6"/>
  <c r="AF16" i="6"/>
  <c r="AG15" i="6"/>
  <c r="AF15" i="6"/>
  <c r="AG14" i="6"/>
  <c r="AF14" i="6"/>
  <c r="AG13" i="6"/>
  <c r="AF13" i="6"/>
  <c r="AG12" i="6"/>
  <c r="AF12" i="6"/>
  <c r="AG11" i="6"/>
  <c r="AF11" i="6"/>
  <c r="AG10" i="6"/>
  <c r="AF10" i="6"/>
  <c r="AG9" i="6"/>
  <c r="AF9" i="6"/>
  <c r="AG8" i="6"/>
  <c r="AF8" i="6"/>
  <c r="AG48" i="6"/>
  <c r="AF48" i="6"/>
  <c r="AG47" i="6"/>
  <c r="AF47" i="6"/>
  <c r="AG46" i="6"/>
  <c r="AF46" i="6"/>
  <c r="AG45" i="6"/>
  <c r="AF45" i="6"/>
  <c r="AG44" i="6"/>
  <c r="AF44" i="6"/>
  <c r="AG43" i="6"/>
  <c r="AF43" i="6"/>
  <c r="AG42" i="6"/>
  <c r="AF42" i="6"/>
  <c r="AG41" i="6"/>
  <c r="AF41" i="6"/>
  <c r="AG40" i="6"/>
  <c r="AF40" i="6"/>
  <c r="AG39" i="6"/>
  <c r="AF39" i="6"/>
  <c r="AG38" i="6"/>
  <c r="AF38" i="6"/>
  <c r="AG37" i="6"/>
  <c r="AF37" i="6"/>
  <c r="AG36" i="6"/>
  <c r="AF36" i="6"/>
  <c r="AG35" i="6"/>
  <c r="AF35" i="6"/>
  <c r="AG34" i="6"/>
  <c r="AF34" i="6"/>
  <c r="AG33" i="6"/>
  <c r="AF33" i="6"/>
  <c r="AG32" i="6"/>
  <c r="AF32" i="6"/>
  <c r="AG31" i="6"/>
  <c r="AF31" i="6"/>
  <c r="AG30" i="6"/>
  <c r="AF30" i="6"/>
  <c r="AA48" i="6"/>
  <c r="Z48" i="6"/>
  <c r="AA47" i="6"/>
  <c r="Z47" i="6"/>
  <c r="AA46" i="6"/>
  <c r="Z46" i="6"/>
  <c r="AA45" i="6"/>
  <c r="Z45" i="6"/>
  <c r="AA44" i="6"/>
  <c r="Z44" i="6"/>
  <c r="AA43" i="6"/>
  <c r="Z43" i="6"/>
  <c r="AA42" i="6"/>
  <c r="Z42" i="6"/>
  <c r="AA41" i="6"/>
  <c r="Z41" i="6"/>
  <c r="AA40" i="6"/>
  <c r="Z40" i="6"/>
  <c r="AA39" i="6"/>
  <c r="Z39" i="6"/>
  <c r="AA38" i="6"/>
  <c r="Z38" i="6"/>
  <c r="AA37" i="6"/>
  <c r="Z37" i="6"/>
  <c r="AA36" i="6"/>
  <c r="Z36" i="6"/>
  <c r="AA35" i="6"/>
  <c r="Z35" i="6"/>
  <c r="AA34" i="6"/>
  <c r="Z34" i="6"/>
  <c r="AA33" i="6"/>
  <c r="Z33" i="6"/>
  <c r="AA32" i="6"/>
  <c r="Z32" i="6"/>
  <c r="AA31" i="6"/>
  <c r="Z31" i="6"/>
  <c r="AA30" i="6"/>
  <c r="Z30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B23" i="12" l="1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B4" i="12"/>
  <c r="A4" i="12"/>
  <c r="B3" i="12"/>
  <c r="A3" i="12"/>
  <c r="G26" i="6" l="1"/>
  <c r="D22" i="9" s="1"/>
  <c r="G25" i="6"/>
  <c r="D21" i="9" s="1"/>
  <c r="G24" i="6"/>
  <c r="D20" i="9" s="1"/>
  <c r="G23" i="6"/>
  <c r="D19" i="9" s="1"/>
  <c r="G22" i="6"/>
  <c r="D18" i="9" s="1"/>
  <c r="G21" i="6"/>
  <c r="D17" i="9" s="1"/>
  <c r="G20" i="6"/>
  <c r="D16" i="9" s="1"/>
  <c r="G19" i="6"/>
  <c r="D15" i="9" s="1"/>
  <c r="G18" i="6"/>
  <c r="D14" i="9" s="1"/>
  <c r="G17" i="6"/>
  <c r="D13" i="9" s="1"/>
  <c r="G16" i="6"/>
  <c r="D12" i="9" s="1"/>
  <c r="G15" i="6"/>
  <c r="D11" i="9" s="1"/>
  <c r="G14" i="6"/>
  <c r="D10" i="9" s="1"/>
  <c r="G13" i="6"/>
  <c r="D9" i="9" s="1"/>
  <c r="G12" i="6"/>
  <c r="D8" i="9" s="1"/>
  <c r="G11" i="6"/>
  <c r="D7" i="9" s="1"/>
  <c r="G10" i="6"/>
  <c r="D6" i="9" s="1"/>
  <c r="G9" i="6"/>
  <c r="D5" i="9" s="1"/>
  <c r="G8" i="6"/>
  <c r="D4" i="9" s="1"/>
  <c r="G2" i="6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P2" i="6"/>
  <c r="F2" i="6"/>
  <c r="K2" i="6"/>
  <c r="M2" i="6"/>
  <c r="N2" i="6"/>
  <c r="O2" i="6"/>
  <c r="T2" i="6"/>
  <c r="S2" i="6"/>
  <c r="R2" i="6"/>
  <c r="J2" i="6"/>
  <c r="I2" i="6"/>
  <c r="E2" i="6"/>
  <c r="D2" i="6"/>
  <c r="C2" i="6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D53" i="6" s="1"/>
  <c r="D8" i="6" l="1"/>
  <c r="E9" i="6"/>
  <c r="C11" i="6"/>
  <c r="D12" i="6"/>
  <c r="E13" i="6"/>
  <c r="C15" i="6"/>
  <c r="D16" i="6"/>
  <c r="E17" i="6"/>
  <c r="C19" i="6"/>
  <c r="D20" i="6"/>
  <c r="E21" i="6"/>
  <c r="C23" i="6"/>
  <c r="D24" i="6"/>
  <c r="E25" i="6"/>
  <c r="C30" i="6"/>
  <c r="D31" i="6"/>
  <c r="E32" i="6"/>
  <c r="C34" i="6"/>
  <c r="D35" i="6"/>
  <c r="E36" i="6"/>
  <c r="C38" i="6"/>
  <c r="D39" i="6"/>
  <c r="E40" i="6"/>
  <c r="C42" i="6"/>
  <c r="D43" i="6"/>
  <c r="E44" i="6"/>
  <c r="C46" i="6"/>
  <c r="D47" i="6"/>
  <c r="E48" i="6"/>
  <c r="P70" i="6"/>
  <c r="P66" i="6"/>
  <c r="P62" i="6"/>
  <c r="P58" i="6"/>
  <c r="P54" i="6"/>
  <c r="P47" i="6"/>
  <c r="P43" i="6"/>
  <c r="P39" i="6"/>
  <c r="P35" i="6"/>
  <c r="P31" i="6"/>
  <c r="P24" i="6"/>
  <c r="P20" i="6"/>
  <c r="P16" i="6"/>
  <c r="P12" i="6"/>
  <c r="P8" i="6"/>
  <c r="F67" i="6"/>
  <c r="F63" i="6"/>
  <c r="F59" i="6"/>
  <c r="F55" i="6"/>
  <c r="F48" i="6"/>
  <c r="F44" i="6"/>
  <c r="F40" i="6"/>
  <c r="F36" i="6"/>
  <c r="F32" i="6"/>
  <c r="F25" i="6"/>
  <c r="F21" i="6"/>
  <c r="F17" i="6"/>
  <c r="F13" i="6"/>
  <c r="F9" i="6"/>
  <c r="O70" i="6"/>
  <c r="N69" i="6"/>
  <c r="M68" i="6"/>
  <c r="O66" i="6"/>
  <c r="N65" i="6"/>
  <c r="M64" i="6"/>
  <c r="O62" i="6"/>
  <c r="N61" i="6"/>
  <c r="M60" i="6"/>
  <c r="O58" i="6"/>
  <c r="N57" i="6"/>
  <c r="M56" i="6"/>
  <c r="O54" i="6"/>
  <c r="N53" i="6"/>
  <c r="M52" i="6"/>
  <c r="O47" i="6"/>
  <c r="N46" i="6"/>
  <c r="M45" i="6"/>
  <c r="O43" i="6"/>
  <c r="N42" i="6"/>
  <c r="M41" i="6"/>
  <c r="O39" i="6"/>
  <c r="N38" i="6"/>
  <c r="M37" i="6"/>
  <c r="O35" i="6"/>
  <c r="N34" i="6"/>
  <c r="M33" i="6"/>
  <c r="O31" i="6"/>
  <c r="N30" i="6"/>
  <c r="M26" i="6"/>
  <c r="O24" i="6"/>
  <c r="N23" i="6"/>
  <c r="M22" i="6"/>
  <c r="O20" i="6"/>
  <c r="N19" i="6"/>
  <c r="M18" i="6"/>
  <c r="O16" i="6"/>
  <c r="N15" i="6"/>
  <c r="M14" i="6"/>
  <c r="O12" i="6"/>
  <c r="N11" i="6"/>
  <c r="M10" i="6"/>
  <c r="O8" i="6"/>
  <c r="D70" i="6"/>
  <c r="C69" i="6"/>
  <c r="E67" i="6"/>
  <c r="D66" i="6"/>
  <c r="C65" i="6"/>
  <c r="E63" i="6"/>
  <c r="D62" i="6"/>
  <c r="C61" i="6"/>
  <c r="E59" i="6"/>
  <c r="D58" i="6"/>
  <c r="C57" i="6"/>
  <c r="E55" i="6"/>
  <c r="D54" i="6"/>
  <c r="P69" i="6"/>
  <c r="P65" i="6"/>
  <c r="P61" i="6"/>
  <c r="P57" i="6"/>
  <c r="P53" i="6"/>
  <c r="P46" i="6"/>
  <c r="P42" i="6"/>
  <c r="P38" i="6"/>
  <c r="P34" i="6"/>
  <c r="P30" i="6"/>
  <c r="P23" i="6"/>
  <c r="P19" i="6"/>
  <c r="P15" i="6"/>
  <c r="P11" i="6"/>
  <c r="F70" i="6"/>
  <c r="F66" i="6"/>
  <c r="F62" i="6"/>
  <c r="F58" i="6"/>
  <c r="F54" i="6"/>
  <c r="F47" i="6"/>
  <c r="F43" i="6"/>
  <c r="F39" i="6"/>
  <c r="F35" i="6"/>
  <c r="F31" i="6"/>
  <c r="F24" i="6"/>
  <c r="F20" i="6"/>
  <c r="F16" i="6"/>
  <c r="F12" i="6"/>
  <c r="F8" i="6"/>
  <c r="N70" i="6"/>
  <c r="M69" i="6"/>
  <c r="O67" i="6"/>
  <c r="N66" i="6"/>
  <c r="M65" i="6"/>
  <c r="O63" i="6"/>
  <c r="N62" i="6"/>
  <c r="M61" i="6"/>
  <c r="O59" i="6"/>
  <c r="N58" i="6"/>
  <c r="M57" i="6"/>
  <c r="O55" i="6"/>
  <c r="N54" i="6"/>
  <c r="M53" i="6"/>
  <c r="O48" i="6"/>
  <c r="N47" i="6"/>
  <c r="M46" i="6"/>
  <c r="O44" i="6"/>
  <c r="N43" i="6"/>
  <c r="M42" i="6"/>
  <c r="O40" i="6"/>
  <c r="N39" i="6"/>
  <c r="M38" i="6"/>
  <c r="O36" i="6"/>
  <c r="N35" i="6"/>
  <c r="M34" i="6"/>
  <c r="O32" i="6"/>
  <c r="N31" i="6"/>
  <c r="M30" i="6"/>
  <c r="O25" i="6"/>
  <c r="N24" i="6"/>
  <c r="M23" i="6"/>
  <c r="O21" i="6"/>
  <c r="N20" i="6"/>
  <c r="M19" i="6"/>
  <c r="O17" i="6"/>
  <c r="N16" i="6"/>
  <c r="M15" i="6"/>
  <c r="O13" i="6"/>
  <c r="N12" i="6"/>
  <c r="M11" i="6"/>
  <c r="O9" i="6"/>
  <c r="N8" i="6"/>
  <c r="C70" i="6"/>
  <c r="E68" i="6"/>
  <c r="D67" i="6"/>
  <c r="C66" i="6"/>
  <c r="E64" i="6"/>
  <c r="D63" i="6"/>
  <c r="C62" i="6"/>
  <c r="E60" i="6"/>
  <c r="D59" i="6"/>
  <c r="C58" i="6"/>
  <c r="E56" i="6"/>
  <c r="D55" i="6"/>
  <c r="C54" i="6"/>
  <c r="P68" i="6"/>
  <c r="P64" i="6"/>
  <c r="P60" i="6"/>
  <c r="P56" i="6"/>
  <c r="P52" i="6"/>
  <c r="P45" i="6"/>
  <c r="P41" i="6"/>
  <c r="P37" i="6"/>
  <c r="P33" i="6"/>
  <c r="P26" i="6"/>
  <c r="P22" i="6"/>
  <c r="P18" i="6"/>
  <c r="P14" i="6"/>
  <c r="P10" i="6"/>
  <c r="F69" i="6"/>
  <c r="F65" i="6"/>
  <c r="F61" i="6"/>
  <c r="F57" i="6"/>
  <c r="F53" i="6"/>
  <c r="F46" i="6"/>
  <c r="F42" i="6"/>
  <c r="F38" i="6"/>
  <c r="F34" i="6"/>
  <c r="F30" i="6"/>
  <c r="F23" i="6"/>
  <c r="F19" i="6"/>
  <c r="F15" i="6"/>
  <c r="F11" i="6"/>
  <c r="M70" i="6"/>
  <c r="T70" i="6" s="1"/>
  <c r="O68" i="6"/>
  <c r="N67" i="6"/>
  <c r="M66" i="6"/>
  <c r="O64" i="6"/>
  <c r="N63" i="6"/>
  <c r="M62" i="6"/>
  <c r="O60" i="6"/>
  <c r="N59" i="6"/>
  <c r="M58" i="6"/>
  <c r="O56" i="6"/>
  <c r="N55" i="6"/>
  <c r="M54" i="6"/>
  <c r="S54" i="6" s="1"/>
  <c r="O52" i="6"/>
  <c r="N48" i="6"/>
  <c r="M47" i="6"/>
  <c r="O45" i="6"/>
  <c r="N44" i="6"/>
  <c r="M43" i="6"/>
  <c r="O41" i="6"/>
  <c r="N40" i="6"/>
  <c r="M39" i="6"/>
  <c r="O37" i="6"/>
  <c r="N36" i="6"/>
  <c r="M35" i="6"/>
  <c r="T35" i="6" s="1"/>
  <c r="O33" i="6"/>
  <c r="N32" i="6"/>
  <c r="M31" i="6"/>
  <c r="S31" i="6" s="1"/>
  <c r="O26" i="6"/>
  <c r="S26" i="6" s="1"/>
  <c r="N25" i="6"/>
  <c r="M24" i="6"/>
  <c r="S24" i="6" s="1"/>
  <c r="O22" i="6"/>
  <c r="N21" i="6"/>
  <c r="M20" i="6"/>
  <c r="O18" i="6"/>
  <c r="N17" i="6"/>
  <c r="M16" i="6"/>
  <c r="S16" i="6" s="1"/>
  <c r="O14" i="6"/>
  <c r="N13" i="6"/>
  <c r="M12" i="6"/>
  <c r="O10" i="6"/>
  <c r="S10" i="6" s="1"/>
  <c r="N9" i="6"/>
  <c r="M8" i="6"/>
  <c r="E69" i="6"/>
  <c r="D68" i="6"/>
  <c r="C67" i="6"/>
  <c r="E65" i="6"/>
  <c r="D64" i="6"/>
  <c r="C63" i="6"/>
  <c r="K63" i="6" s="1"/>
  <c r="E61" i="6"/>
  <c r="D60" i="6"/>
  <c r="C59" i="6"/>
  <c r="K59" i="6" s="1"/>
  <c r="E57" i="6"/>
  <c r="D56" i="6"/>
  <c r="C55" i="6"/>
  <c r="E53" i="6"/>
  <c r="D52" i="6"/>
  <c r="P67" i="6"/>
  <c r="P63" i="6"/>
  <c r="P59" i="6"/>
  <c r="P55" i="6"/>
  <c r="P48" i="6"/>
  <c r="P44" i="6"/>
  <c r="P40" i="6"/>
  <c r="P36" i="6"/>
  <c r="P32" i="6"/>
  <c r="P25" i="6"/>
  <c r="P21" i="6"/>
  <c r="P17" i="6"/>
  <c r="P13" i="6"/>
  <c r="P9" i="6"/>
  <c r="F68" i="6"/>
  <c r="F64" i="6"/>
  <c r="F60" i="6"/>
  <c r="F56" i="6"/>
  <c r="F52" i="6"/>
  <c r="F45" i="6"/>
  <c r="F41" i="6"/>
  <c r="F37" i="6"/>
  <c r="F33" i="6"/>
  <c r="F26" i="6"/>
  <c r="F22" i="6"/>
  <c r="F18" i="6"/>
  <c r="F14" i="6"/>
  <c r="F10" i="6"/>
  <c r="O69" i="6"/>
  <c r="N68" i="6"/>
  <c r="M67" i="6"/>
  <c r="O65" i="6"/>
  <c r="S65" i="6" s="1"/>
  <c r="N64" i="6"/>
  <c r="M63" i="6"/>
  <c r="O61" i="6"/>
  <c r="S61" i="6" s="1"/>
  <c r="N60" i="6"/>
  <c r="T60" i="6" s="1"/>
  <c r="M59" i="6"/>
  <c r="O57" i="6"/>
  <c r="N56" i="6"/>
  <c r="R56" i="6" s="1"/>
  <c r="M55" i="6"/>
  <c r="S55" i="6" s="1"/>
  <c r="O53" i="6"/>
  <c r="N52" i="6"/>
  <c r="M48" i="6"/>
  <c r="T48" i="6" s="1"/>
  <c r="O46" i="6"/>
  <c r="S46" i="6" s="1"/>
  <c r="N45" i="6"/>
  <c r="M44" i="6"/>
  <c r="O42" i="6"/>
  <c r="S42" i="6" s="1"/>
  <c r="N41" i="6"/>
  <c r="T41" i="6" s="1"/>
  <c r="M40" i="6"/>
  <c r="O38" i="6"/>
  <c r="N37" i="6"/>
  <c r="R37" i="6" s="1"/>
  <c r="AD37" i="6" s="1"/>
  <c r="M36" i="6"/>
  <c r="T36" i="6" s="1"/>
  <c r="O34" i="6"/>
  <c r="N33" i="6"/>
  <c r="M32" i="6"/>
  <c r="T32" i="6" s="1"/>
  <c r="O30" i="6"/>
  <c r="S30" i="6" s="1"/>
  <c r="N26" i="6"/>
  <c r="M25" i="6"/>
  <c r="O23" i="6"/>
  <c r="S23" i="6" s="1"/>
  <c r="N22" i="6"/>
  <c r="T22" i="6" s="1"/>
  <c r="M21" i="6"/>
  <c r="O19" i="6"/>
  <c r="N18" i="6"/>
  <c r="R18" i="6" s="1"/>
  <c r="M17" i="6"/>
  <c r="T17" i="6" s="1"/>
  <c r="O15" i="6"/>
  <c r="N14" i="6"/>
  <c r="M13" i="6"/>
  <c r="T13" i="6" s="1"/>
  <c r="O11" i="6"/>
  <c r="S11" i="6" s="1"/>
  <c r="N10" i="6"/>
  <c r="M9" i="6"/>
  <c r="E70" i="6"/>
  <c r="J70" i="6" s="1"/>
  <c r="D69" i="6"/>
  <c r="I69" i="6" s="1"/>
  <c r="X69" i="6" s="1"/>
  <c r="C68" i="6"/>
  <c r="E66" i="6"/>
  <c r="D65" i="6"/>
  <c r="K65" i="6" s="1"/>
  <c r="C64" i="6"/>
  <c r="I64" i="6" s="1"/>
  <c r="E62" i="6"/>
  <c r="D61" i="6"/>
  <c r="C60" i="6"/>
  <c r="J60" i="6" s="1"/>
  <c r="E58" i="6"/>
  <c r="J58" i="6" s="1"/>
  <c r="D57" i="6"/>
  <c r="C56" i="6"/>
  <c r="E8" i="6"/>
  <c r="C10" i="6"/>
  <c r="D11" i="6"/>
  <c r="E12" i="6"/>
  <c r="C14" i="6"/>
  <c r="D15" i="6"/>
  <c r="I15" i="6" s="1"/>
  <c r="E16" i="6"/>
  <c r="C18" i="6"/>
  <c r="D19" i="6"/>
  <c r="E20" i="6"/>
  <c r="C22" i="6"/>
  <c r="D23" i="6"/>
  <c r="E24" i="6"/>
  <c r="C26" i="6"/>
  <c r="D30" i="6"/>
  <c r="E31" i="6"/>
  <c r="C33" i="6"/>
  <c r="D34" i="6"/>
  <c r="I34" i="6" s="1"/>
  <c r="E35" i="6"/>
  <c r="C37" i="6"/>
  <c r="D38" i="6"/>
  <c r="E39" i="6"/>
  <c r="C41" i="6"/>
  <c r="D42" i="6"/>
  <c r="E43" i="6"/>
  <c r="C45" i="6"/>
  <c r="D46" i="6"/>
  <c r="E47" i="6"/>
  <c r="C52" i="6"/>
  <c r="E54" i="6"/>
  <c r="C9" i="6"/>
  <c r="D10" i="6"/>
  <c r="E11" i="6"/>
  <c r="J11" i="6" s="1"/>
  <c r="C13" i="6"/>
  <c r="D14" i="6"/>
  <c r="E15" i="6"/>
  <c r="C17" i="6"/>
  <c r="D18" i="6"/>
  <c r="K18" i="6" s="1"/>
  <c r="E19" i="6"/>
  <c r="C21" i="6"/>
  <c r="D22" i="6"/>
  <c r="E23" i="6"/>
  <c r="C25" i="6"/>
  <c r="D26" i="6"/>
  <c r="E30" i="6"/>
  <c r="J30" i="6" s="1"/>
  <c r="C32" i="6"/>
  <c r="J32" i="6" s="1"/>
  <c r="D33" i="6"/>
  <c r="E34" i="6"/>
  <c r="C36" i="6"/>
  <c r="J36" i="6" s="1"/>
  <c r="D37" i="6"/>
  <c r="I37" i="6" s="1"/>
  <c r="E38" i="6"/>
  <c r="C40" i="6"/>
  <c r="D41" i="6"/>
  <c r="K41" i="6" s="1"/>
  <c r="E42" i="6"/>
  <c r="J42" i="6" s="1"/>
  <c r="C44" i="6"/>
  <c r="D45" i="6"/>
  <c r="E46" i="6"/>
  <c r="C48" i="6"/>
  <c r="E52" i="6"/>
  <c r="C8" i="6"/>
  <c r="D9" i="6"/>
  <c r="K9" i="6" s="1"/>
  <c r="E10" i="6"/>
  <c r="C12" i="6"/>
  <c r="D13" i="6"/>
  <c r="E14" i="6"/>
  <c r="C16" i="6"/>
  <c r="J16" i="6" s="1"/>
  <c r="D17" i="6"/>
  <c r="E18" i="6"/>
  <c r="C20" i="6"/>
  <c r="K20" i="6" s="1"/>
  <c r="D21" i="6"/>
  <c r="K21" i="6" s="1"/>
  <c r="E22" i="6"/>
  <c r="C24" i="6"/>
  <c r="D25" i="6"/>
  <c r="I25" i="6" s="1"/>
  <c r="E26" i="6"/>
  <c r="C31" i="6"/>
  <c r="D32" i="6"/>
  <c r="E33" i="6"/>
  <c r="C35" i="6"/>
  <c r="I35" i="6" s="1"/>
  <c r="D36" i="6"/>
  <c r="E37" i="6"/>
  <c r="C39" i="6"/>
  <c r="K39" i="6" s="1"/>
  <c r="D40" i="6"/>
  <c r="K40" i="6" s="1"/>
  <c r="E41" i="6"/>
  <c r="C43" i="6"/>
  <c r="I43" i="6" s="1"/>
  <c r="X43" i="6" s="1"/>
  <c r="D44" i="6"/>
  <c r="K44" i="6" s="1"/>
  <c r="E45" i="6"/>
  <c r="C47" i="6"/>
  <c r="J47" i="6" s="1"/>
  <c r="D48" i="6"/>
  <c r="C53" i="6"/>
  <c r="I53" i="6" s="1"/>
  <c r="S35" i="6"/>
  <c r="S39" i="6"/>
  <c r="J67" i="6"/>
  <c r="S8" i="6"/>
  <c r="S12" i="6"/>
  <c r="S20" i="6"/>
  <c r="S43" i="6"/>
  <c r="S47" i="6"/>
  <c r="S58" i="6"/>
  <c r="S62" i="6"/>
  <c r="S66" i="6"/>
  <c r="S70" i="6"/>
  <c r="S9" i="6"/>
  <c r="T10" i="6"/>
  <c r="S13" i="6"/>
  <c r="T14" i="6"/>
  <c r="T18" i="6"/>
  <c r="S21" i="6"/>
  <c r="S25" i="6"/>
  <c r="T26" i="6"/>
  <c r="S32" i="6"/>
  <c r="T33" i="6"/>
  <c r="T37" i="6"/>
  <c r="S40" i="6"/>
  <c r="S44" i="6"/>
  <c r="T45" i="6"/>
  <c r="S48" i="6"/>
  <c r="T52" i="6"/>
  <c r="T56" i="6"/>
  <c r="S59" i="6"/>
  <c r="S63" i="6"/>
  <c r="T64" i="6"/>
  <c r="S67" i="6"/>
  <c r="T68" i="6"/>
  <c r="J8" i="6"/>
  <c r="J12" i="6"/>
  <c r="J66" i="6"/>
  <c r="I57" i="6"/>
  <c r="I61" i="6"/>
  <c r="R34" i="6"/>
  <c r="R38" i="6"/>
  <c r="R42" i="6"/>
  <c r="R46" i="6"/>
  <c r="R57" i="6"/>
  <c r="R9" i="6"/>
  <c r="R13" i="6"/>
  <c r="R25" i="6"/>
  <c r="R32" i="6"/>
  <c r="R48" i="6"/>
  <c r="AE48" i="6" s="1"/>
  <c r="R63" i="6"/>
  <c r="R67" i="6"/>
  <c r="T12" i="6"/>
  <c r="S15" i="6"/>
  <c r="S19" i="6"/>
  <c r="T20" i="6"/>
  <c r="T24" i="6"/>
  <c r="T31" i="6"/>
  <c r="S34" i="6"/>
  <c r="S38" i="6"/>
  <c r="T39" i="6"/>
  <c r="T43" i="6"/>
  <c r="T47" i="6"/>
  <c r="S53" i="6"/>
  <c r="S57" i="6"/>
  <c r="T58" i="6"/>
  <c r="T62" i="6"/>
  <c r="T66" i="6"/>
  <c r="S69" i="6"/>
  <c r="R36" i="6"/>
  <c r="R44" i="6"/>
  <c r="T8" i="6"/>
  <c r="R11" i="6"/>
  <c r="S14" i="6"/>
  <c r="R15" i="6"/>
  <c r="S18" i="6"/>
  <c r="R19" i="6"/>
  <c r="S22" i="6"/>
  <c r="R23" i="6"/>
  <c r="R30" i="6"/>
  <c r="S33" i="6"/>
  <c r="S37" i="6"/>
  <c r="S41" i="6"/>
  <c r="S45" i="6"/>
  <c r="S52" i="6"/>
  <c r="S56" i="6"/>
  <c r="S60" i="6"/>
  <c r="R61" i="6"/>
  <c r="S64" i="6"/>
  <c r="R65" i="6"/>
  <c r="S68" i="6"/>
  <c r="R69" i="6"/>
  <c r="R8" i="6"/>
  <c r="T9" i="6"/>
  <c r="R10" i="6"/>
  <c r="T11" i="6"/>
  <c r="R12" i="6"/>
  <c r="R14" i="6"/>
  <c r="T15" i="6"/>
  <c r="R16" i="6"/>
  <c r="T19" i="6"/>
  <c r="R20" i="6"/>
  <c r="T23" i="6"/>
  <c r="R24" i="6"/>
  <c r="T25" i="6"/>
  <c r="R26" i="6"/>
  <c r="T30" i="6"/>
  <c r="R31" i="6"/>
  <c r="AD31" i="6" s="1"/>
  <c r="R33" i="6"/>
  <c r="T34" i="6"/>
  <c r="R35" i="6"/>
  <c r="T38" i="6"/>
  <c r="R39" i="6"/>
  <c r="T42" i="6"/>
  <c r="R43" i="6"/>
  <c r="AE43" i="6" s="1"/>
  <c r="T44" i="6"/>
  <c r="R45" i="6"/>
  <c r="T46" i="6"/>
  <c r="R47" i="6"/>
  <c r="R52" i="6"/>
  <c r="R54" i="6"/>
  <c r="T55" i="6"/>
  <c r="T57" i="6"/>
  <c r="R58" i="6"/>
  <c r="T59" i="6"/>
  <c r="T61" i="6"/>
  <c r="R62" i="6"/>
  <c r="T63" i="6"/>
  <c r="R64" i="6"/>
  <c r="T65" i="6"/>
  <c r="R66" i="6"/>
  <c r="T67" i="6"/>
  <c r="R68" i="6"/>
  <c r="T69" i="6"/>
  <c r="R70" i="6"/>
  <c r="K13" i="6"/>
  <c r="K25" i="6"/>
  <c r="I41" i="6"/>
  <c r="X41" i="6" s="1"/>
  <c r="J15" i="6"/>
  <c r="J19" i="6"/>
  <c r="J23" i="6"/>
  <c r="K12" i="6"/>
  <c r="I8" i="6"/>
  <c r="I12" i="6"/>
  <c r="X12" i="6" s="1"/>
  <c r="I24" i="6"/>
  <c r="K19" i="6"/>
  <c r="K11" i="6"/>
  <c r="K55" i="6"/>
  <c r="I11" i="6"/>
  <c r="J18" i="6"/>
  <c r="I19" i="6"/>
  <c r="J22" i="6"/>
  <c r="I23" i="6"/>
  <c r="X23" i="6" s="1"/>
  <c r="K24" i="6"/>
  <c r="K16" i="6"/>
  <c r="J46" i="6"/>
  <c r="J9" i="6"/>
  <c r="I14" i="6"/>
  <c r="J21" i="6"/>
  <c r="K22" i="6"/>
  <c r="J25" i="6"/>
  <c r="K23" i="6"/>
  <c r="K69" i="6"/>
  <c r="K54" i="6"/>
  <c r="K58" i="6"/>
  <c r="K62" i="6"/>
  <c r="I67" i="6"/>
  <c r="I22" i="6"/>
  <c r="K35" i="6"/>
  <c r="K8" i="6"/>
  <c r="K30" i="6"/>
  <c r="K38" i="6"/>
  <c r="J41" i="6"/>
  <c r="J52" i="6"/>
  <c r="J56" i="6"/>
  <c r="J65" i="6"/>
  <c r="K70" i="6"/>
  <c r="I17" i="6"/>
  <c r="I21" i="6"/>
  <c r="X21" i="6" s="1"/>
  <c r="K43" i="6"/>
  <c r="K47" i="6"/>
  <c r="J40" i="6"/>
  <c r="J48" i="6"/>
  <c r="I55" i="6"/>
  <c r="J68" i="6"/>
  <c r="K52" i="6"/>
  <c r="K56" i="6"/>
  <c r="I59" i="6"/>
  <c r="J63" i="6"/>
  <c r="J64" i="6"/>
  <c r="K66" i="6"/>
  <c r="J54" i="6"/>
  <c r="J62" i="6"/>
  <c r="J69" i="6"/>
  <c r="K57" i="6"/>
  <c r="K61" i="6"/>
  <c r="K67" i="6"/>
  <c r="J55" i="6"/>
  <c r="J57" i="6"/>
  <c r="J59" i="6"/>
  <c r="J61" i="6"/>
  <c r="I52" i="6"/>
  <c r="I54" i="6"/>
  <c r="X54" i="6" s="1"/>
  <c r="I56" i="6"/>
  <c r="I58" i="6"/>
  <c r="I60" i="6"/>
  <c r="I62" i="6"/>
  <c r="I66" i="6"/>
  <c r="I68" i="6"/>
  <c r="X68" i="6" s="1"/>
  <c r="I70" i="6"/>
  <c r="K36" i="6"/>
  <c r="I39" i="6"/>
  <c r="J44" i="6"/>
  <c r="I47" i="6"/>
  <c r="J34" i="6"/>
  <c r="J38" i="6"/>
  <c r="K33" i="6"/>
  <c r="K37" i="6"/>
  <c r="K42" i="6"/>
  <c r="K46" i="6"/>
  <c r="J31" i="6"/>
  <c r="J37" i="6"/>
  <c r="J39" i="6"/>
  <c r="I30" i="6"/>
  <c r="I32" i="6"/>
  <c r="I38" i="6"/>
  <c r="I40" i="6"/>
  <c r="I42" i="6"/>
  <c r="I46" i="6"/>
  <c r="I48" i="6"/>
  <c r="K48" i="6" l="1"/>
  <c r="I13" i="6"/>
  <c r="I45" i="6"/>
  <c r="X45" i="6" s="1"/>
  <c r="Y34" i="6"/>
  <c r="J26" i="6"/>
  <c r="I10" i="6"/>
  <c r="K68" i="6"/>
  <c r="R21" i="6"/>
  <c r="R40" i="6"/>
  <c r="R59" i="6"/>
  <c r="K17" i="6"/>
  <c r="J43" i="6"/>
  <c r="Y43" i="6" s="1"/>
  <c r="I33" i="6"/>
  <c r="J14" i="6"/>
  <c r="AE47" i="6"/>
  <c r="AE15" i="6"/>
  <c r="K15" i="6"/>
  <c r="J13" i="6"/>
  <c r="J10" i="6"/>
  <c r="R17" i="6"/>
  <c r="Y46" i="6"/>
  <c r="K45" i="6"/>
  <c r="K26" i="6"/>
  <c r="AE66" i="6"/>
  <c r="R55" i="6"/>
  <c r="I44" i="6"/>
  <c r="I36" i="6"/>
  <c r="J45" i="6"/>
  <c r="J35" i="6"/>
  <c r="I65" i="6"/>
  <c r="Y65" i="6" s="1"/>
  <c r="K60" i="6"/>
  <c r="I63" i="6"/>
  <c r="X63" i="6" s="1"/>
  <c r="K34" i="6"/>
  <c r="K14" i="6"/>
  <c r="I18" i="6"/>
  <c r="Z18" i="6" s="1"/>
  <c r="K10" i="6"/>
  <c r="I20" i="6"/>
  <c r="R41" i="6"/>
  <c r="AD41" i="6" s="1"/>
  <c r="R22" i="6"/>
  <c r="AD22" i="6" s="1"/>
  <c r="AE10" i="6"/>
  <c r="T54" i="6"/>
  <c r="T16" i="6"/>
  <c r="J20" i="6"/>
  <c r="I26" i="6"/>
  <c r="S36" i="6"/>
  <c r="S17" i="6"/>
  <c r="J24" i="6"/>
  <c r="K64" i="6"/>
  <c r="J33" i="6"/>
  <c r="K32" i="6"/>
  <c r="I9" i="6"/>
  <c r="J17" i="6"/>
  <c r="I16" i="6"/>
  <c r="R60" i="6"/>
  <c r="T40" i="6"/>
  <c r="T21" i="6"/>
  <c r="R53" i="6"/>
  <c r="K31" i="6"/>
  <c r="Y59" i="6"/>
  <c r="AE36" i="6"/>
  <c r="AE61" i="6"/>
  <c r="T53" i="6"/>
  <c r="J53" i="6"/>
  <c r="K53" i="6"/>
  <c r="I31" i="6"/>
  <c r="Y31" i="6" s="1"/>
  <c r="Y36" i="6"/>
  <c r="Y13" i="6"/>
  <c r="Y32" i="6"/>
  <c r="AE42" i="6"/>
  <c r="Y10" i="6"/>
  <c r="AE38" i="6"/>
  <c r="AE55" i="6"/>
  <c r="Y21" i="6"/>
  <c r="Y23" i="6"/>
  <c r="Y70" i="6"/>
  <c r="X70" i="6"/>
  <c r="X42" i="6"/>
  <c r="Y42" i="6"/>
  <c r="Z25" i="6"/>
  <c r="X25" i="6"/>
  <c r="Y25" i="6"/>
  <c r="Z16" i="6"/>
  <c r="X16" i="6"/>
  <c r="AD68" i="6"/>
  <c r="AD60" i="6"/>
  <c r="AE60" i="6"/>
  <c r="AE52" i="6"/>
  <c r="AD52" i="6"/>
  <c r="AE33" i="6"/>
  <c r="AD33" i="6"/>
  <c r="AE14" i="6"/>
  <c r="AD14" i="6"/>
  <c r="AE63" i="6"/>
  <c r="AD25" i="6"/>
  <c r="AE25" i="6"/>
  <c r="AE57" i="6"/>
  <c r="Z26" i="6"/>
  <c r="X26" i="6"/>
  <c r="Y26" i="6"/>
  <c r="AE41" i="6"/>
  <c r="Y40" i="6"/>
  <c r="X47" i="6"/>
  <c r="Y47" i="6"/>
  <c r="X67" i="6"/>
  <c r="Y67" i="6"/>
  <c r="Y14" i="6"/>
  <c r="Z14" i="6"/>
  <c r="X14" i="6"/>
  <c r="X19" i="6"/>
  <c r="Y19" i="6"/>
  <c r="Z11" i="6"/>
  <c r="Y11" i="6"/>
  <c r="X11" i="6"/>
  <c r="Y41" i="6"/>
  <c r="AE65" i="6"/>
  <c r="AD65" i="6"/>
  <c r="AD23" i="6"/>
  <c r="AE23" i="6"/>
  <c r="AE40" i="6"/>
  <c r="AD59" i="6"/>
  <c r="AE59" i="6"/>
  <c r="AE53" i="6"/>
  <c r="AD53" i="6"/>
  <c r="AE34" i="6"/>
  <c r="AD34" i="6"/>
  <c r="AE68" i="6"/>
  <c r="X34" i="6"/>
  <c r="X40" i="6"/>
  <c r="Y16" i="6"/>
  <c r="AE21" i="6"/>
  <c r="X39" i="6"/>
  <c r="AD40" i="6"/>
  <c r="X58" i="6"/>
  <c r="Y33" i="6"/>
  <c r="X33" i="6"/>
  <c r="Z10" i="6"/>
  <c r="X10" i="6"/>
  <c r="AE64" i="6"/>
  <c r="AD64" i="6"/>
  <c r="AE56" i="6"/>
  <c r="AE45" i="6"/>
  <c r="AD45" i="6"/>
  <c r="AE37" i="6"/>
  <c r="AE22" i="6"/>
  <c r="AD10" i="6"/>
  <c r="AE44" i="6"/>
  <c r="Y56" i="6"/>
  <c r="X56" i="6"/>
  <c r="Y69" i="6"/>
  <c r="X30" i="6"/>
  <c r="Y62" i="6"/>
  <c r="X62" i="6"/>
  <c r="Y54" i="6"/>
  <c r="X65" i="6"/>
  <c r="Y17" i="6"/>
  <c r="Z17" i="6"/>
  <c r="X17" i="6"/>
  <c r="Y37" i="6"/>
  <c r="X37" i="6"/>
  <c r="Y22" i="6"/>
  <c r="Z22" i="6"/>
  <c r="X22" i="6"/>
  <c r="Y24" i="6"/>
  <c r="Z24" i="6"/>
  <c r="X8" i="6"/>
  <c r="Z8" i="6"/>
  <c r="Y8" i="6"/>
  <c r="AD70" i="6"/>
  <c r="AE70" i="6"/>
  <c r="AD62" i="6"/>
  <c r="AD58" i="6"/>
  <c r="AE58" i="6"/>
  <c r="AD54" i="6"/>
  <c r="AE54" i="6"/>
  <c r="AD43" i="6"/>
  <c r="AD39" i="6"/>
  <c r="AE39" i="6"/>
  <c r="AD35" i="6"/>
  <c r="AE35" i="6"/>
  <c r="AE31" i="6"/>
  <c r="AE24" i="6"/>
  <c r="AD24" i="6"/>
  <c r="AD20" i="6"/>
  <c r="AD16" i="6"/>
  <c r="AE16" i="6"/>
  <c r="AE12" i="6"/>
  <c r="AD12" i="6"/>
  <c r="AD8" i="6"/>
  <c r="AE8" i="6"/>
  <c r="AD36" i="6"/>
  <c r="AD13" i="6"/>
  <c r="AE13" i="6"/>
  <c r="AE46" i="6"/>
  <c r="AD46" i="6"/>
  <c r="X61" i="6"/>
  <c r="Y61" i="6"/>
  <c r="AD63" i="6"/>
  <c r="Z12" i="6"/>
  <c r="AD15" i="6"/>
  <c r="Y39" i="6"/>
  <c r="AD66" i="6"/>
  <c r="Y68" i="6"/>
  <c r="Y30" i="6"/>
  <c r="AD57" i="6"/>
  <c r="AD21" i="6"/>
  <c r="Y45" i="6"/>
  <c r="X53" i="6"/>
  <c r="Y53" i="6"/>
  <c r="Y66" i="6"/>
  <c r="X66" i="6"/>
  <c r="Z9" i="6"/>
  <c r="Y9" i="6"/>
  <c r="AD26" i="6"/>
  <c r="AE18" i="6"/>
  <c r="AD18" i="6"/>
  <c r="X9" i="6"/>
  <c r="Y48" i="6"/>
  <c r="X48" i="6"/>
  <c r="X32" i="6"/>
  <c r="X64" i="6"/>
  <c r="Y64" i="6"/>
  <c r="X46" i="6"/>
  <c r="X38" i="6"/>
  <c r="Y38" i="6"/>
  <c r="Y44" i="6"/>
  <c r="X44" i="6"/>
  <c r="X36" i="6"/>
  <c r="X35" i="6"/>
  <c r="Y35" i="6"/>
  <c r="Y60" i="6"/>
  <c r="X60" i="6"/>
  <c r="X52" i="6"/>
  <c r="X59" i="6"/>
  <c r="X55" i="6"/>
  <c r="Y55" i="6"/>
  <c r="Z13" i="6"/>
  <c r="X13" i="6"/>
  <c r="Y63" i="6"/>
  <c r="Y18" i="6"/>
  <c r="Z23" i="6"/>
  <c r="X15" i="6"/>
  <c r="Y15" i="6"/>
  <c r="Z15" i="6"/>
  <c r="Z20" i="6"/>
  <c r="Y20" i="6"/>
  <c r="X20" i="6"/>
  <c r="AE69" i="6"/>
  <c r="AD69" i="6"/>
  <c r="AD61" i="6"/>
  <c r="AE30" i="6"/>
  <c r="AD30" i="6"/>
  <c r="AD19" i="6"/>
  <c r="AE19" i="6"/>
  <c r="AD11" i="6"/>
  <c r="AD55" i="6"/>
  <c r="AD17" i="6"/>
  <c r="AD67" i="6"/>
  <c r="AE67" i="6"/>
  <c r="AD32" i="6"/>
  <c r="AE32" i="6"/>
  <c r="AD9" i="6"/>
  <c r="AE9" i="6"/>
  <c r="AD42" i="6"/>
  <c r="X57" i="6"/>
  <c r="Y57" i="6"/>
  <c r="AD44" i="6"/>
  <c r="AE17" i="6"/>
  <c r="X18" i="6"/>
  <c r="AE20" i="6"/>
  <c r="AD47" i="6"/>
  <c r="Y52" i="6"/>
  <c r="AE11" i="6"/>
  <c r="AD38" i="6"/>
  <c r="AE62" i="6"/>
  <c r="X24" i="6"/>
  <c r="AE26" i="6"/>
  <c r="AD56" i="6"/>
  <c r="Y58" i="6"/>
  <c r="AD48" i="6"/>
  <c r="Y12" i="6"/>
  <c r="Z19" i="6"/>
  <c r="Z21" i="6"/>
  <c r="X31" i="6" l="1"/>
</calcChain>
</file>

<file path=xl/sharedStrings.xml><?xml version="1.0" encoding="utf-8"?>
<sst xmlns="http://schemas.openxmlformats.org/spreadsheetml/2006/main" count="708" uniqueCount="124">
  <si>
    <t>date_ept</t>
  </si>
  <si>
    <t>kw_impact</t>
  </si>
  <si>
    <t>he_ept</t>
  </si>
  <si>
    <t>mean_kw</t>
  </si>
  <si>
    <t>mean_drybulb</t>
  </si>
  <si>
    <t>num_parts</t>
  </si>
  <si>
    <t>mean_cdh18</t>
  </si>
  <si>
    <t>mean_connected</t>
  </si>
  <si>
    <t>impact_type</t>
  </si>
  <si>
    <t>kw_se</t>
  </si>
  <si>
    <t>df</t>
  </si>
  <si>
    <t>crit_t_val</t>
  </si>
  <si>
    <t>ci_delta</t>
  </si>
  <si>
    <t>Average Across Events</t>
  </si>
  <si>
    <t>Average Across Hours</t>
  </si>
  <si>
    <t>Match Index</t>
  </si>
  <si>
    <t>Event Date</t>
  </si>
  <si>
    <t>DR Impact (kW)</t>
  </si>
  <si>
    <t>Relative Precision +/-% (90% Confidence)</t>
  </si>
  <si>
    <t>group_type</t>
  </si>
  <si>
    <t>Average Number Connected</t>
  </si>
  <si>
    <t>dr_impact_kw</t>
  </si>
  <si>
    <t>total_impact_kw</t>
  </si>
  <si>
    <t>Connected Only</t>
  </si>
  <si>
    <t>Unconnected</t>
  </si>
  <si>
    <t>kW</t>
  </si>
  <si>
    <t>%</t>
  </si>
  <si>
    <t>Stat/Signif?</t>
  </si>
  <si>
    <t>% impact</t>
  </si>
  <si>
    <t>rel precision</t>
  </si>
  <si>
    <t>drybulb</t>
  </si>
  <si>
    <t>Group Type</t>
  </si>
  <si>
    <t>Event</t>
  </si>
  <si>
    <t>% Connected</t>
  </si>
  <si>
    <t>RT_num_accts</t>
  </si>
  <si>
    <t>CPP_num_accts</t>
  </si>
  <si>
    <t>RCT_num_accts</t>
  </si>
  <si>
    <t>num_days</t>
  </si>
  <si>
    <t>num_accts</t>
  </si>
  <si>
    <t>pcent_offline</t>
  </si>
  <si>
    <t>Number of Event Days Disconnected</t>
  </si>
  <si>
    <t>% of CPP or CPP/RT Participants</t>
  </si>
  <si>
    <r>
      <t>Mean Temperature (</t>
    </r>
    <r>
      <rPr>
        <vertAlign val="superscript"/>
        <sz val="8"/>
        <color theme="0"/>
        <rFont val="Arial"/>
        <family val="2"/>
      </rPr>
      <t>o</t>
    </r>
    <r>
      <rPr>
        <sz val="8"/>
        <color theme="0"/>
        <rFont val="Arial"/>
        <family val="2"/>
      </rPr>
      <t>C)</t>
    </r>
  </si>
  <si>
    <t>parm_name</t>
  </si>
  <si>
    <t>parm_est</t>
  </si>
  <si>
    <t>robust_se</t>
  </si>
  <si>
    <t>tval</t>
  </si>
  <si>
    <t>pval</t>
  </si>
  <si>
    <t>temp_sens</t>
  </si>
  <si>
    <t>connected</t>
  </si>
  <si>
    <t>dr_effect_only</t>
  </si>
  <si>
    <t>time_sens</t>
  </si>
  <si>
    <t>he_ept_f1:participant</t>
  </si>
  <si>
    <t>he_ept_f2:participant</t>
  </si>
  <si>
    <t>he_ept_f3:participant</t>
  </si>
  <si>
    <t>he_ept_f4:participant</t>
  </si>
  <si>
    <t>he_ept_f5:participant</t>
  </si>
  <si>
    <t>he_ept_f6:participant</t>
  </si>
  <si>
    <t>he_ept_f7:participant</t>
  </si>
  <si>
    <t>he_ept_f8:participant</t>
  </si>
  <si>
    <t>he_ept_f9:participant</t>
  </si>
  <si>
    <t>he_ept_f10:participant</t>
  </si>
  <si>
    <t>he_ept_f11:participant</t>
  </si>
  <si>
    <t>he_ept_f12:participant</t>
  </si>
  <si>
    <t>he_ept_f13:participant</t>
  </si>
  <si>
    <t>he_ept_f14:participant</t>
  </si>
  <si>
    <t>he_ept_f15:participant</t>
  </si>
  <si>
    <t>he_ept_f16:participant</t>
  </si>
  <si>
    <t>he_ept_f17:participant</t>
  </si>
  <si>
    <t>he_ept_f18:participant</t>
  </si>
  <si>
    <t>he_ept_f19:participant</t>
  </si>
  <si>
    <t>he_ept_f20:participant</t>
  </si>
  <si>
    <t>he_ept_f21:participant</t>
  </si>
  <si>
    <t>he_ept_f22:participant</t>
  </si>
  <si>
    <t>he_ept_f23:participant</t>
  </si>
  <si>
    <t>he_ept_f24:participant</t>
  </si>
  <si>
    <t>participant:cpp_event_hour</t>
  </si>
  <si>
    <t>NA</t>
  </si>
  <si>
    <t>he_ept_f1:cdh18:participant</t>
  </si>
  <si>
    <t>he_ept_f2:cdh18:participant</t>
  </si>
  <si>
    <t>he_ept_f3:cdh18:participant</t>
  </si>
  <si>
    <t>he_ept_f4:cdh18:participant</t>
  </si>
  <si>
    <t>he_ept_f5:cdh18:participant</t>
  </si>
  <si>
    <t>he_ept_f6:cdh18:participant</t>
  </si>
  <si>
    <t>he_ept_f7:cdh18:participant</t>
  </si>
  <si>
    <t>he_ept_f8:cdh18:participant</t>
  </si>
  <si>
    <t>he_ept_f9:cdh18:participant</t>
  </si>
  <si>
    <t>he_ept_f10:cdh18:participant</t>
  </si>
  <si>
    <t>he_ept_f11:cdh18:participant</t>
  </si>
  <si>
    <t>he_ept_f12:cdh18:participant</t>
  </si>
  <si>
    <t>he_ept_f13:cdh18:participant</t>
  </si>
  <si>
    <t>he_ept_f14:cdh18:participant</t>
  </si>
  <si>
    <t>he_ept_f15:cdh18:participant</t>
  </si>
  <si>
    <t>he_ept_f16:cdh18:participant</t>
  </si>
  <si>
    <t>he_ept_f17:cdh18:participant</t>
  </si>
  <si>
    <t>he_ept_f18:cdh18:participant</t>
  </si>
  <si>
    <t>he_ept_f19:cdh18:participant</t>
  </si>
  <si>
    <t>he_ept_f20:cdh18:participant</t>
  </si>
  <si>
    <t>he_ept_f21:cdh18:participant</t>
  </si>
  <si>
    <t>he_ept_f22:cdh18:participant</t>
  </si>
  <si>
    <t>he_ept_f23:cdh18:participant</t>
  </si>
  <si>
    <t>he_ept_f24:cdh18:participant</t>
  </si>
  <si>
    <t>cdh18:participant:cpp_event_hour</t>
  </si>
  <si>
    <t>participant:connected:cpp_event_hour</t>
  </si>
  <si>
    <t>cdh18:participant:connected:cpp_event_hour</t>
  </si>
  <si>
    <t>Intercept Dummy</t>
  </si>
  <si>
    <t>Slope (Temperature) Dummy</t>
  </si>
  <si>
    <t>Estimate</t>
  </si>
  <si>
    <t>P-Value</t>
  </si>
  <si>
    <t>Incremental Impact when Connected</t>
  </si>
  <si>
    <t>Without Connection</t>
  </si>
  <si>
    <t>Type of Impact</t>
  </si>
  <si>
    <t>Regulated Price Plan Roadmap Pilot Program Interim Impact Evaluation: Summer 2018</t>
  </si>
  <si>
    <t>Prepared for:</t>
  </si>
  <si>
    <t>London Hydro</t>
  </si>
  <si>
    <t>Tab Colour-Coding</t>
  </si>
  <si>
    <t>Input Data Tabs - Raw Inputs from R, SQL or other sources</t>
  </si>
  <si>
    <t>Output Data Tabs - Tables, Graphics, and Values Included in the Report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</si>
  <si>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</si>
  <si>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</si>
  <si>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</si>
  <si>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</si>
  <si>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</si>
  <si>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E: CPP Event Demand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</si>
</sst>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0.000000000000000%"/>
  </numFmts>
  <fonts count="49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sz val="8"/>
      <color theme="0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sz val="8"/>
      <color theme="2"/>
      <name val="Arial"/>
      <family val="2"/>
    </font>
    <font>
      <vertAlign val="superscript"/>
      <sz val="8"/>
      <color theme="0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8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7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6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73">
    <xf numFmtId="0" fontId="0" fillId="0" borderId="0" xfId="0"/>
    <xf numFmtId="0" fontId="0" fillId="0" borderId="0" xfId="0"/>
    <xf numFmtId="14" fontId="0" fillId="0" borderId="0" xfId="0" applyNumberFormat="1"/>
    <xf numFmtId="9" fontId="15" fillId="0" borderId="0" xfId="64"/>
    <xf numFmtId="14" fontId="0" fillId="32" borderId="20" xfId="0" applyNumberFormat="1" applyFill="1" applyBorder="1" applyAlignment="1">
      <alignment horizontal="center" vertical="center"/>
    </xf>
    <xf numFmtId="2" fontId="0" fillId="32" borderId="20" xfId="0" applyNumberFormat="1" applyFill="1" applyBorder="1" applyAlignment="1">
      <alignment horizontal="center" vertical="center"/>
    </xf>
    <xf numFmtId="9" fontId="15" fillId="32" borderId="20" xfId="64" applyFill="1" applyBorder="1" applyAlignment="1">
      <alignment horizontal="center" vertical="center"/>
    </xf>
    <xf numFmtId="14" fontId="0" fillId="30" borderId="20" xfId="0" applyNumberFormat="1" applyFill="1" applyBorder="1" applyAlignment="1">
      <alignment horizontal="center" vertical="center"/>
    </xf>
    <xf numFmtId="2" fontId="0" fillId="30" borderId="20" xfId="0" applyNumberFormat="1" applyFill="1" applyBorder="1" applyAlignment="1">
      <alignment horizontal="center" vertical="center"/>
    </xf>
    <xf numFmtId="9" fontId="15" fillId="30" borderId="20" xfId="64" applyFill="1" applyBorder="1" applyAlignment="1">
      <alignment horizontal="center" vertical="center"/>
    </xf>
    <xf numFmtId="14" fontId="0" fillId="32" borderId="21" xfId="0" applyNumberFormat="1" applyFill="1" applyBorder="1" applyAlignment="1">
      <alignment horizontal="center" vertical="center"/>
    </xf>
    <xf numFmtId="2" fontId="0" fillId="32" borderId="21" xfId="0" applyNumberFormat="1" applyFill="1" applyBorder="1" applyAlignment="1">
      <alignment horizontal="center" vertical="center"/>
    </xf>
    <xf numFmtId="9" fontId="15" fillId="32" borderId="21" xfId="64" applyFill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 wrapText="1"/>
    </xf>
    <xf numFmtId="2" fontId="26" fillId="30" borderId="19" xfId="0" applyNumberFormat="1" applyFont="1" applyFill="1" applyBorder="1" applyAlignment="1">
      <alignment horizontal="center" vertical="center"/>
    </xf>
    <xf numFmtId="9" fontId="26" fillId="30" borderId="19" xfId="64" applyFont="1" applyFill="1" applyBorder="1" applyAlignment="1">
      <alignment horizontal="center" vertical="center"/>
    </xf>
    <xf numFmtId="0" fontId="35" fillId="31" borderId="24" xfId="0" applyFont="1" applyFill="1" applyBorder="1" applyAlignment="1">
      <alignment horizontal="center" vertical="center" wrapText="1"/>
    </xf>
    <xf numFmtId="0" fontId="35" fillId="31" borderId="25" xfId="0" applyFont="1" applyFill="1" applyBorder="1" applyAlignment="1">
      <alignment horizontal="center" vertical="center" wrapText="1"/>
    </xf>
    <xf numFmtId="168" fontId="0" fillId="0" borderId="0" xfId="0" applyNumberFormat="1"/>
    <xf numFmtId="0" fontId="35" fillId="31" borderId="27" xfId="0" applyFont="1" applyFill="1" applyBorder="1" applyAlignment="1">
      <alignment horizontal="center" vertical="center" wrapText="1"/>
    </xf>
    <xf numFmtId="9" fontId="26" fillId="30" borderId="21" xfId="64" applyFont="1" applyFill="1" applyBorder="1" applyAlignment="1">
      <alignment horizontal="center" vertical="center"/>
    </xf>
    <xf numFmtId="3" fontId="26" fillId="30" borderId="25" xfId="64" applyNumberFormat="1" applyFont="1" applyFill="1" applyBorder="1" applyAlignment="1">
      <alignment horizontal="center" vertical="center"/>
    </xf>
    <xf numFmtId="9" fontId="15" fillId="30" borderId="29" xfId="64" applyFill="1" applyBorder="1" applyAlignment="1">
      <alignment horizontal="center" vertical="center"/>
    </xf>
    <xf numFmtId="3" fontId="15" fillId="30" borderId="29" xfId="64" applyNumberFormat="1" applyFill="1" applyBorder="1" applyAlignment="1">
      <alignment horizontal="center" vertical="center"/>
    </xf>
    <xf numFmtId="3" fontId="15" fillId="32" borderId="20" xfId="64" applyNumberFormat="1" applyFill="1" applyBorder="1" applyAlignment="1">
      <alignment horizontal="center" vertical="center"/>
    </xf>
    <xf numFmtId="3" fontId="15" fillId="30" borderId="20" xfId="64" applyNumberFormat="1" applyFill="1" applyBorder="1" applyAlignment="1">
      <alignment horizontal="center" vertical="center"/>
    </xf>
    <xf numFmtId="3" fontId="15" fillId="32" borderId="21" xfId="64" applyNumberFormat="1" applyFill="1" applyBorder="1" applyAlignment="1">
      <alignment horizontal="center" vertical="center"/>
    </xf>
    <xf numFmtId="0" fontId="0" fillId="0" borderId="0" xfId="0" applyBorder="1"/>
    <xf numFmtId="0" fontId="31" fillId="31" borderId="24" xfId="0" applyFont="1" applyFill="1" applyBorder="1" applyAlignment="1">
      <alignment horizontal="center" vertical="center"/>
    </xf>
    <xf numFmtId="0" fontId="31" fillId="31" borderId="25" xfId="0" applyFont="1" applyFill="1" applyBorder="1" applyAlignment="1">
      <alignment horizontal="center" vertical="center"/>
    </xf>
    <xf numFmtId="0" fontId="0" fillId="34" borderId="20" xfId="0" applyFont="1" applyFill="1" applyBorder="1" applyAlignment="1">
      <alignment vertical="center"/>
    </xf>
    <xf numFmtId="0" fontId="0" fillId="34" borderId="21" xfId="0" applyFont="1" applyFill="1" applyBorder="1" applyAlignment="1">
      <alignment vertical="center"/>
    </xf>
    <xf numFmtId="2" fontId="15" fillId="34" borderId="29" xfId="0" applyNumberFormat="1" applyFont="1" applyFill="1" applyBorder="1" applyAlignment="1">
      <alignment horizontal="center" vertical="center"/>
    </xf>
    <xf numFmtId="2" fontId="15" fillId="34" borderId="21" xfId="0" applyNumberFormat="1" applyFont="1" applyFill="1" applyBorder="1" applyAlignment="1">
      <alignment horizontal="center" vertical="center"/>
    </xf>
    <xf numFmtId="0" fontId="39" fillId="33" borderId="22" xfId="0" applyFont="1" applyFill="1" applyBorder="1" applyAlignment="1">
      <alignment horizontal="center"/>
    </xf>
    <xf numFmtId="0" fontId="39" fillId="33" borderId="26" xfId="0" applyFont="1" applyFill="1" applyBorder="1" applyAlignment="1">
      <alignment horizontal="center"/>
    </xf>
    <xf numFmtId="0" fontId="35" fillId="31" borderId="22" xfId="0" applyFont="1" applyFill="1" applyBorder="1" applyAlignment="1">
      <alignment horizontal="center" vertical="center" wrapText="1"/>
    </xf>
    <xf numFmtId="0" fontId="35" fillId="31" borderId="24" xfId="0" applyFont="1" applyFill="1" applyBorder="1" applyAlignment="1">
      <alignment horizontal="center" vertical="center" wrapText="1"/>
    </xf>
    <xf numFmtId="0" fontId="39" fillId="33" borderId="23" xfId="0" applyFont="1" applyFill="1" applyBorder="1" applyAlignment="1">
      <alignment horizontal="center"/>
    </xf>
    <xf numFmtId="0" fontId="35" fillId="31" borderId="23" xfId="0" applyFont="1" applyFill="1" applyBorder="1" applyAlignment="1">
      <alignment horizontal="center" vertical="center" wrapText="1"/>
    </xf>
    <xf numFmtId="0" fontId="35" fillId="31" borderId="25" xfId="0" applyFont="1" applyFill="1" applyBorder="1" applyAlignment="1">
      <alignment horizontal="center" vertical="center" wrapText="1"/>
    </xf>
    <xf numFmtId="0" fontId="31" fillId="31" borderId="22" xfId="0" applyFont="1" applyFill="1" applyBorder="1" applyAlignment="1">
      <alignment horizontal="center" vertical="center"/>
    </xf>
    <xf numFmtId="0" fontId="31" fillId="31" borderId="23" xfId="0" applyFont="1" applyFill="1" applyBorder="1" applyAlignment="1">
      <alignment horizontal="center" vertical="center"/>
    </xf>
    <xf numFmtId="0" fontId="31" fillId="31" borderId="29" xfId="0" applyFont="1" applyFill="1" applyBorder="1" applyAlignment="1">
      <alignment horizontal="center" vertical="center"/>
    </xf>
    <xf numFmtId="0" fontId="31" fillId="31" borderId="20" xfId="0" applyFont="1" applyFill="1" applyBorder="1" applyAlignment="1">
      <alignment horizontal="center" vertical="center"/>
    </xf>
    <xf numFmtId="14" fontId="0" fillId="30" borderId="20" xfId="0" applyNumberFormat="1" applyFill="1" applyBorder="1" applyAlignment="1">
      <alignment horizontal="center" vertical="center" wrapText="1"/>
    </xf>
    <xf numFmtId="2" fontId="0" fillId="30" borderId="20" xfId="0" applyNumberFormat="1" applyFill="1" applyBorder="1" applyAlignment="1">
      <alignment horizontal="center" vertical="center" wrapText="1"/>
    </xf>
    <xf numFmtId="9" fontId="15" fillId="30" borderId="28" xfId="64" applyFill="1" applyBorder="1" applyAlignment="1">
      <alignment horizontal="center" vertical="center" wrapText="1"/>
    </xf>
    <xf numFmtId="9" fontId="15" fillId="30" borderId="29" xfId="64" applyFill="1" applyBorder="1" applyAlignment="1">
      <alignment horizontal="center" vertical="center" wrapText="1"/>
    </xf>
    <xf numFmtId="3" fontId="15" fillId="30" borderId="29" xfId="64" applyNumberFormat="1" applyFill="1" applyBorder="1" applyAlignment="1">
      <alignment horizontal="center" vertical="center" wrapText="1"/>
    </xf>
    <xf numFmtId="14" fontId="0" fillId="32" borderId="20" xfId="0" applyNumberFormat="1" applyFill="1" applyBorder="1" applyAlignment="1">
      <alignment horizontal="center" vertical="center" wrapText="1"/>
    </xf>
    <xf numFmtId="2" fontId="0" fillId="32" borderId="20" xfId="0" applyNumberFormat="1" applyFill="1" applyBorder="1" applyAlignment="1">
      <alignment horizontal="center" vertical="center" wrapText="1"/>
    </xf>
    <xf numFmtId="9" fontId="15" fillId="32" borderId="28" xfId="64" applyFill="1" applyBorder="1" applyAlignment="1">
      <alignment horizontal="center" vertical="center" wrapText="1"/>
    </xf>
    <xf numFmtId="9" fontId="15" fillId="32" borderId="20" xfId="64" applyFill="1" applyBorder="1" applyAlignment="1">
      <alignment horizontal="center" vertical="center" wrapText="1"/>
    </xf>
    <xf numFmtId="3" fontId="15" fillId="32" borderId="20" xfId="64" applyNumberFormat="1" applyFill="1" applyBorder="1" applyAlignment="1">
      <alignment horizontal="center" vertical="center" wrapText="1"/>
    </xf>
    <xf numFmtId="9" fontId="15" fillId="30" borderId="20" xfId="64" applyFill="1" applyBorder="1" applyAlignment="1">
      <alignment horizontal="center" vertical="center" wrapText="1"/>
    </xf>
    <xf numFmtId="3" fontId="15" fillId="30" borderId="20" xfId="64" applyNumberFormat="1" applyFill="1" applyBorder="1" applyAlignment="1">
      <alignment horizontal="center" vertical="center" wrapText="1"/>
    </xf>
    <xf numFmtId="9" fontId="15" fillId="32" borderId="21" xfId="64" applyFill="1" applyBorder="1" applyAlignment="1">
      <alignment horizontal="center" vertical="center" wrapText="1"/>
    </xf>
    <xf numFmtId="3" fontId="15" fillId="32" borderId="21" xfId="64" applyNumberFormat="1" applyFill="1" applyBorder="1" applyAlignment="1">
      <alignment horizontal="center" vertical="center" wrapText="1"/>
    </xf>
    <xf numFmtId="2" fontId="26" fillId="30" borderId="19" xfId="0" applyNumberFormat="1" applyFont="1" applyFill="1" applyBorder="1" applyAlignment="1">
      <alignment horizontal="center" vertical="center" wrapText="1"/>
    </xf>
    <xf numFmtId="9" fontId="26" fillId="30" borderId="19" xfId="64" applyFont="1" applyFill="1" applyBorder="1" applyAlignment="1">
      <alignment horizontal="center" vertical="center" wrapText="1"/>
    </xf>
    <xf numFmtId="9" fontId="26" fillId="30" borderId="21" xfId="64" applyFont="1" applyFill="1" applyBorder="1" applyAlignment="1">
      <alignment horizontal="center" vertical="center" wrapText="1"/>
    </xf>
    <xf numFmtId="3" fontId="26" fillId="30" borderId="25" xfId="64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30" borderId="0" xfId="0" applyFont="1" applyFill="1" applyAlignment="1">
      <alignment vertical="center" wrapText="1"/>
    </xf>
    <xf numFmtId="0" fontId="42" fillId="30" borderId="0" xfId="0" applyFont="1" applyFill="1"/>
    <xf numFmtId="0" fontId="43" fillId="30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4" fillId="30" borderId="0" xfId="0" applyFont="1" applyFill="1"/>
    <xf numFmtId="0" fontId="45" fillId="30" borderId="0" xfId="0" applyFont="1" applyFill="1"/>
    <xf numFmtId="0" fontId="46" fillId="33" borderId="0" xfId="0" applyFont="1" applyFill="1"/>
    <xf numFmtId="0" fontId="47" fillId="35" borderId="0" xfId="0" applyFont="1" applyFill="1"/>
    <xf numFmtId="0" fontId="48" fillId="30" borderId="0" xfId="0" applyFont="1" applyFill="1"/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27068852844771E-2"/>
          <c:y val="3.0418247638938668E-2"/>
          <c:w val="0.87157967396600522"/>
          <c:h val="0.86497455275159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'01 Tabular Event Impacts'!$A$8</c:f>
              <c:strCache>
                <c:ptCount val="1"/>
                <c:pt idx="0">
                  <c:v>Average Number 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 Tabular Event Impacts'!$D$8:$D$25</c:f>
                <c:numCache>
                  <c:formatCode>General</c:formatCode>
                  <c:ptCount val="18"/>
                  <c:pt idx="0">
                    <c:v>6.4619623412359606E-2</c:v>
                  </c:pt>
                  <c:pt idx="1">
                    <c:v>6.0145478583062698E-2</c:v>
                  </c:pt>
                  <c:pt idx="2">
                    <c:v>7.4211815683863105E-2</c:v>
                  </c:pt>
                  <c:pt idx="3">
                    <c:v>8.2616670414941695E-2</c:v>
                  </c:pt>
                  <c:pt idx="4">
                    <c:v>9.3506467454451903E-2</c:v>
                  </c:pt>
                  <c:pt idx="5">
                    <c:v>6.4671256720362905E-2</c:v>
                  </c:pt>
                  <c:pt idx="6">
                    <c:v>5.9722336113472503E-2</c:v>
                  </c:pt>
                  <c:pt idx="7">
                    <c:v>6.2532542643516195E-2</c:v>
                  </c:pt>
                  <c:pt idx="8">
                    <c:v>5.9903595168575699E-2</c:v>
                  </c:pt>
                  <c:pt idx="9">
                    <c:v>6.0958903971566399E-2</c:v>
                  </c:pt>
                  <c:pt idx="10">
                    <c:v>6.8495274108069298E-2</c:v>
                  </c:pt>
                  <c:pt idx="11">
                    <c:v>5.9686061465687702E-2</c:v>
                  </c:pt>
                  <c:pt idx="12">
                    <c:v>5.9123616853819103E-2</c:v>
                  </c:pt>
                  <c:pt idx="13">
                    <c:v>5.9500394896837602E-2</c:v>
                  </c:pt>
                  <c:pt idx="14">
                    <c:v>7.3398733663985402E-2</c:v>
                  </c:pt>
                  <c:pt idx="15">
                    <c:v>7.6061389024430201E-2</c:v>
                  </c:pt>
                  <c:pt idx="16">
                    <c:v>6.7584789868419398E-2</c:v>
                  </c:pt>
                  <c:pt idx="17">
                    <c:v>5.9458772269121003E-2</c:v>
                  </c:pt>
                </c:numCache>
              </c:numRef>
            </c:plus>
            <c:minus>
              <c:numRef>
                <c:f>'01 Tabular Event Impacts'!$D$8:$D$25</c:f>
                <c:numCache>
                  <c:formatCode>General</c:formatCode>
                  <c:ptCount val="18"/>
                  <c:pt idx="0">
                    <c:v>6.4619623412359606E-2</c:v>
                  </c:pt>
                  <c:pt idx="1">
                    <c:v>6.0145478583062698E-2</c:v>
                  </c:pt>
                  <c:pt idx="2">
                    <c:v>7.4211815683863105E-2</c:v>
                  </c:pt>
                  <c:pt idx="3">
                    <c:v>8.2616670414941695E-2</c:v>
                  </c:pt>
                  <c:pt idx="4">
                    <c:v>9.3506467454451903E-2</c:v>
                  </c:pt>
                  <c:pt idx="5">
                    <c:v>6.4671256720362905E-2</c:v>
                  </c:pt>
                  <c:pt idx="6">
                    <c:v>5.9722336113472503E-2</c:v>
                  </c:pt>
                  <c:pt idx="7">
                    <c:v>6.2532542643516195E-2</c:v>
                  </c:pt>
                  <c:pt idx="8">
                    <c:v>5.9903595168575699E-2</c:v>
                  </c:pt>
                  <c:pt idx="9">
                    <c:v>6.0958903971566399E-2</c:v>
                  </c:pt>
                  <c:pt idx="10">
                    <c:v>6.8495274108069298E-2</c:v>
                  </c:pt>
                  <c:pt idx="11">
                    <c:v>5.9686061465687702E-2</c:v>
                  </c:pt>
                  <c:pt idx="12">
                    <c:v>5.9123616853819103E-2</c:v>
                  </c:pt>
                  <c:pt idx="13">
                    <c:v>5.9500394896837602E-2</c:v>
                  </c:pt>
                  <c:pt idx="14">
                    <c:v>7.3398733663985402E-2</c:v>
                  </c:pt>
                  <c:pt idx="15">
                    <c:v>7.6061389024430201E-2</c:v>
                  </c:pt>
                  <c:pt idx="16">
                    <c:v>6.7584789868419398E-2</c:v>
                  </c:pt>
                  <c:pt idx="17">
                    <c:v>5.9458772269121003E-2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'01 Tabular Event Impacts'!$F$8:$F$25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 Tabular Event Impacts'!$C$8:$C$25</c:f>
              <c:numCache>
                <c:formatCode>General</c:formatCode>
                <c:ptCount val="18"/>
                <c:pt idx="0">
                  <c:v>0.604406360416471</c:v>
                </c:pt>
                <c:pt idx="1">
                  <c:v>0.64559838868261099</c:v>
                </c:pt>
                <c:pt idx="2">
                  <c:v>0.82905064757228097</c:v>
                </c:pt>
                <c:pt idx="3">
                  <c:v>0.90317109609486002</c:v>
                </c:pt>
                <c:pt idx="4">
                  <c:v>1.0010403327614299</c:v>
                </c:pt>
                <c:pt idx="5">
                  <c:v>0.68061324514493504</c:v>
                </c:pt>
                <c:pt idx="6">
                  <c:v>0.64247729145704802</c:v>
                </c:pt>
                <c:pt idx="7">
                  <c:v>0.46886565564920801</c:v>
                </c:pt>
                <c:pt idx="8">
                  <c:v>0.63390573848846099</c:v>
                </c:pt>
                <c:pt idx="9">
                  <c:v>0.65055914541073201</c:v>
                </c:pt>
                <c:pt idx="10">
                  <c:v>0.75978161892715501</c:v>
                </c:pt>
                <c:pt idx="11">
                  <c:v>0.531105107447573</c:v>
                </c:pt>
                <c:pt idx="12">
                  <c:v>0.56055009032331704</c:v>
                </c:pt>
                <c:pt idx="13">
                  <c:v>0.60837218144670402</c:v>
                </c:pt>
                <c:pt idx="14">
                  <c:v>0.81164957784237302</c:v>
                </c:pt>
                <c:pt idx="15">
                  <c:v>0.82701290908347402</c:v>
                </c:pt>
                <c:pt idx="16">
                  <c:v>0.395146984335986</c:v>
                </c:pt>
                <c:pt idx="17">
                  <c:v>0.53734674004552496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9-4D5C-844D-FCAEE6DE3DF5}"/>
            </c:ext>
          </c:extLst>
        </c:ser>
        <c:ser>
          <c:idx val="1"/>
          <c:order val="1"/>
          <c:tx>
            <c:strRef>
              <c:f>'01 Tabular Event Impacts'!$A$30</c:f>
              <c:strCache>
                <c:ptCount val="1"/>
                <c:pt idx="0">
                  <c:v>Connected Only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 Tabular Event Impacts'!$D$30:$D$47</c:f>
                <c:numCache>
                  <c:formatCode>General</c:formatCode>
                  <c:ptCount val="18"/>
                  <c:pt idx="0">
                    <c:v>6.5772048449953699E-2</c:v>
                  </c:pt>
                  <c:pt idx="1">
                    <c:v>6.15807236260556E-2</c:v>
                  </c:pt>
                  <c:pt idx="2">
                    <c:v>7.6053073947805999E-2</c:v>
                  </c:pt>
                  <c:pt idx="3">
                    <c:v>8.5366421332580003E-2</c:v>
                  </c:pt>
                  <c:pt idx="4">
                    <c:v>9.5958384606224398E-2</c:v>
                  </c:pt>
                  <c:pt idx="5">
                    <c:v>6.6040477320351301E-2</c:v>
                  </c:pt>
                  <c:pt idx="6">
                    <c:v>6.1150729222401799E-2</c:v>
                  </c:pt>
                  <c:pt idx="7">
                    <c:v>6.3937096456001499E-2</c:v>
                  </c:pt>
                  <c:pt idx="8">
                    <c:v>6.12905025007177E-2</c:v>
                  </c:pt>
                  <c:pt idx="9">
                    <c:v>6.23331985621038E-2</c:v>
                  </c:pt>
                  <c:pt idx="10">
                    <c:v>7.0105818511241702E-2</c:v>
                  </c:pt>
                  <c:pt idx="11">
                    <c:v>6.09656981597059E-2</c:v>
                  </c:pt>
                  <c:pt idx="12">
                    <c:v>6.0370772616247799E-2</c:v>
                  </c:pt>
                  <c:pt idx="13">
                    <c:v>6.07633508556501E-2</c:v>
                  </c:pt>
                  <c:pt idx="14">
                    <c:v>7.5585844099427799E-2</c:v>
                  </c:pt>
                  <c:pt idx="15">
                    <c:v>7.8300777959352405E-2</c:v>
                  </c:pt>
                  <c:pt idx="16">
                    <c:v>6.8983859706616496E-2</c:v>
                  </c:pt>
                  <c:pt idx="17">
                    <c:v>6.0609426077927298E-2</c:v>
                  </c:pt>
                </c:numCache>
              </c:numRef>
            </c:plus>
            <c:minus>
              <c:numRef>
                <c:f>'01 Tabular Event Impacts'!$D$30:$D$47</c:f>
                <c:numCache>
                  <c:formatCode>General</c:formatCode>
                  <c:ptCount val="18"/>
                  <c:pt idx="0">
                    <c:v>6.5772048449953699E-2</c:v>
                  </c:pt>
                  <c:pt idx="1">
                    <c:v>6.15807236260556E-2</c:v>
                  </c:pt>
                  <c:pt idx="2">
                    <c:v>7.6053073947805999E-2</c:v>
                  </c:pt>
                  <c:pt idx="3">
                    <c:v>8.5366421332580003E-2</c:v>
                  </c:pt>
                  <c:pt idx="4">
                    <c:v>9.5958384606224398E-2</c:v>
                  </c:pt>
                  <c:pt idx="5">
                    <c:v>6.6040477320351301E-2</c:v>
                  </c:pt>
                  <c:pt idx="6">
                    <c:v>6.1150729222401799E-2</c:v>
                  </c:pt>
                  <c:pt idx="7">
                    <c:v>6.3937096456001499E-2</c:v>
                  </c:pt>
                  <c:pt idx="8">
                    <c:v>6.12905025007177E-2</c:v>
                  </c:pt>
                  <c:pt idx="9">
                    <c:v>6.23331985621038E-2</c:v>
                  </c:pt>
                  <c:pt idx="10">
                    <c:v>7.0105818511241702E-2</c:v>
                  </c:pt>
                  <c:pt idx="11">
                    <c:v>6.09656981597059E-2</c:v>
                  </c:pt>
                  <c:pt idx="12">
                    <c:v>6.0370772616247799E-2</c:v>
                  </c:pt>
                  <c:pt idx="13">
                    <c:v>6.07633508556501E-2</c:v>
                  </c:pt>
                  <c:pt idx="14">
                    <c:v>7.5585844099427799E-2</c:v>
                  </c:pt>
                  <c:pt idx="15">
                    <c:v>7.8300777959352405E-2</c:v>
                  </c:pt>
                  <c:pt idx="16">
                    <c:v>6.8983859706616496E-2</c:v>
                  </c:pt>
                  <c:pt idx="17">
                    <c:v>6.0609426077927298E-2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'01 Tabular Event Impacts'!$F$30:$F$47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 Tabular Event Impacts'!$C$30:$C$47</c:f>
              <c:numCache>
                <c:formatCode>General</c:formatCode>
                <c:ptCount val="18"/>
                <c:pt idx="0">
                  <c:v>0.67290433292960705</c:v>
                </c:pt>
                <c:pt idx="1">
                  <c:v>0.72380370337255595</c:v>
                </c:pt>
                <c:pt idx="2">
                  <c:v>0.93777611831433405</c:v>
                </c:pt>
                <c:pt idx="3">
                  <c:v>1.02625797306125</c:v>
                </c:pt>
                <c:pt idx="4">
                  <c:v>1.1257939141573801</c:v>
                </c:pt>
                <c:pt idx="5">
                  <c:v>0.75662028582322505</c:v>
                </c:pt>
                <c:pt idx="6">
                  <c:v>0.70904983655847398</c:v>
                </c:pt>
                <c:pt idx="7">
                  <c:v>0.51147631574379904</c:v>
                </c:pt>
                <c:pt idx="8">
                  <c:v>0.71418161631989396</c:v>
                </c:pt>
                <c:pt idx="9">
                  <c:v>0.744651558653326</c:v>
                </c:pt>
                <c:pt idx="10">
                  <c:v>0.85611875442629604</c:v>
                </c:pt>
                <c:pt idx="11">
                  <c:v>0.58909448463527903</c:v>
                </c:pt>
                <c:pt idx="12">
                  <c:v>0.62822430531610696</c:v>
                </c:pt>
                <c:pt idx="13">
                  <c:v>0.69205081609876995</c:v>
                </c:pt>
                <c:pt idx="14">
                  <c:v>0.93260299241533695</c:v>
                </c:pt>
                <c:pt idx="15">
                  <c:v>0.96018630863297005</c:v>
                </c:pt>
                <c:pt idx="16">
                  <c:v>0.43417888308740898</c:v>
                </c:pt>
                <c:pt idx="17">
                  <c:v>0.60737645003533802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9-4D5C-844D-FCAEE6DE3DF5}"/>
            </c:ext>
          </c:extLst>
        </c:ser>
        <c:ser>
          <c:idx val="2"/>
          <c:order val="2"/>
          <c:tx>
            <c:strRef>
              <c:f>'01 Tabular Event Impacts'!$A$52</c:f>
              <c:strCache>
                <c:ptCount val="1"/>
                <c:pt idx="0">
                  <c:v>Unconnected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 Tabular Event Impacts'!$D$52:$D$69</c:f>
                <c:numCache>
                  <c:formatCode>General</c:formatCode>
                  <c:ptCount val="18"/>
                  <c:pt idx="0">
                    <c:v>9.4900721672838501E-2</c:v>
                  </c:pt>
                  <c:pt idx="1">
                    <c:v>9.35888383670236E-2</c:v>
                  </c:pt>
                  <c:pt idx="2">
                    <c:v>0.116652342560061</c:v>
                  </c:pt>
                  <c:pt idx="3">
                    <c:v>0.13791580977841</c:v>
                  </c:pt>
                  <c:pt idx="4">
                    <c:v>0.152172303850793</c:v>
                  </c:pt>
                  <c:pt idx="5">
                    <c:v>9.6652321479046704E-2</c:v>
                  </c:pt>
                  <c:pt idx="6">
                    <c:v>9.2752317692433403E-2</c:v>
                  </c:pt>
                  <c:pt idx="7">
                    <c:v>9.8006978145285403E-2</c:v>
                  </c:pt>
                  <c:pt idx="8">
                    <c:v>9.3024588432166697E-2</c:v>
                  </c:pt>
                  <c:pt idx="9">
                    <c:v>9.5046307242000597E-2</c:v>
                  </c:pt>
                  <c:pt idx="10">
                    <c:v>0.1052870899771</c:v>
                  </c:pt>
                  <c:pt idx="11">
                    <c:v>9.23353120323923E-2</c:v>
                  </c:pt>
                  <c:pt idx="12">
                    <c:v>9.1203309571845997E-2</c:v>
                  </c:pt>
                  <c:pt idx="13">
                    <c:v>9.1995377381377003E-2</c:v>
                  </c:pt>
                  <c:pt idx="14">
                    <c:v>0.120011956966748</c:v>
                  </c:pt>
                  <c:pt idx="15">
                    <c:v>0.12501481752540999</c:v>
                  </c:pt>
                  <c:pt idx="16">
                    <c:v>0.10752876560126599</c:v>
                  </c:pt>
                  <c:pt idx="17">
                    <c:v>9.1655149632314206E-2</c:v>
                  </c:pt>
                </c:numCache>
              </c:numRef>
            </c:plus>
            <c:minus>
              <c:numRef>
                <c:f>'01 Tabular Event Impacts'!$D$52:$D$69</c:f>
                <c:numCache>
                  <c:formatCode>General</c:formatCode>
                  <c:ptCount val="18"/>
                  <c:pt idx="0">
                    <c:v>9.4900721672838501E-2</c:v>
                  </c:pt>
                  <c:pt idx="1">
                    <c:v>9.35888383670236E-2</c:v>
                  </c:pt>
                  <c:pt idx="2">
                    <c:v>0.116652342560061</c:v>
                  </c:pt>
                  <c:pt idx="3">
                    <c:v>0.13791580977841</c:v>
                  </c:pt>
                  <c:pt idx="4">
                    <c:v>0.152172303850793</c:v>
                  </c:pt>
                  <c:pt idx="5">
                    <c:v>9.6652321479046704E-2</c:v>
                  </c:pt>
                  <c:pt idx="6">
                    <c:v>9.2752317692433403E-2</c:v>
                  </c:pt>
                  <c:pt idx="7">
                    <c:v>9.8006978145285403E-2</c:v>
                  </c:pt>
                  <c:pt idx="8">
                    <c:v>9.3024588432166697E-2</c:v>
                  </c:pt>
                  <c:pt idx="9">
                    <c:v>9.5046307242000597E-2</c:v>
                  </c:pt>
                  <c:pt idx="10">
                    <c:v>0.1052870899771</c:v>
                  </c:pt>
                  <c:pt idx="11">
                    <c:v>9.23353120323923E-2</c:v>
                  </c:pt>
                  <c:pt idx="12">
                    <c:v>9.1203309571845997E-2</c:v>
                  </c:pt>
                  <c:pt idx="13">
                    <c:v>9.1995377381377003E-2</c:v>
                  </c:pt>
                  <c:pt idx="14">
                    <c:v>0.120011956966748</c:v>
                  </c:pt>
                  <c:pt idx="15">
                    <c:v>0.12501481752540999</c:v>
                  </c:pt>
                  <c:pt idx="16">
                    <c:v>0.10752876560126599</c:v>
                  </c:pt>
                  <c:pt idx="17">
                    <c:v>9.1655149632314206E-2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'01 Tabular Event Impacts'!$F$52:$F$69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 Tabular Event Impacts'!$C$52:$C$69</c:f>
              <c:numCache>
                <c:formatCode>General</c:formatCode>
                <c:ptCount val="18"/>
                <c:pt idx="0">
                  <c:v>0.29870244605229102</c:v>
                </c:pt>
                <c:pt idx="1">
                  <c:v>0.28436431606714702</c:v>
                </c:pt>
                <c:pt idx="2">
                  <c:v>0.34926210237111099</c:v>
                </c:pt>
                <c:pt idx="3">
                  <c:v>0.32503576488906999</c:v>
                </c:pt>
                <c:pt idx="4">
                  <c:v>0.38515159934353799</c:v>
                </c:pt>
                <c:pt idx="5">
                  <c:v>0.31468244105461202</c:v>
                </c:pt>
                <c:pt idx="6">
                  <c:v>0.28238034295388198</c:v>
                </c:pt>
                <c:pt idx="7">
                  <c:v>0.255812355176253</c:v>
                </c:pt>
                <c:pt idx="8">
                  <c:v>0.28307042055849602</c:v>
                </c:pt>
                <c:pt idx="9">
                  <c:v>0.28716775633588998</c:v>
                </c:pt>
                <c:pt idx="10">
                  <c:v>0.33367505806556802</c:v>
                </c:pt>
                <c:pt idx="11">
                  <c:v>0.26624977894603602</c:v>
                </c:pt>
                <c:pt idx="12">
                  <c:v>0.27151162068121598</c:v>
                </c:pt>
                <c:pt idx="13">
                  <c:v>0.28009446088859902</c:v>
                </c:pt>
                <c:pt idx="14">
                  <c:v>0.31244184860486901</c:v>
                </c:pt>
                <c:pt idx="15">
                  <c:v>0.31615101572966797</c:v>
                </c:pt>
                <c:pt idx="16">
                  <c:v>0.245418061256758</c:v>
                </c:pt>
                <c:pt idx="17">
                  <c:v>0.26870818041247202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49-4D5C-844D-FCAEE6DE3DF5}"/>
            </c:ext>
          </c:extLst>
        </c:ser>
        <c:ser>
          <c:idx val="3"/>
          <c:order val="3"/>
          <c:tx>
            <c:strRef>
              <c:f>'02 Scatter Plot'!$A$3</c:f>
              <c:strCache>
                <c:ptCount val="1"/>
                <c:pt idx="0">
                  <c:v>Ex Ante Average Number Connected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Plot'!$B$3:$B$27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Plot'!$D$3:$D$27</c:f>
              <c:numCache>
                <c:formatCode>General</c:formatCode>
                <c:ptCount val="25"/>
                <c:pt idx="0">
                  <c:v>0.35336662426415399</c:v>
                </c:pt>
                <c:pt idx="1">
                  <c:v>0.38139089562606898</c:v>
                </c:pt>
                <c:pt idx="2">
                  <c:v>0.40941516698798402</c:v>
                </c:pt>
                <c:pt idx="3">
                  <c:v>0.43743943834989901</c:v>
                </c:pt>
                <c:pt idx="4">
                  <c:v>0.465463709711814</c:v>
                </c:pt>
                <c:pt idx="5">
                  <c:v>0.49348798107372799</c:v>
                </c:pt>
                <c:pt idx="6">
                  <c:v>0.52151225243564303</c:v>
                </c:pt>
                <c:pt idx="7">
                  <c:v>0.54953652379755802</c:v>
                </c:pt>
                <c:pt idx="8">
                  <c:v>0.57756079515947301</c:v>
                </c:pt>
                <c:pt idx="9">
                  <c:v>0.60558506652138699</c:v>
                </c:pt>
                <c:pt idx="10">
                  <c:v>0.63360933788330198</c:v>
                </c:pt>
                <c:pt idx="11">
                  <c:v>0.66163360924521697</c:v>
                </c:pt>
                <c:pt idx="12">
                  <c:v>0.68965788060713196</c:v>
                </c:pt>
                <c:pt idx="13">
                  <c:v>0.71768215196904594</c:v>
                </c:pt>
                <c:pt idx="14">
                  <c:v>0.74570642333096104</c:v>
                </c:pt>
                <c:pt idx="15">
                  <c:v>0.77373069469287603</c:v>
                </c:pt>
                <c:pt idx="16">
                  <c:v>0.80175496605479102</c:v>
                </c:pt>
                <c:pt idx="17">
                  <c:v>0.82977923741670501</c:v>
                </c:pt>
                <c:pt idx="18">
                  <c:v>0.85780350877861999</c:v>
                </c:pt>
                <c:pt idx="19">
                  <c:v>0.88582778014053498</c:v>
                </c:pt>
                <c:pt idx="20">
                  <c:v>0.91385205150244997</c:v>
                </c:pt>
                <c:pt idx="21">
                  <c:v>0.94187632286436396</c:v>
                </c:pt>
                <c:pt idx="22">
                  <c:v>0.96990059422627894</c:v>
                </c:pt>
                <c:pt idx="23">
                  <c:v>0.99792486558819404</c:v>
                </c:pt>
                <c:pt idx="24">
                  <c:v>1.0259491369501099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49-4D5C-844D-FCAEE6DE3DF5}"/>
            </c:ext>
          </c:extLst>
        </c:ser>
        <c:ser>
          <c:idx val="4"/>
          <c:order val="4"/>
          <c:tx>
            <c:strRef>
              <c:f>'02 Scatter Plot'!$A$30</c:f>
              <c:strCache>
                <c:ptCount val="1"/>
                <c:pt idx="0">
                  <c:v>Ex Ante Connected Only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Plot'!$B$30:$B$54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Plot'!$D$30:$D$54</c:f>
              <c:numCache>
                <c:formatCode>General</c:formatCode>
                <c:ptCount val="25"/>
                <c:pt idx="0">
                  <c:v>0.37920172378947797</c:v>
                </c:pt>
                <c:pt idx="1">
                  <c:v>0.41239344392375599</c:v>
                </c:pt>
                <c:pt idx="2">
                  <c:v>0.445585164058034</c:v>
                </c:pt>
                <c:pt idx="3">
                  <c:v>0.47877688419231101</c:v>
                </c:pt>
                <c:pt idx="4">
                  <c:v>0.51196860432658897</c:v>
                </c:pt>
                <c:pt idx="5">
                  <c:v>0.54516032446086704</c:v>
                </c:pt>
                <c:pt idx="6">
                  <c:v>0.578352044595144</c:v>
                </c:pt>
                <c:pt idx="7">
                  <c:v>0.61154376472942196</c:v>
                </c:pt>
                <c:pt idx="8">
                  <c:v>0.64473548486369903</c:v>
                </c:pt>
                <c:pt idx="9">
                  <c:v>0.67792720499797698</c:v>
                </c:pt>
                <c:pt idx="10">
                  <c:v>0.71111892513225505</c:v>
                </c:pt>
                <c:pt idx="11">
                  <c:v>0.74431064526653201</c:v>
                </c:pt>
                <c:pt idx="12">
                  <c:v>0.77750236540080997</c:v>
                </c:pt>
                <c:pt idx="13">
                  <c:v>0.81069408553508804</c:v>
                </c:pt>
                <c:pt idx="14">
                  <c:v>0.843885805669365</c:v>
                </c:pt>
                <c:pt idx="15">
                  <c:v>0.87707752580364295</c:v>
                </c:pt>
                <c:pt idx="16">
                  <c:v>0.91026924593792102</c:v>
                </c:pt>
                <c:pt idx="17">
                  <c:v>0.94346096607219798</c:v>
                </c:pt>
                <c:pt idx="18">
                  <c:v>0.97665268620647605</c:v>
                </c:pt>
                <c:pt idx="19">
                  <c:v>1.0098444063407499</c:v>
                </c:pt>
                <c:pt idx="20">
                  <c:v>1.0430361264750301</c:v>
                </c:pt>
                <c:pt idx="21">
                  <c:v>1.07622784660931</c:v>
                </c:pt>
                <c:pt idx="22">
                  <c:v>1.10941956674359</c:v>
                </c:pt>
                <c:pt idx="23">
                  <c:v>1.14261128687786</c:v>
                </c:pt>
                <c:pt idx="24">
                  <c:v>1.1758030070121399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49-4D5C-844D-FCAEE6DE3DF5}"/>
            </c:ext>
          </c:extLst>
        </c:ser>
        <c:ser>
          <c:idx val="5"/>
          <c:order val="5"/>
          <c:tx>
            <c:strRef>
              <c:f>'02 Scatter Plot'!$A$57</c:f>
              <c:strCache>
                <c:ptCount val="1"/>
                <c:pt idx="0">
                  <c:v>Ex Ante Unconnected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Plot'!$B$57:$B$81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Plot'!$D$57:$D$81</c:f>
              <c:numCache>
                <c:formatCode>General</c:formatCode>
                <c:ptCount val="25"/>
                <c:pt idx="0">
                  <c:v>0.24041005122289899</c:v>
                </c:pt>
                <c:pt idx="1">
                  <c:v>0.24584113287713699</c:v>
                </c:pt>
                <c:pt idx="2">
                  <c:v>0.25127221453137499</c:v>
                </c:pt>
                <c:pt idx="3">
                  <c:v>0.25670329618561299</c:v>
                </c:pt>
                <c:pt idx="4">
                  <c:v>0.262134377839851</c:v>
                </c:pt>
                <c:pt idx="5">
                  <c:v>0.267565459494089</c:v>
                </c:pt>
                <c:pt idx="6">
                  <c:v>0.272996541148327</c:v>
                </c:pt>
                <c:pt idx="7">
                  <c:v>0.278427622802565</c:v>
                </c:pt>
                <c:pt idx="8">
                  <c:v>0.283858704456802</c:v>
                </c:pt>
                <c:pt idx="9">
                  <c:v>0.28928978611104</c:v>
                </c:pt>
                <c:pt idx="10">
                  <c:v>0.29472086776527801</c:v>
                </c:pt>
                <c:pt idx="11">
                  <c:v>0.30015194941951601</c:v>
                </c:pt>
                <c:pt idx="12">
                  <c:v>0.30558303107375401</c:v>
                </c:pt>
                <c:pt idx="13">
                  <c:v>0.31101411272799201</c:v>
                </c:pt>
                <c:pt idx="14">
                  <c:v>0.31644519438223001</c:v>
                </c:pt>
                <c:pt idx="15">
                  <c:v>0.32187627603646801</c:v>
                </c:pt>
                <c:pt idx="16">
                  <c:v>0.32730735769070601</c:v>
                </c:pt>
                <c:pt idx="17">
                  <c:v>0.33273843934494401</c:v>
                </c:pt>
                <c:pt idx="18">
                  <c:v>0.33816952099918202</c:v>
                </c:pt>
                <c:pt idx="19">
                  <c:v>0.34360060265342002</c:v>
                </c:pt>
                <c:pt idx="20">
                  <c:v>0.34903168430765802</c:v>
                </c:pt>
                <c:pt idx="21">
                  <c:v>0.35446276596189602</c:v>
                </c:pt>
                <c:pt idx="22">
                  <c:v>0.35989384761613402</c:v>
                </c:pt>
                <c:pt idx="23">
                  <c:v>0.36532492927037102</c:v>
                </c:pt>
                <c:pt idx="24">
                  <c:v>0.37075601092460903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49-4D5C-844D-FCAEE6DE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324568"/>
        <c:axId val="510324896"/>
      </c:scatterChart>
      <c:valAx>
        <c:axId val="510324568"/>
        <c:scaling>
          <c:orientation val="minMax"/>
          <c:max val="32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Event Temperature (Celsius)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896"/>
        <c:crosses val="autoZero"/>
        <c:crossBetween val="midCat"/>
      </c:valAx>
      <c:valAx>
        <c:axId val="5103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Impact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7802231108917"/>
          <c:y val="5.8835684414926669E-2"/>
          <c:w val="0.47334428468571238"/>
          <c:h val="0.21389166749044886"/>
        </c:manualLayout>
      </c:layout>
      <c:overlay val="0"/>
      <c:spPr>
        <a:solidFill>
          <a:schemeClr val="bg1">
            <a:alpha val="5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'03 Connectivity I'!$C$4:$C$21</c:f>
              <c:numCache>
                <c:formatCode>yyyy-mm-dd</c:formatCode>
                <c:ptCount val="18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</c:numCache>
            </c:numRef>
          </c:cat>
          <c:val>
            <c:numRef>
              <c:f>'03 Connectivity I'!$D$4:$D$21</c:f>
              <c:numCache>
                <c:formatCode>0%</c:formatCode>
                <c:ptCount val="18"/>
                <c:pt idx="0">
                  <c:v>0.81694915254237299</c:v>
                </c:pt>
                <c:pt idx="1">
                  <c:v>0.822033898305085</c:v>
                </c:pt>
                <c:pt idx="2">
                  <c:v>0.81525423728813595</c:v>
                </c:pt>
                <c:pt idx="3">
                  <c:v>0.82446808510638303</c:v>
                </c:pt>
                <c:pt idx="4">
                  <c:v>0.83156028368794299</c:v>
                </c:pt>
                <c:pt idx="5">
                  <c:v>0.82801418439716301</c:v>
                </c:pt>
                <c:pt idx="6">
                  <c:v>0.84397163120567398</c:v>
                </c:pt>
                <c:pt idx="7">
                  <c:v>0.83333333333333304</c:v>
                </c:pt>
                <c:pt idx="8">
                  <c:v>0.81379310344827605</c:v>
                </c:pt>
                <c:pt idx="9">
                  <c:v>0.79432624113475203</c:v>
                </c:pt>
                <c:pt idx="10">
                  <c:v>0.81560283687943302</c:v>
                </c:pt>
                <c:pt idx="11">
                  <c:v>0.82037996545768599</c:v>
                </c:pt>
                <c:pt idx="12">
                  <c:v>0.810283687943262</c:v>
                </c:pt>
                <c:pt idx="13">
                  <c:v>0.796875</c:v>
                </c:pt>
                <c:pt idx="14">
                  <c:v>0.80496453900709197</c:v>
                </c:pt>
                <c:pt idx="15">
                  <c:v>0.793220338983051</c:v>
                </c:pt>
                <c:pt idx="16">
                  <c:v>0.793220338983051</c:v>
                </c:pt>
                <c:pt idx="17">
                  <c:v>0.793220338983051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A-46E2-BE0E-DEBA620B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0448880"/>
        <c:axId val="510447240"/>
      </c:barChart>
      <c:catAx>
        <c:axId val="510448880"/>
        <c:scaling>
          <c:orientation val="minMax"/>
        </c:scaling>
        <c:delete val="0"/>
        <c:axPos val="b"/>
        <c:numFmt formatCode="yyyy-mm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47240"/>
        <c:crosses val="autoZero"/>
        <c:auto val="0"/>
        <c:lblAlgn val="ctr"/>
        <c:lblOffset val="100"/>
        <c:noMultiLvlLbl val="0"/>
      </c:catAx>
      <c:valAx>
        <c:axId val="5104472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Participants 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 Connectivity II'!$B$2</c:f>
              <c:strCache>
                <c:ptCount val="1"/>
                <c:pt idx="0">
                  <c:v>% of CPP or CPP/RT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'04 Connectivity II'!$B$3:$B$20</c:f>
              <c:numCache>
                <c:formatCode>0%</c:formatCode>
                <c:ptCount val="18"/>
                <c:pt idx="0">
                  <c:v>0.14237288135593201</c:v>
                </c:pt>
                <c:pt idx="1">
                  <c:v>5.93220338983051E-2</c:v>
                </c:pt>
                <c:pt idx="2">
                  <c:v>5.7627118644067797E-2</c:v>
                </c:pt>
                <c:pt idx="3">
                  <c:v>4.7457627118644097E-2</c:v>
                </c:pt>
                <c:pt idx="4">
                  <c:v>2.5423728813559299E-2</c:v>
                </c:pt>
                <c:pt idx="5">
                  <c:v>2.7118644067796599E-2</c:v>
                </c:pt>
                <c:pt idx="6">
                  <c:v>1.1864406779661E-2</c:v>
                </c:pt>
                <c:pt idx="7">
                  <c:v>1.01694915254237E-2</c:v>
                </c:pt>
                <c:pt idx="8">
                  <c:v>2.0338983050847501E-2</c:v>
                </c:pt>
                <c:pt idx="9">
                  <c:v>2.5423728813559299E-2</c:v>
                </c:pt>
                <c:pt idx="10">
                  <c:v>1.3559322033898299E-2</c:v>
                </c:pt>
                <c:pt idx="11">
                  <c:v>3.3898305084745801E-3</c:v>
                </c:pt>
                <c:pt idx="12">
                  <c:v>6.7796610169491497E-3</c:v>
                </c:pt>
                <c:pt idx="13">
                  <c:v>8.4745762711864406E-3</c:v>
                </c:pt>
                <c:pt idx="14">
                  <c:v>1.1864406779661E-2</c:v>
                </c:pt>
                <c:pt idx="15">
                  <c:v>1.1864406779661E-2</c:v>
                </c:pt>
                <c:pt idx="16">
                  <c:v>1.6949152542372899E-2</c:v>
                </c:pt>
                <c:pt idx="17">
                  <c:v>3.8983050847457602E-2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A-4205-ACEB-99949DBA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105752"/>
        <c:axId val="564106080"/>
      </c:barChart>
      <c:catAx>
        <c:axId val="56410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Events Disconnected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6080"/>
        <c:crosses val="autoZero"/>
        <c:auto val="1"/>
        <c:lblAlgn val="ctr"/>
        <c:lblOffset val="100"/>
        <c:noMultiLvlLbl val="0"/>
      </c:catAx>
      <c:valAx>
        <c:axId val="5641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CPP and CPP/RT Participants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11</xdr:row>
      <xdr:rowOff>171450</xdr:rowOff>
    </xdr:from>
    <xdr:to>
      <xdr:col>0</xdr:col>
      <xdr:colOff>2579370</xdr:colOff>
      <xdr:row>23</xdr:row>
      <xdr:rowOff>18415</xdr:rowOff>
    </xdr:to>
    <xdr:pic>
      <xdr:nvPicPr>
        <xdr:cNvPr id="4" name="image09.jpg" descr="London-Hydro-Logo.jpg">
          <a:extLst>
            <a:ext uri="{FF2B5EF4-FFF2-40B4-BE49-F238E27FC236}">
              <a16:creationId xmlns:a16="http://schemas.microsoft.com/office/drawing/2014/main" id="{745AC48D-AA14-49D7-88A9-D05D21E6E37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5350" y="3219450"/>
          <a:ext cx="1684020" cy="201866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276225</xdr:colOff>
      <xdr:row>1</xdr:row>
      <xdr:rowOff>0</xdr:rowOff>
    </xdr:from>
    <xdr:to>
      <xdr:col>0</xdr:col>
      <xdr:colOff>1826895</xdr:colOff>
      <xdr:row>2</xdr:row>
      <xdr:rowOff>65405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8D6293-D66B-4D4F-A969-A0C491D89A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80975"/>
          <a:ext cx="1550670" cy="246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400048</xdr:colOff>
      <xdr:row>3</xdr:row>
      <xdr:rowOff>50799</xdr:rowOff>
    </xdr:from>
    <xdr:to>
      <xdr:col>19</xdr:col>
      <xdr:colOff>357186</xdr:colOff>
      <xdr:row>44</xdr:row>
      <xdr:rowOff>35719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064D13-C0EA-4B63-8145-10A61CCA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5</xdr:row>
      <xdr:rowOff>104775</xdr:rowOff>
    </xdr:from>
    <xdr:to>
      <xdr:col>14</xdr:col>
      <xdr:colOff>304799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C5DA7-7DA3-4A39-94B1-86335F341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0.48472</cdr:x>
      <cdr:y>0.02541</cdr:y>
    </cdr:from>
    <cdr:to>
      <cdr:x>0.97066</cdr:x>
      <cdr:y>0.15346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64D22A-75C4-4CA7-95EF-639715B05B08}"/>
            </a:ext>
          </a:extLst>
        </cdr:cNvPr>
        <cdr:cNvSpPr txBox="1"/>
      </cdr:nvSpPr>
      <cdr:spPr>
        <a:xfrm xmlns:a="http://schemas.openxmlformats.org/drawingml/2006/main">
          <a:off x="2517775" y="79374"/>
          <a:ext cx="2524125" cy="4000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50000"/>
          </a:schemeClr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/>
            <a:t>On</a:t>
          </a:r>
          <a:r>
            <a:rPr lang="en-US" sz="1000" i="1" baseline="0"/>
            <a:t> average 81% of participants were connected for any given event.</a:t>
          </a:r>
          <a:endParaRPr lang="en-US" sz="1000" i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6</xdr:row>
      <xdr:rowOff>104775</xdr:rowOff>
    </xdr:from>
    <xdr:to>
      <xdr:col>14</xdr:col>
      <xdr:colOff>342900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C44EED-192E-4264-B3E1-9B6E0645E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1544-C6B9-4C0E-830C-6F572077B343}">
  <sheetPr>
    <tabColor theme="6"/>
  </sheetPr>
  <dimension ref="A4:A34"/>
  <sheetViews>
    <sheetView tabSelected="1" workbookViewId="0">
      <selection activeCell="A6" sqref="A6"/>
    </sheetView>
  </sheetViews>
  <sheetFormatPr defaultColWidth="11.5546875" defaultRowHeight="14" x14ac:dyDescent="0.3"/>
  <cols>
    <col min="1" max="1" width="102.6640625" style="65" customWidth="1"/>
    <col min="2" max="16384" width="11.5546875" style="65"/>
  </cols>
  <sheetData>
    <row r="4" spans="1:1" ht="90" x14ac:dyDescent="0.3">
      <c r="A4" s="64" t="s">
        <v>112</v>
      </c>
    </row>
    <row r="5" spans="1:1" ht="18" x14ac:dyDescent="0.3">
      <c r="A5" s="66" t="s">
        <v>123</v>
      </c>
    </row>
    <row r="11" spans="1:1" ht="18" x14ac:dyDescent="0.3">
      <c r="A11" s="67" t="s">
        <v>113</v>
      </c>
    </row>
    <row r="24" spans="1:1" ht="18" x14ac:dyDescent="0.4">
      <c r="A24" s="68" t="s">
        <v>114</v>
      </c>
    </row>
    <row r="25" spans="1:1" x14ac:dyDescent="0.3">
      <c r="A25" s="69" t="s">
        <v>115</v>
      </c>
    </row>
    <row r="26" spans="1:1" x14ac:dyDescent="0.3">
      <c r="A26" s="70" t="s">
        <v>116</v>
      </c>
    </row>
    <row r="27" spans="1:1" x14ac:dyDescent="0.3">
      <c r="A27" s="71" t="s">
        <v>117</v>
      </c>
    </row>
    <row r="30" spans="1:1" x14ac:dyDescent="0.3">
      <c r="A30" s="65" t="s">
        <v>118</v>
      </c>
    </row>
    <row r="31" spans="1:1" x14ac:dyDescent="0.3">
      <c r="A31" s="72" t="s">
        <v>119</v>
      </c>
    </row>
    <row r="32" spans="1:1" x14ac:dyDescent="0.3">
      <c r="A32" s="72" t="s">
        <v>120</v>
      </c>
    </row>
    <row r="33" spans="1:1" x14ac:dyDescent="0.3">
      <c r="A33" s="72" t="s">
        <v>121</v>
      </c>
    </row>
    <row r="34" spans="1:1" x14ac:dyDescent="0.3">
      <c r="A34" s="72" t="s">
        <v>122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P115"/>
  <sheetViews>
    <sheetView showGridLines="0" workbookViewId="0">
      <selection activeCell="E1" activeCellId="1" sqref="B1 E1"/>
    </sheetView>
  </sheetViews>
  <sheetFormatPr defaultRowHeight="10" x14ac:dyDescent="0.2"/>
  <cols>
    <col min="1" max="1" width="15.109375" customWidth="1"/>
  </cols>
  <sheetData>
    <row r="1" spans="1:16" x14ac:dyDescent="0.2">
      <c r="A1" s="1" t="s">
        <v>0</v>
      </c>
      <c r="B1" s="1" t="s">
        <v>19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</v>
      </c>
      <c r="K1" s="1" t="s">
        <v>9</v>
      </c>
      <c r="L1" s="1" t="s">
        <v>10</v>
      </c>
      <c r="M1" s="1" t="s">
        <v>11</v>
      </c>
      <c r="N1" s="1" t="s">
        <v>12</v>
      </c>
      <c r="P1" t="s">
        <v>15</v>
      </c>
    </row>
    <row r="2" spans="1:16" x14ac:dyDescent="0.2">
      <c r="A2" s="2">
        <v>43252</v>
      </c>
      <c r="B2" s="1" t="s">
        <v>20</v>
      </c>
      <c r="C2" s="1">
        <v>19</v>
      </c>
      <c r="D2" s="1">
        <v>1.31622033898305</v>
      </c>
      <c r="E2" s="1">
        <v>24.24</v>
      </c>
      <c r="F2" s="1">
        <v>590</v>
      </c>
      <c r="G2" s="1">
        <v>6.24</v>
      </c>
      <c r="H2" s="1">
        <v>0.81694915254237299</v>
      </c>
      <c r="I2" s="1" t="s">
        <v>21</v>
      </c>
      <c r="J2" s="1">
        <v>-0.52671164598595599</v>
      </c>
      <c r="K2" s="1">
        <v>2.70569355701454E-2</v>
      </c>
      <c r="L2" s="1">
        <v>435592</v>
      </c>
      <c r="M2" s="1">
        <v>1.6448571251158299</v>
      </c>
      <c r="N2" s="1">
        <v>4.4504793256353599E-2</v>
      </c>
      <c r="P2" t="str">
        <f>$A2&amp;"_"&amp;$B2&amp;"_"&amp;$I2</f>
        <v>43252_Average Number Connected_dr_impact_kw</v>
      </c>
    </row>
    <row r="3" spans="1:16" x14ac:dyDescent="0.2">
      <c r="A3" s="2">
        <v>43269</v>
      </c>
      <c r="B3" s="1" t="s">
        <v>20</v>
      </c>
      <c r="C3" s="1">
        <v>18</v>
      </c>
      <c r="D3" s="1">
        <v>1.3256440677966099</v>
      </c>
      <c r="E3" s="1">
        <v>25.414999999999999</v>
      </c>
      <c r="F3" s="1">
        <v>590</v>
      </c>
      <c r="G3" s="1">
        <v>7.415</v>
      </c>
      <c r="H3" s="1">
        <v>0.822033898305085</v>
      </c>
      <c r="I3" s="1" t="s">
        <v>21</v>
      </c>
      <c r="J3" s="1">
        <v>-0.57585129537158097</v>
      </c>
      <c r="K3" s="1">
        <v>2.5664588004633299E-2</v>
      </c>
      <c r="L3" s="1">
        <v>435592</v>
      </c>
      <c r="M3" s="1">
        <v>1.6448571251158299</v>
      </c>
      <c r="N3" s="1">
        <v>4.2214580442583298E-2</v>
      </c>
      <c r="P3" s="1" t="str">
        <f t="shared" ref="P3:P66" si="0">$A3&amp;"_"&amp;$B3&amp;"_"&amp;$I3</f>
        <v>43269_Average Number Connected_dr_impact_kw</v>
      </c>
    </row>
    <row r="4" spans="1:16" x14ac:dyDescent="0.2">
      <c r="A4" s="2">
        <v>43280</v>
      </c>
      <c r="B4" s="1" t="s">
        <v>20</v>
      </c>
      <c r="C4" s="1">
        <v>19</v>
      </c>
      <c r="D4" s="1">
        <v>1.4439661016949199</v>
      </c>
      <c r="E4" s="1">
        <v>28.1</v>
      </c>
      <c r="F4" s="1">
        <v>590</v>
      </c>
      <c r="G4" s="1">
        <v>10.1</v>
      </c>
      <c r="H4" s="1">
        <v>0.81525423728813595</v>
      </c>
      <c r="I4" s="1" t="s">
        <v>21</v>
      </c>
      <c r="J4" s="1">
        <v>-0.67980277535788702</v>
      </c>
      <c r="K4" s="1">
        <v>2.8217594571796598E-2</v>
      </c>
      <c r="L4" s="1">
        <v>435592</v>
      </c>
      <c r="M4" s="1">
        <v>1.6448571251158299</v>
      </c>
      <c r="N4" s="1">
        <v>4.6413911485049399E-2</v>
      </c>
      <c r="P4" s="1" t="str">
        <f t="shared" si="0"/>
        <v>43280_Average Number Connected_dr_impact_kw</v>
      </c>
    </row>
    <row r="5" spans="1:16" x14ac:dyDescent="0.2">
      <c r="A5" s="2">
        <v>43284</v>
      </c>
      <c r="B5" s="1" t="s">
        <v>20</v>
      </c>
      <c r="C5" s="1">
        <v>18</v>
      </c>
      <c r="D5" s="1">
        <v>1.3619503546099301</v>
      </c>
      <c r="E5" s="1">
        <v>30.13</v>
      </c>
      <c r="F5" s="1">
        <v>564</v>
      </c>
      <c r="G5" s="1">
        <v>12.13</v>
      </c>
      <c r="H5" s="1">
        <v>0.82446808510638303</v>
      </c>
      <c r="I5" s="1" t="s">
        <v>21</v>
      </c>
      <c r="J5" s="1">
        <v>-0.76710893753502796</v>
      </c>
      <c r="K5" s="1">
        <v>3.4425409801254997E-2</v>
      </c>
      <c r="L5" s="1">
        <v>435592</v>
      </c>
      <c r="M5" s="1">
        <v>1.6448571251158299</v>
      </c>
      <c r="N5" s="1">
        <v>5.6624880596626501E-2</v>
      </c>
      <c r="P5" s="1" t="str">
        <f t="shared" si="0"/>
        <v>43284_Average Number Connected_dr_impact_kw</v>
      </c>
    </row>
    <row r="6" spans="1:16" x14ac:dyDescent="0.2">
      <c r="A6" s="2">
        <v>43285</v>
      </c>
      <c r="B6" s="1" t="s">
        <v>20</v>
      </c>
      <c r="C6" s="1">
        <v>19</v>
      </c>
      <c r="D6" s="1">
        <v>1.4518971631205699</v>
      </c>
      <c r="E6" s="1">
        <v>30.84</v>
      </c>
      <c r="F6" s="1">
        <v>564</v>
      </c>
      <c r="G6" s="1">
        <v>12.84</v>
      </c>
      <c r="H6" s="1">
        <v>0.83156028368794299</v>
      </c>
      <c r="I6" s="1" t="s">
        <v>21</v>
      </c>
      <c r="J6" s="1">
        <v>-0.80100084077298705</v>
      </c>
      <c r="K6" s="1">
        <v>3.7159682996047202E-2</v>
      </c>
      <c r="L6" s="1">
        <v>435592</v>
      </c>
      <c r="M6" s="1">
        <v>1.6448571251158299</v>
      </c>
      <c r="N6" s="1">
        <v>6.1122369343093702E-2</v>
      </c>
      <c r="P6" s="1" t="str">
        <f t="shared" si="0"/>
        <v>43285_Average Number Connected_dr_impact_kw</v>
      </c>
    </row>
    <row r="7" spans="1:16" x14ac:dyDescent="0.2">
      <c r="A7" s="2">
        <v>43286</v>
      </c>
      <c r="B7" s="1" t="s">
        <v>20</v>
      </c>
      <c r="C7" s="1">
        <v>19</v>
      </c>
      <c r="D7" s="1">
        <v>1.28875886524823</v>
      </c>
      <c r="E7" s="1">
        <v>25.46</v>
      </c>
      <c r="F7" s="1">
        <v>564</v>
      </c>
      <c r="G7" s="1">
        <v>7.46</v>
      </c>
      <c r="H7" s="1">
        <v>0.82801418439716301</v>
      </c>
      <c r="I7" s="1" t="s">
        <v>21</v>
      </c>
      <c r="J7" s="1">
        <v>-0.580303283953713</v>
      </c>
      <c r="K7" s="1">
        <v>2.5646651140573601E-2</v>
      </c>
      <c r="L7" s="1">
        <v>435592</v>
      </c>
      <c r="M7" s="1">
        <v>1.6448571251158299</v>
      </c>
      <c r="N7" s="1">
        <v>4.2185076863932497E-2</v>
      </c>
      <c r="P7" s="1" t="str">
        <f t="shared" si="0"/>
        <v>43286_Average Number Connected_dr_impact_kw</v>
      </c>
    </row>
    <row r="8" spans="1:16" x14ac:dyDescent="0.2">
      <c r="A8" s="2">
        <v>43297</v>
      </c>
      <c r="B8" s="1" t="s">
        <v>20</v>
      </c>
      <c r="C8" s="1">
        <v>18</v>
      </c>
      <c r="D8" s="1">
        <v>1.32959219858156</v>
      </c>
      <c r="E8" s="1">
        <v>25.184999999999999</v>
      </c>
      <c r="F8" s="1">
        <v>564</v>
      </c>
      <c r="G8" s="1">
        <v>7.1849999999999996</v>
      </c>
      <c r="H8" s="1">
        <v>0.84397163120567398</v>
      </c>
      <c r="I8" s="1" t="s">
        <v>21</v>
      </c>
      <c r="J8" s="1">
        <v>-0.57596507937766706</v>
      </c>
      <c r="K8" s="1">
        <v>2.5845614174977601E-2</v>
      </c>
      <c r="L8" s="1">
        <v>435592</v>
      </c>
      <c r="M8" s="1">
        <v>1.6448571251158299</v>
      </c>
      <c r="N8" s="1">
        <v>4.2512342628706602E-2</v>
      </c>
      <c r="P8" s="1" t="str">
        <f t="shared" si="0"/>
        <v>43297_Average Number Connected_dr_impact_kw</v>
      </c>
    </row>
    <row r="9" spans="1:16" x14ac:dyDescent="0.2">
      <c r="A9" s="2">
        <v>43298</v>
      </c>
      <c r="B9" s="1" t="s">
        <v>20</v>
      </c>
      <c r="C9" s="1">
        <v>18</v>
      </c>
      <c r="D9" s="1">
        <v>1.0510069444444401</v>
      </c>
      <c r="E9" s="1">
        <v>22.105</v>
      </c>
      <c r="F9" s="1">
        <v>576</v>
      </c>
      <c r="G9" s="1">
        <v>4.1050000000000004</v>
      </c>
      <c r="H9" s="1">
        <v>0.83333333333333304</v>
      </c>
      <c r="I9" s="1" t="s">
        <v>21</v>
      </c>
      <c r="J9" s="1">
        <v>-0.44567272267190799</v>
      </c>
      <c r="K9" s="1">
        <v>3.2719124654792299E-2</v>
      </c>
      <c r="L9" s="1">
        <v>435592</v>
      </c>
      <c r="M9" s="1">
        <v>1.6448571251158299</v>
      </c>
      <c r="N9" s="1">
        <v>5.3818285315988201E-2</v>
      </c>
      <c r="P9" s="1" t="str">
        <f t="shared" si="0"/>
        <v>43298_Average Number Connected_dr_impact_kw</v>
      </c>
    </row>
    <row r="10" spans="1:16" x14ac:dyDescent="0.2">
      <c r="A10" s="2">
        <v>43305</v>
      </c>
      <c r="B10" s="1" t="s">
        <v>20</v>
      </c>
      <c r="C10" s="1">
        <v>18</v>
      </c>
      <c r="D10" s="1">
        <v>1.1546206896551701</v>
      </c>
      <c r="E10" s="1">
        <v>25.265000000000001</v>
      </c>
      <c r="F10" s="1">
        <v>580</v>
      </c>
      <c r="G10" s="1">
        <v>7.2649999999999997</v>
      </c>
      <c r="H10" s="1">
        <v>0.81379310344827605</v>
      </c>
      <c r="I10" s="1" t="s">
        <v>21</v>
      </c>
      <c r="J10" s="1">
        <v>-0.56626835032850598</v>
      </c>
      <c r="K10" s="1">
        <v>2.5759043051102E-2</v>
      </c>
      <c r="L10" s="1">
        <v>435592</v>
      </c>
      <c r="M10" s="1">
        <v>1.6448571251158299</v>
      </c>
      <c r="N10" s="1">
        <v>4.2369945498770399E-2</v>
      </c>
      <c r="P10" s="1" t="str">
        <f t="shared" si="0"/>
        <v>43305_Average Number Connected_dr_impact_kw</v>
      </c>
    </row>
    <row r="11" spans="1:16" x14ac:dyDescent="0.2">
      <c r="A11" s="2">
        <v>43319</v>
      </c>
      <c r="B11" s="1" t="s">
        <v>20</v>
      </c>
      <c r="C11" s="1">
        <v>18</v>
      </c>
      <c r="D11" s="1">
        <v>1.29741134751773</v>
      </c>
      <c r="E11" s="1">
        <v>25.74</v>
      </c>
      <c r="F11" s="1">
        <v>564</v>
      </c>
      <c r="G11" s="1">
        <v>7.74</v>
      </c>
      <c r="H11" s="1">
        <v>0.79432624113475203</v>
      </c>
      <c r="I11" s="1" t="s">
        <v>21</v>
      </c>
      <c r="J11" s="1">
        <v>-0.576241024272373</v>
      </c>
      <c r="K11" s="1">
        <v>2.5567532687418602E-2</v>
      </c>
      <c r="L11" s="1">
        <v>435592</v>
      </c>
      <c r="M11" s="1">
        <v>1.6448571251158299</v>
      </c>
      <c r="N11" s="1">
        <v>4.2054938312532299E-2</v>
      </c>
      <c r="P11" s="1" t="str">
        <f t="shared" si="0"/>
        <v>43319_Average Number Connected_dr_impact_kw</v>
      </c>
    </row>
    <row r="12" spans="1:16" x14ac:dyDescent="0.2">
      <c r="A12" s="2">
        <v>43327</v>
      </c>
      <c r="B12" s="1" t="s">
        <v>20</v>
      </c>
      <c r="C12" s="1">
        <v>19</v>
      </c>
      <c r="D12" s="1">
        <v>1.3201595744680901</v>
      </c>
      <c r="E12" s="1">
        <v>26.91</v>
      </c>
      <c r="F12" s="1">
        <v>564</v>
      </c>
      <c r="G12" s="1">
        <v>8.91</v>
      </c>
      <c r="H12" s="1">
        <v>0.81560283687943302</v>
      </c>
      <c r="I12" s="1" t="s">
        <v>21</v>
      </c>
      <c r="J12" s="1">
        <v>-0.63259288084820597</v>
      </c>
      <c r="K12" s="1">
        <v>2.6130157874103301E-2</v>
      </c>
      <c r="L12" s="1">
        <v>435592</v>
      </c>
      <c r="M12" s="1">
        <v>1.6448571251158299</v>
      </c>
      <c r="N12" s="1">
        <v>4.29803763596203E-2</v>
      </c>
      <c r="P12" s="1" t="str">
        <f t="shared" si="0"/>
        <v>43327_Average Number Connected_dr_impact_kw</v>
      </c>
    </row>
    <row r="13" spans="1:16" x14ac:dyDescent="0.2">
      <c r="A13" s="2">
        <v>43328</v>
      </c>
      <c r="B13" s="1" t="s">
        <v>20</v>
      </c>
      <c r="C13" s="1">
        <v>18</v>
      </c>
      <c r="D13" s="1">
        <v>1.11613126079447</v>
      </c>
      <c r="E13" s="1">
        <v>23.315000000000001</v>
      </c>
      <c r="F13" s="1">
        <v>579</v>
      </c>
      <c r="G13" s="1">
        <v>5.3150000000000004</v>
      </c>
      <c r="H13" s="1">
        <v>0.82037996545768599</v>
      </c>
      <c r="I13" s="1" t="s">
        <v>21</v>
      </c>
      <c r="J13" s="1">
        <v>-0.49089388625159802</v>
      </c>
      <c r="K13" s="1">
        <v>2.9098087705759099E-2</v>
      </c>
      <c r="L13" s="1">
        <v>435592</v>
      </c>
      <c r="M13" s="1">
        <v>1.6448571251158299</v>
      </c>
      <c r="N13" s="1">
        <v>4.7862196890063199E-2</v>
      </c>
      <c r="P13" s="1" t="str">
        <f t="shared" si="0"/>
        <v>43328_Average Number Connected_dr_impact_kw</v>
      </c>
    </row>
    <row r="14" spans="1:16" x14ac:dyDescent="0.2">
      <c r="A14" s="2">
        <v>43329</v>
      </c>
      <c r="B14" s="1" t="s">
        <v>20</v>
      </c>
      <c r="C14" s="1">
        <v>18</v>
      </c>
      <c r="D14" s="1">
        <v>1.16198581560284</v>
      </c>
      <c r="E14" s="1">
        <v>23.925000000000001</v>
      </c>
      <c r="F14" s="1">
        <v>564</v>
      </c>
      <c r="G14" s="1">
        <v>5.9249999999999998</v>
      </c>
      <c r="H14" s="1">
        <v>0.810283687943262</v>
      </c>
      <c r="I14" s="1" t="s">
        <v>21</v>
      </c>
      <c r="J14" s="1">
        <v>-0.51175940151296895</v>
      </c>
      <c r="K14" s="1">
        <v>2.7684889305533301E-2</v>
      </c>
      <c r="L14" s="1">
        <v>435592</v>
      </c>
      <c r="M14" s="1">
        <v>1.6448571251158299</v>
      </c>
      <c r="N14" s="1">
        <v>4.5537687432249403E-2</v>
      </c>
      <c r="P14" s="1" t="str">
        <f t="shared" si="0"/>
        <v>43329_Average Number Connected_dr_impact_kw</v>
      </c>
    </row>
    <row r="15" spans="1:16" x14ac:dyDescent="0.2">
      <c r="A15" s="2">
        <v>43332</v>
      </c>
      <c r="B15" s="1" t="s">
        <v>20</v>
      </c>
      <c r="C15" s="1">
        <v>18</v>
      </c>
      <c r="D15" s="1">
        <v>1.1284375</v>
      </c>
      <c r="E15" s="1">
        <v>24.92</v>
      </c>
      <c r="F15" s="1">
        <v>576</v>
      </c>
      <c r="G15" s="1">
        <v>6.92</v>
      </c>
      <c r="H15" s="1">
        <v>0.796875</v>
      </c>
      <c r="I15" s="1" t="s">
        <v>21</v>
      </c>
      <c r="J15" s="1">
        <v>-0.54558711513422198</v>
      </c>
      <c r="K15" s="1">
        <v>2.6103678454847699E-2</v>
      </c>
      <c r="L15" s="1">
        <v>435592</v>
      </c>
      <c r="M15" s="1">
        <v>1.6448571251158299</v>
      </c>
      <c r="N15" s="1">
        <v>4.2936821498188803E-2</v>
      </c>
      <c r="P15" s="1" t="str">
        <f t="shared" si="0"/>
        <v>43332_Average Number Connected_dr_impact_kw</v>
      </c>
    </row>
    <row r="16" spans="1:16" x14ac:dyDescent="0.2">
      <c r="A16" s="2">
        <v>43339</v>
      </c>
      <c r="B16" s="1" t="s">
        <v>20</v>
      </c>
      <c r="C16" s="1">
        <v>18</v>
      </c>
      <c r="D16" s="1">
        <v>1.3523226950354601</v>
      </c>
      <c r="E16" s="1">
        <v>28.67</v>
      </c>
      <c r="F16" s="1">
        <v>564</v>
      </c>
      <c r="G16" s="1">
        <v>10.67</v>
      </c>
      <c r="H16" s="1">
        <v>0.80496453900709197</v>
      </c>
      <c r="I16" s="1" t="s">
        <v>21</v>
      </c>
      <c r="J16" s="1">
        <v>-0.69612188275300801</v>
      </c>
      <c r="K16" s="1">
        <v>2.9649125593116901E-2</v>
      </c>
      <c r="L16" s="1">
        <v>435592</v>
      </c>
      <c r="M16" s="1">
        <v>1.6448571251158299</v>
      </c>
      <c r="N16" s="1">
        <v>4.8768575485292301E-2</v>
      </c>
      <c r="P16" s="1" t="str">
        <f t="shared" si="0"/>
        <v>43339_Average Number Connected_dr_impact_kw</v>
      </c>
    </row>
    <row r="17" spans="1:16" x14ac:dyDescent="0.2">
      <c r="A17" s="2">
        <v>43348</v>
      </c>
      <c r="B17" s="1" t="s">
        <v>20</v>
      </c>
      <c r="C17" s="1">
        <v>18</v>
      </c>
      <c r="D17" s="1">
        <v>1.53094915254237</v>
      </c>
      <c r="E17" s="1">
        <v>29.1</v>
      </c>
      <c r="F17" s="1">
        <v>590</v>
      </c>
      <c r="G17" s="1">
        <v>11.1</v>
      </c>
      <c r="H17" s="1">
        <v>0.793220338983051</v>
      </c>
      <c r="I17" s="1" t="s">
        <v>21</v>
      </c>
      <c r="J17" s="1">
        <v>-0.705437392561026</v>
      </c>
      <c r="K17" s="1">
        <v>3.09016158287246E-2</v>
      </c>
      <c r="L17" s="1">
        <v>435592</v>
      </c>
      <c r="M17" s="1">
        <v>1.6448571251158299</v>
      </c>
      <c r="N17" s="1">
        <v>5.0828742973469801E-2</v>
      </c>
      <c r="P17" s="1" t="str">
        <f t="shared" si="0"/>
        <v>43348_Average Number Connected_dr_impact_kw</v>
      </c>
    </row>
    <row r="18" spans="1:16" x14ac:dyDescent="0.2">
      <c r="A18" s="2">
        <v>43349</v>
      </c>
      <c r="B18" s="1" t="s">
        <v>20</v>
      </c>
      <c r="C18" s="1">
        <v>18</v>
      </c>
      <c r="D18" s="1">
        <v>1.11993220338983</v>
      </c>
      <c r="E18" s="1">
        <v>20.9</v>
      </c>
      <c r="F18" s="1">
        <v>590</v>
      </c>
      <c r="G18" s="1">
        <v>2.9</v>
      </c>
      <c r="H18" s="1">
        <v>0.793220338983051</v>
      </c>
      <c r="I18" s="1" t="s">
        <v>21</v>
      </c>
      <c r="J18" s="1">
        <v>-0.388902016072324</v>
      </c>
      <c r="K18" s="1">
        <v>3.7370812699540998E-2</v>
      </c>
      <c r="L18" s="1">
        <v>435592</v>
      </c>
      <c r="M18" s="1">
        <v>1.6448571251158299</v>
      </c>
      <c r="N18" s="1">
        <v>6.1469647540209102E-2</v>
      </c>
      <c r="P18" s="1" t="str">
        <f t="shared" si="0"/>
        <v>43349_Average Number Connected_dr_impact_kw</v>
      </c>
    </row>
    <row r="19" spans="1:16" x14ac:dyDescent="0.2">
      <c r="A19" s="2">
        <v>43360</v>
      </c>
      <c r="B19" s="1" t="s">
        <v>20</v>
      </c>
      <c r="C19" s="1">
        <v>18</v>
      </c>
      <c r="D19" s="1">
        <v>1.26349152542373</v>
      </c>
      <c r="E19" s="1">
        <v>23.6</v>
      </c>
      <c r="F19" s="1">
        <v>590</v>
      </c>
      <c r="G19" s="1">
        <v>5.6</v>
      </c>
      <c r="H19" s="1">
        <v>0.793220338983051</v>
      </c>
      <c r="I19" s="1" t="s">
        <v>21</v>
      </c>
      <c r="J19" s="1">
        <v>-0.49312707906250702</v>
      </c>
      <c r="K19" s="1">
        <v>2.84772471232165E-2</v>
      </c>
      <c r="L19" s="1">
        <v>435592</v>
      </c>
      <c r="M19" s="1">
        <v>1.6448571251158299</v>
      </c>
      <c r="N19" s="1">
        <v>4.6841002834306901E-2</v>
      </c>
      <c r="P19" s="1" t="str">
        <f t="shared" si="0"/>
        <v>43360_Average Number Connected_dr_impact_kw</v>
      </c>
    </row>
    <row r="20" spans="1:16" x14ac:dyDescent="0.2">
      <c r="A20" s="1" t="s">
        <v>13</v>
      </c>
      <c r="B20" s="1" t="s">
        <v>20</v>
      </c>
      <c r="C20" s="1" t="s">
        <v>14</v>
      </c>
      <c r="D20" s="1">
        <v>1.2785428929846601</v>
      </c>
      <c r="E20" s="1">
        <v>25.7500699604362</v>
      </c>
      <c r="F20" s="1">
        <v>575.94914600019297</v>
      </c>
      <c r="G20" s="1">
        <v>7.7500699604361696</v>
      </c>
      <c r="H20" s="1">
        <v>0.81385699121875898</v>
      </c>
      <c r="I20" s="1" t="s">
        <v>21</v>
      </c>
      <c r="J20" s="1">
        <v>-0.58587344487193205</v>
      </c>
      <c r="K20" s="1">
        <v>2.5550630191498402E-2</v>
      </c>
      <c r="L20" s="1">
        <v>435592</v>
      </c>
      <c r="M20" s="1">
        <v>1.6448571251158299</v>
      </c>
      <c r="N20" s="1">
        <v>4.2027136121685703E-2</v>
      </c>
      <c r="P20" s="1" t="str">
        <f t="shared" si="0"/>
        <v>Average Across Events_Average Number Connected_dr_impact_kw</v>
      </c>
    </row>
    <row r="21" spans="1:16" x14ac:dyDescent="0.2">
      <c r="A21" s="2">
        <v>43252</v>
      </c>
      <c r="B21" s="1" t="s">
        <v>20</v>
      </c>
      <c r="C21" s="1">
        <v>19</v>
      </c>
      <c r="D21" s="1">
        <v>1.31622033898305</v>
      </c>
      <c r="E21" s="1">
        <v>24.24</v>
      </c>
      <c r="F21" s="1">
        <v>590</v>
      </c>
      <c r="G21" s="1">
        <v>6.24</v>
      </c>
      <c r="H21" s="1">
        <v>0.81694915254237299</v>
      </c>
      <c r="I21" s="1" t="s">
        <v>22</v>
      </c>
      <c r="J21" s="1">
        <v>-0.604406360416471</v>
      </c>
      <c r="K21" s="1">
        <v>3.9285857978582299E-2</v>
      </c>
      <c r="L21" s="1">
        <v>435592</v>
      </c>
      <c r="M21" s="1">
        <v>1.6448571251158299</v>
      </c>
      <c r="N21" s="1">
        <v>6.4619623412359606E-2</v>
      </c>
      <c r="P21" s="1" t="str">
        <f t="shared" si="0"/>
        <v>43252_Average Number Connected_total_impact_kw</v>
      </c>
    </row>
    <row r="22" spans="1:16" x14ac:dyDescent="0.2">
      <c r="A22" s="2">
        <v>43269</v>
      </c>
      <c r="B22" s="1" t="s">
        <v>20</v>
      </c>
      <c r="C22" s="1">
        <v>18</v>
      </c>
      <c r="D22" s="1">
        <v>1.3256440677966099</v>
      </c>
      <c r="E22" s="1">
        <v>25.414999999999999</v>
      </c>
      <c r="F22" s="1">
        <v>590</v>
      </c>
      <c r="G22" s="1">
        <v>7.415</v>
      </c>
      <c r="H22" s="1">
        <v>0.822033898305085</v>
      </c>
      <c r="I22" s="1" t="s">
        <v>22</v>
      </c>
      <c r="J22" s="1">
        <v>-0.64559838868261099</v>
      </c>
      <c r="K22" s="1">
        <v>3.6565776847534599E-2</v>
      </c>
      <c r="L22" s="1">
        <v>435592</v>
      </c>
      <c r="M22" s="1">
        <v>1.6448571251158299</v>
      </c>
      <c r="N22" s="1">
        <v>6.0145478583062698E-2</v>
      </c>
      <c r="P22" s="1" t="str">
        <f t="shared" si="0"/>
        <v>43269_Average Number Connected_total_impact_kw</v>
      </c>
    </row>
    <row r="23" spans="1:16" x14ac:dyDescent="0.2">
      <c r="A23" s="2">
        <v>43280</v>
      </c>
      <c r="B23" s="1" t="s">
        <v>20</v>
      </c>
      <c r="C23" s="1">
        <v>19</v>
      </c>
      <c r="D23" s="1">
        <v>1.4439661016949199</v>
      </c>
      <c r="E23" s="1">
        <v>28.1</v>
      </c>
      <c r="F23" s="1">
        <v>590</v>
      </c>
      <c r="G23" s="1">
        <v>10.1</v>
      </c>
      <c r="H23" s="1">
        <v>0.81525423728813595</v>
      </c>
      <c r="I23" s="1" t="s">
        <v>22</v>
      </c>
      <c r="J23" s="1">
        <v>-0.82905064757228097</v>
      </c>
      <c r="K23" s="1">
        <v>4.51174844007423E-2</v>
      </c>
      <c r="L23" s="1">
        <v>435592</v>
      </c>
      <c r="M23" s="1">
        <v>1.6448571251158299</v>
      </c>
      <c r="N23" s="1">
        <v>7.4211815683863105E-2</v>
      </c>
      <c r="P23" s="1" t="str">
        <f t="shared" si="0"/>
        <v>43280_Average Number Connected_total_impact_kw</v>
      </c>
    </row>
    <row r="24" spans="1:16" x14ac:dyDescent="0.2">
      <c r="A24" s="2">
        <v>43284</v>
      </c>
      <c r="B24" s="1" t="s">
        <v>20</v>
      </c>
      <c r="C24" s="1">
        <v>18</v>
      </c>
      <c r="D24" s="1">
        <v>1.3619503546099301</v>
      </c>
      <c r="E24" s="1">
        <v>30.13</v>
      </c>
      <c r="F24" s="1">
        <v>564</v>
      </c>
      <c r="G24" s="1">
        <v>12.13</v>
      </c>
      <c r="H24" s="1">
        <v>0.82446808510638303</v>
      </c>
      <c r="I24" s="1" t="s">
        <v>22</v>
      </c>
      <c r="J24" s="1">
        <v>-0.90317109609486002</v>
      </c>
      <c r="K24" s="1">
        <v>5.0227262388594401E-2</v>
      </c>
      <c r="L24" s="1">
        <v>435592</v>
      </c>
      <c r="M24" s="1">
        <v>1.6448571251158299</v>
      </c>
      <c r="N24" s="1">
        <v>8.2616670414941695E-2</v>
      </c>
      <c r="P24" s="1" t="str">
        <f t="shared" si="0"/>
        <v>43284_Average Number Connected_total_impact_kw</v>
      </c>
    </row>
    <row r="25" spans="1:16" x14ac:dyDescent="0.2">
      <c r="A25" s="2">
        <v>43285</v>
      </c>
      <c r="B25" s="1" t="s">
        <v>20</v>
      </c>
      <c r="C25" s="1">
        <v>19</v>
      </c>
      <c r="D25" s="1">
        <v>1.4518971631205699</v>
      </c>
      <c r="E25" s="1">
        <v>30.84</v>
      </c>
      <c r="F25" s="1">
        <v>564</v>
      </c>
      <c r="G25" s="1">
        <v>12.84</v>
      </c>
      <c r="H25" s="1">
        <v>0.83156028368794299</v>
      </c>
      <c r="I25" s="1" t="s">
        <v>22</v>
      </c>
      <c r="J25" s="1">
        <v>-1.0010403327614299</v>
      </c>
      <c r="K25" s="1">
        <v>5.6847774816835499E-2</v>
      </c>
      <c r="L25" s="1">
        <v>435592</v>
      </c>
      <c r="M25" s="1">
        <v>1.6448571251158299</v>
      </c>
      <c r="N25" s="1">
        <v>9.3506467454451903E-2</v>
      </c>
      <c r="P25" s="1" t="str">
        <f t="shared" si="0"/>
        <v>43285_Average Number Connected_total_impact_kw</v>
      </c>
    </row>
    <row r="26" spans="1:16" x14ac:dyDescent="0.2">
      <c r="A26" s="2">
        <v>43286</v>
      </c>
      <c r="B26" s="1" t="s">
        <v>20</v>
      </c>
      <c r="C26" s="1">
        <v>19</v>
      </c>
      <c r="D26" s="1">
        <v>1.28875886524823</v>
      </c>
      <c r="E26" s="1">
        <v>25.46</v>
      </c>
      <c r="F26" s="1">
        <v>564</v>
      </c>
      <c r="G26" s="1">
        <v>7.46</v>
      </c>
      <c r="H26" s="1">
        <v>0.82801418439716301</v>
      </c>
      <c r="I26" s="1" t="s">
        <v>22</v>
      </c>
      <c r="J26" s="1">
        <v>-0.68061324514493504</v>
      </c>
      <c r="K26" s="1">
        <v>3.9317248734177399E-2</v>
      </c>
      <c r="L26" s="1">
        <v>435592</v>
      </c>
      <c r="M26" s="1">
        <v>1.6448571251158299</v>
      </c>
      <c r="N26" s="1">
        <v>6.4671256720362905E-2</v>
      </c>
      <c r="P26" s="1" t="str">
        <f t="shared" si="0"/>
        <v>43286_Average Number Connected_total_impact_kw</v>
      </c>
    </row>
    <row r="27" spans="1:16" x14ac:dyDescent="0.2">
      <c r="A27" s="2">
        <v>43297</v>
      </c>
      <c r="B27" s="1" t="s">
        <v>20</v>
      </c>
      <c r="C27" s="1">
        <v>18</v>
      </c>
      <c r="D27" s="1">
        <v>1.32959219858156</v>
      </c>
      <c r="E27" s="1">
        <v>25.184999999999999</v>
      </c>
      <c r="F27" s="1">
        <v>564</v>
      </c>
      <c r="G27" s="1">
        <v>7.1849999999999996</v>
      </c>
      <c r="H27" s="1">
        <v>0.84397163120567398</v>
      </c>
      <c r="I27" s="1" t="s">
        <v>22</v>
      </c>
      <c r="J27" s="1">
        <v>-0.64247729145704802</v>
      </c>
      <c r="K27" s="1">
        <v>3.6308525039381097E-2</v>
      </c>
      <c r="L27" s="1">
        <v>435592</v>
      </c>
      <c r="M27" s="1">
        <v>1.6448571251158299</v>
      </c>
      <c r="N27" s="1">
        <v>5.9722336113472503E-2</v>
      </c>
      <c r="P27" s="1" t="str">
        <f t="shared" si="0"/>
        <v>43297_Average Number Connected_total_impact_kw</v>
      </c>
    </row>
    <row r="28" spans="1:16" x14ac:dyDescent="0.2">
      <c r="A28" s="2">
        <v>43298</v>
      </c>
      <c r="B28" s="1" t="s">
        <v>20</v>
      </c>
      <c r="C28" s="1">
        <v>18</v>
      </c>
      <c r="D28" s="1">
        <v>1.0510069444444401</v>
      </c>
      <c r="E28" s="1">
        <v>22.105</v>
      </c>
      <c r="F28" s="1">
        <v>576</v>
      </c>
      <c r="G28" s="1">
        <v>4.1050000000000004</v>
      </c>
      <c r="H28" s="1">
        <v>0.83333333333333304</v>
      </c>
      <c r="I28" s="1" t="s">
        <v>22</v>
      </c>
      <c r="J28" s="1">
        <v>-0.46886565564920801</v>
      </c>
      <c r="K28" s="1">
        <v>3.8017005664922297E-2</v>
      </c>
      <c r="L28" s="1">
        <v>435592</v>
      </c>
      <c r="M28" s="1">
        <v>1.6448571251158299</v>
      </c>
      <c r="N28" s="1">
        <v>6.2532542643516195E-2</v>
      </c>
      <c r="P28" s="1" t="str">
        <f t="shared" si="0"/>
        <v>43298_Average Number Connected_total_impact_kw</v>
      </c>
    </row>
    <row r="29" spans="1:16" x14ac:dyDescent="0.2">
      <c r="A29" s="2">
        <v>43305</v>
      </c>
      <c r="B29" s="1" t="s">
        <v>20</v>
      </c>
      <c r="C29" s="1">
        <v>18</v>
      </c>
      <c r="D29" s="1">
        <v>1.1546206896551701</v>
      </c>
      <c r="E29" s="1">
        <v>25.265000000000001</v>
      </c>
      <c r="F29" s="1">
        <v>580</v>
      </c>
      <c r="G29" s="1">
        <v>7.2649999999999997</v>
      </c>
      <c r="H29" s="1">
        <v>0.81379310344827605</v>
      </c>
      <c r="I29" s="1" t="s">
        <v>22</v>
      </c>
      <c r="J29" s="1">
        <v>-0.63390573848846099</v>
      </c>
      <c r="K29" s="1">
        <v>3.6418722485916398E-2</v>
      </c>
      <c r="L29" s="1">
        <v>435592</v>
      </c>
      <c r="M29" s="1">
        <v>1.6448571251158299</v>
      </c>
      <c r="N29" s="1">
        <v>5.9903595168575699E-2</v>
      </c>
      <c r="P29" s="1" t="str">
        <f t="shared" si="0"/>
        <v>43305_Average Number Connected_total_impact_kw</v>
      </c>
    </row>
    <row r="30" spans="1:16" x14ac:dyDescent="0.2">
      <c r="A30" s="2">
        <v>43319</v>
      </c>
      <c r="B30" s="1" t="s">
        <v>20</v>
      </c>
      <c r="C30" s="1">
        <v>18</v>
      </c>
      <c r="D30" s="1">
        <v>1.29741134751773</v>
      </c>
      <c r="E30" s="1">
        <v>25.74</v>
      </c>
      <c r="F30" s="1">
        <v>564</v>
      </c>
      <c r="G30" s="1">
        <v>7.74</v>
      </c>
      <c r="H30" s="1">
        <v>0.79432624113475203</v>
      </c>
      <c r="I30" s="1" t="s">
        <v>22</v>
      </c>
      <c r="J30" s="1">
        <v>-0.65055914541073201</v>
      </c>
      <c r="K30" s="1">
        <v>3.7060303318000198E-2</v>
      </c>
      <c r="L30" s="1">
        <v>435592</v>
      </c>
      <c r="M30" s="1">
        <v>1.6448571251158299</v>
      </c>
      <c r="N30" s="1">
        <v>6.0958903971566399E-2</v>
      </c>
      <c r="P30" s="1" t="str">
        <f t="shared" si="0"/>
        <v>43319_Average Number Connected_total_impact_kw</v>
      </c>
    </row>
    <row r="31" spans="1:16" x14ac:dyDescent="0.2">
      <c r="A31" s="2">
        <v>43327</v>
      </c>
      <c r="B31" s="1" t="s">
        <v>20</v>
      </c>
      <c r="C31" s="1">
        <v>19</v>
      </c>
      <c r="D31" s="1">
        <v>1.3201595744680901</v>
      </c>
      <c r="E31" s="1">
        <v>26.91</v>
      </c>
      <c r="F31" s="1">
        <v>564</v>
      </c>
      <c r="G31" s="1">
        <v>8.91</v>
      </c>
      <c r="H31" s="1">
        <v>0.81560283687943302</v>
      </c>
      <c r="I31" s="1" t="s">
        <v>22</v>
      </c>
      <c r="J31" s="1">
        <v>-0.75978161892715501</v>
      </c>
      <c r="K31" s="1">
        <v>4.1642081286084903E-2</v>
      </c>
      <c r="L31" s="1">
        <v>435592</v>
      </c>
      <c r="M31" s="1">
        <v>1.6448571251158299</v>
      </c>
      <c r="N31" s="1">
        <v>6.8495274108069298E-2</v>
      </c>
      <c r="P31" s="1" t="str">
        <f t="shared" si="0"/>
        <v>43327_Average Number Connected_total_impact_kw</v>
      </c>
    </row>
    <row r="32" spans="1:16" x14ac:dyDescent="0.2">
      <c r="A32" s="2">
        <v>43328</v>
      </c>
      <c r="B32" s="1" t="s">
        <v>20</v>
      </c>
      <c r="C32" s="1">
        <v>18</v>
      </c>
      <c r="D32" s="1">
        <v>1.11613126079447</v>
      </c>
      <c r="E32" s="1">
        <v>23.315000000000001</v>
      </c>
      <c r="F32" s="1">
        <v>579</v>
      </c>
      <c r="G32" s="1">
        <v>5.3150000000000004</v>
      </c>
      <c r="H32" s="1">
        <v>0.82037996545768599</v>
      </c>
      <c r="I32" s="1" t="s">
        <v>22</v>
      </c>
      <c r="J32" s="1">
        <v>-0.531105107447573</v>
      </c>
      <c r="K32" s="1">
        <v>3.6286471666336799E-2</v>
      </c>
      <c r="L32" s="1">
        <v>435592</v>
      </c>
      <c r="M32" s="1">
        <v>1.6448571251158299</v>
      </c>
      <c r="N32" s="1">
        <v>5.9686061465687702E-2</v>
      </c>
      <c r="P32" s="1" t="str">
        <f t="shared" si="0"/>
        <v>43328_Average Number Connected_total_impact_kw</v>
      </c>
    </row>
    <row r="33" spans="1:16" x14ac:dyDescent="0.2">
      <c r="A33" s="2">
        <v>43329</v>
      </c>
      <c r="B33" s="1" t="s">
        <v>20</v>
      </c>
      <c r="C33" s="1">
        <v>18</v>
      </c>
      <c r="D33" s="1">
        <v>1.16198581560284</v>
      </c>
      <c r="E33" s="1">
        <v>23.925000000000001</v>
      </c>
      <c r="F33" s="1">
        <v>564</v>
      </c>
      <c r="G33" s="1">
        <v>5.9249999999999998</v>
      </c>
      <c r="H33" s="1">
        <v>0.810283687943262</v>
      </c>
      <c r="I33" s="1" t="s">
        <v>22</v>
      </c>
      <c r="J33" s="1">
        <v>-0.56055009032331704</v>
      </c>
      <c r="K33" s="1">
        <v>3.5944530349197097E-2</v>
      </c>
      <c r="L33" s="1">
        <v>435592</v>
      </c>
      <c r="M33" s="1">
        <v>1.6448571251158299</v>
      </c>
      <c r="N33" s="1">
        <v>5.9123616853819103E-2</v>
      </c>
      <c r="P33" s="1" t="str">
        <f t="shared" si="0"/>
        <v>43329_Average Number Connected_total_impact_kw</v>
      </c>
    </row>
    <row r="34" spans="1:16" x14ac:dyDescent="0.2">
      <c r="A34" s="2">
        <v>43332</v>
      </c>
      <c r="B34" s="1" t="s">
        <v>20</v>
      </c>
      <c r="C34" s="1">
        <v>18</v>
      </c>
      <c r="D34" s="1">
        <v>1.1284375</v>
      </c>
      <c r="E34" s="1">
        <v>24.92</v>
      </c>
      <c r="F34" s="1">
        <v>576</v>
      </c>
      <c r="G34" s="1">
        <v>6.92</v>
      </c>
      <c r="H34" s="1">
        <v>0.796875</v>
      </c>
      <c r="I34" s="1" t="s">
        <v>22</v>
      </c>
      <c r="J34" s="1">
        <v>-0.60837218144670402</v>
      </c>
      <c r="K34" s="1">
        <v>3.6173594647406E-2</v>
      </c>
      <c r="L34" s="1">
        <v>435592</v>
      </c>
      <c r="M34" s="1">
        <v>1.6448571251158299</v>
      </c>
      <c r="N34" s="1">
        <v>5.9500394896837602E-2</v>
      </c>
      <c r="P34" s="1" t="str">
        <f t="shared" si="0"/>
        <v>43332_Average Number Connected_total_impact_kw</v>
      </c>
    </row>
    <row r="35" spans="1:16" x14ac:dyDescent="0.2">
      <c r="A35" s="2">
        <v>43339</v>
      </c>
      <c r="B35" s="1" t="s">
        <v>20</v>
      </c>
      <c r="C35" s="1">
        <v>18</v>
      </c>
      <c r="D35" s="1">
        <v>1.3523226950354601</v>
      </c>
      <c r="E35" s="1">
        <v>28.67</v>
      </c>
      <c r="F35" s="1">
        <v>564</v>
      </c>
      <c r="G35" s="1">
        <v>10.67</v>
      </c>
      <c r="H35" s="1">
        <v>0.80496453900709197</v>
      </c>
      <c r="I35" s="1" t="s">
        <v>22</v>
      </c>
      <c r="J35" s="1">
        <v>-0.81164957784237302</v>
      </c>
      <c r="K35" s="1">
        <v>4.46231666831347E-2</v>
      </c>
      <c r="L35" s="1">
        <v>435592</v>
      </c>
      <c r="M35" s="1">
        <v>1.6448571251158299</v>
      </c>
      <c r="N35" s="1">
        <v>7.3398733663985402E-2</v>
      </c>
      <c r="P35" s="1" t="str">
        <f t="shared" si="0"/>
        <v>43339_Average Number Connected_total_impact_kw</v>
      </c>
    </row>
    <row r="36" spans="1:16" x14ac:dyDescent="0.2">
      <c r="A36" s="2">
        <v>43348</v>
      </c>
      <c r="B36" s="1" t="s">
        <v>20</v>
      </c>
      <c r="C36" s="1">
        <v>18</v>
      </c>
      <c r="D36" s="1">
        <v>1.53094915254237</v>
      </c>
      <c r="E36" s="1">
        <v>29.1</v>
      </c>
      <c r="F36" s="1">
        <v>590</v>
      </c>
      <c r="G36" s="1">
        <v>11.1</v>
      </c>
      <c r="H36" s="1">
        <v>0.793220338983051</v>
      </c>
      <c r="I36" s="1" t="s">
        <v>22</v>
      </c>
      <c r="J36" s="1">
        <v>-0.82701290908347402</v>
      </c>
      <c r="K36" s="1">
        <v>4.6241942757839299E-2</v>
      </c>
      <c r="L36" s="1">
        <v>435592</v>
      </c>
      <c r="M36" s="1">
        <v>1.6448571251158299</v>
      </c>
      <c r="N36" s="1">
        <v>7.6061389024430201E-2</v>
      </c>
      <c r="P36" s="1" t="str">
        <f t="shared" si="0"/>
        <v>43348_Average Number Connected_total_impact_kw</v>
      </c>
    </row>
    <row r="37" spans="1:16" x14ac:dyDescent="0.2">
      <c r="A37" s="2">
        <v>43349</v>
      </c>
      <c r="B37" s="1" t="s">
        <v>20</v>
      </c>
      <c r="C37" s="1">
        <v>18</v>
      </c>
      <c r="D37" s="1">
        <v>1.11993220338983</v>
      </c>
      <c r="E37" s="1">
        <v>20.9</v>
      </c>
      <c r="F37" s="1">
        <v>590</v>
      </c>
      <c r="G37" s="1">
        <v>2.9</v>
      </c>
      <c r="H37" s="1">
        <v>0.793220338983051</v>
      </c>
      <c r="I37" s="1" t="s">
        <v>22</v>
      </c>
      <c r="J37" s="1">
        <v>-0.395146984335986</v>
      </c>
      <c r="K37" s="1">
        <v>4.10885473494607E-2</v>
      </c>
      <c r="L37" s="1">
        <v>435592</v>
      </c>
      <c r="M37" s="1">
        <v>1.6448571251158299</v>
      </c>
      <c r="N37" s="1">
        <v>6.7584789868419398E-2</v>
      </c>
      <c r="P37" s="1" t="str">
        <f t="shared" si="0"/>
        <v>43349_Average Number Connected_total_impact_kw</v>
      </c>
    </row>
    <row r="38" spans="1:16" x14ac:dyDescent="0.2">
      <c r="A38" s="2">
        <v>43360</v>
      </c>
      <c r="B38" s="1" t="s">
        <v>20</v>
      </c>
      <c r="C38" s="1">
        <v>18</v>
      </c>
      <c r="D38" s="1">
        <v>1.26349152542373</v>
      </c>
      <c r="E38" s="1">
        <v>23.6</v>
      </c>
      <c r="F38" s="1">
        <v>590</v>
      </c>
      <c r="G38" s="1">
        <v>5.6</v>
      </c>
      <c r="H38" s="1">
        <v>0.793220338983051</v>
      </c>
      <c r="I38" s="1" t="s">
        <v>22</v>
      </c>
      <c r="J38" s="1">
        <v>-0.53734674004552496</v>
      </c>
      <c r="K38" s="1">
        <v>3.614828994034E-2</v>
      </c>
      <c r="L38" s="1">
        <v>435592</v>
      </c>
      <c r="M38" s="1">
        <v>1.6448571251158299</v>
      </c>
      <c r="N38" s="1">
        <v>5.9458772269121003E-2</v>
      </c>
      <c r="P38" s="1" t="str">
        <f t="shared" si="0"/>
        <v>43360_Average Number Connected_total_impact_kw</v>
      </c>
    </row>
    <row r="39" spans="1:16" x14ac:dyDescent="0.2">
      <c r="A39" s="1" t="s">
        <v>13</v>
      </c>
      <c r="B39" s="1" t="s">
        <v>20</v>
      </c>
      <c r="C39" s="1" t="s">
        <v>14</v>
      </c>
      <c r="D39" s="1">
        <v>1.2785428929846601</v>
      </c>
      <c r="E39" s="1">
        <v>25.7500699604362</v>
      </c>
      <c r="F39" s="1">
        <v>575.94914600019297</v>
      </c>
      <c r="G39" s="1">
        <v>7.7500699604361696</v>
      </c>
      <c r="H39" s="1">
        <v>0.81385699121875898</v>
      </c>
      <c r="I39" s="1" t="s">
        <v>22</v>
      </c>
      <c r="J39" s="1">
        <v>-0.67065202064398599</v>
      </c>
      <c r="K39" s="1">
        <v>3.6389675280199402E-2</v>
      </c>
      <c r="L39" s="1">
        <v>435592</v>
      </c>
      <c r="M39" s="1">
        <v>1.6448571251158299</v>
      </c>
      <c r="N39" s="1">
        <v>5.98558166652872E-2</v>
      </c>
      <c r="P39" s="1" t="str">
        <f t="shared" si="0"/>
        <v>Average Across Events_Average Number Connected_total_impact_kw</v>
      </c>
    </row>
    <row r="40" spans="1:16" x14ac:dyDescent="0.2">
      <c r="A40" s="2">
        <v>43252</v>
      </c>
      <c r="B40" s="1" t="s">
        <v>23</v>
      </c>
      <c r="C40" s="1">
        <v>19</v>
      </c>
      <c r="D40" s="1">
        <v>1.2201659751037299</v>
      </c>
      <c r="E40" s="1">
        <v>24.24</v>
      </c>
      <c r="F40" s="1">
        <v>482</v>
      </c>
      <c r="G40" s="1">
        <v>6.24</v>
      </c>
      <c r="H40" s="1">
        <v>1</v>
      </c>
      <c r="I40" s="1" t="s">
        <v>21</v>
      </c>
      <c r="J40" s="1">
        <v>-0.59520961849909204</v>
      </c>
      <c r="K40" s="1">
        <v>2.8281709171059901E-2</v>
      </c>
      <c r="L40" s="1">
        <v>435592</v>
      </c>
      <c r="M40" s="1">
        <v>1.6448571251158299</v>
      </c>
      <c r="N40" s="1">
        <v>4.6519370840471502E-2</v>
      </c>
      <c r="P40" s="1" t="str">
        <f t="shared" si="0"/>
        <v>43252_Connected Only_dr_impact_kw</v>
      </c>
    </row>
    <row r="41" spans="1:16" x14ac:dyDescent="0.2">
      <c r="A41" s="2">
        <v>43269</v>
      </c>
      <c r="B41" s="1" t="s">
        <v>23</v>
      </c>
      <c r="C41" s="1">
        <v>18</v>
      </c>
      <c r="D41" s="1">
        <v>1.2488659793814401</v>
      </c>
      <c r="E41" s="1">
        <v>25.414999999999999</v>
      </c>
      <c r="F41" s="1">
        <v>485</v>
      </c>
      <c r="G41" s="1">
        <v>7.415</v>
      </c>
      <c r="H41" s="1">
        <v>1</v>
      </c>
      <c r="I41" s="1" t="s">
        <v>21</v>
      </c>
      <c r="J41" s="1">
        <v>-0.65405661006152604</v>
      </c>
      <c r="K41" s="1">
        <v>2.7343272355113399E-2</v>
      </c>
      <c r="L41" s="1">
        <v>435592</v>
      </c>
      <c r="M41" s="1">
        <v>1.6448571251158299</v>
      </c>
      <c r="N41" s="1">
        <v>4.49757763572909E-2</v>
      </c>
      <c r="P41" s="1" t="str">
        <f t="shared" si="0"/>
        <v>43269_Connected Only_dr_impact_kw</v>
      </c>
    </row>
    <row r="42" spans="1:16" x14ac:dyDescent="0.2">
      <c r="A42" s="2">
        <v>43280</v>
      </c>
      <c r="B42" s="1" t="s">
        <v>23</v>
      </c>
      <c r="C42" s="1">
        <v>19</v>
      </c>
      <c r="D42" s="1">
        <v>1.30517671517672</v>
      </c>
      <c r="E42" s="1">
        <v>28.1</v>
      </c>
      <c r="F42" s="1">
        <v>481</v>
      </c>
      <c r="G42" s="1">
        <v>10.1</v>
      </c>
      <c r="H42" s="1">
        <v>1</v>
      </c>
      <c r="I42" s="1" t="s">
        <v>21</v>
      </c>
      <c r="J42" s="1">
        <v>-0.78852824609993999</v>
      </c>
      <c r="K42" s="1">
        <v>3.10665621090719E-2</v>
      </c>
      <c r="L42" s="1">
        <v>435592</v>
      </c>
      <c r="M42" s="1">
        <v>1.6448571251158299</v>
      </c>
      <c r="N42" s="1">
        <v>5.1100056037960299E-2</v>
      </c>
      <c r="P42" s="1" t="str">
        <f t="shared" si="0"/>
        <v>43280_Connected Only_dr_impact_kw</v>
      </c>
    </row>
    <row r="43" spans="1:16" x14ac:dyDescent="0.2">
      <c r="A43" s="2">
        <v>43284</v>
      </c>
      <c r="B43" s="1" t="s">
        <v>23</v>
      </c>
      <c r="C43" s="1">
        <v>18</v>
      </c>
      <c r="D43" s="1">
        <v>1.24972043010753</v>
      </c>
      <c r="E43" s="1">
        <v>30.13</v>
      </c>
      <c r="F43" s="1">
        <v>465</v>
      </c>
      <c r="G43" s="1">
        <v>12.13</v>
      </c>
      <c r="H43" s="1">
        <v>1</v>
      </c>
      <c r="I43" s="1" t="s">
        <v>21</v>
      </c>
      <c r="J43" s="1">
        <v>-0.89019581450142204</v>
      </c>
      <c r="K43" s="1">
        <v>3.7954709553941597E-2</v>
      </c>
      <c r="L43" s="1">
        <v>435592</v>
      </c>
      <c r="M43" s="1">
        <v>1.6448571251158299</v>
      </c>
      <c r="N43" s="1">
        <v>6.24300744415026E-2</v>
      </c>
      <c r="P43" s="1" t="str">
        <f t="shared" si="0"/>
        <v>43284_Connected Only_dr_impact_kw</v>
      </c>
    </row>
    <row r="44" spans="1:16" x14ac:dyDescent="0.2">
      <c r="A44" s="2">
        <v>43285</v>
      </c>
      <c r="B44" s="1" t="s">
        <v>23</v>
      </c>
      <c r="C44" s="1">
        <v>19</v>
      </c>
      <c r="D44" s="1">
        <v>1.28213219616205</v>
      </c>
      <c r="E44" s="1">
        <v>30.84</v>
      </c>
      <c r="F44" s="1">
        <v>469</v>
      </c>
      <c r="G44" s="1">
        <v>12.84</v>
      </c>
      <c r="H44" s="1">
        <v>1</v>
      </c>
      <c r="I44" s="1" t="s">
        <v>21</v>
      </c>
      <c r="J44" s="1">
        <v>-0.925754422168935</v>
      </c>
      <c r="K44" s="1">
        <v>4.0866303544542501E-2</v>
      </c>
      <c r="L44" s="1">
        <v>435592</v>
      </c>
      <c r="M44" s="1">
        <v>1.6448571251158299</v>
      </c>
      <c r="N44" s="1">
        <v>6.7219230562387003E-2</v>
      </c>
      <c r="P44" s="1" t="str">
        <f t="shared" si="0"/>
        <v>43285_Connected Only_dr_impact_kw</v>
      </c>
    </row>
    <row r="45" spans="1:16" x14ac:dyDescent="0.2">
      <c r="A45" s="2">
        <v>43286</v>
      </c>
      <c r="B45" s="1" t="s">
        <v>23</v>
      </c>
      <c r="C45" s="1">
        <v>19</v>
      </c>
      <c r="D45" s="1">
        <v>1.2178372591006399</v>
      </c>
      <c r="E45" s="1">
        <v>25.46</v>
      </c>
      <c r="F45" s="1">
        <v>467</v>
      </c>
      <c r="G45" s="1">
        <v>7.46</v>
      </c>
      <c r="H45" s="1">
        <v>1</v>
      </c>
      <c r="I45" s="1" t="s">
        <v>21</v>
      </c>
      <c r="J45" s="1">
        <v>-0.65631032463200301</v>
      </c>
      <c r="K45" s="1">
        <v>2.7339335004427499E-2</v>
      </c>
      <c r="L45" s="1">
        <v>435592</v>
      </c>
      <c r="M45" s="1">
        <v>1.6448571251158299</v>
      </c>
      <c r="N45" s="1">
        <v>4.4969299977961098E-2</v>
      </c>
      <c r="P45" s="1" t="str">
        <f t="shared" si="0"/>
        <v>43286_Connected Only_dr_impact_kw</v>
      </c>
    </row>
    <row r="46" spans="1:16" x14ac:dyDescent="0.2">
      <c r="A46" s="2">
        <v>43297</v>
      </c>
      <c r="B46" s="1" t="s">
        <v>23</v>
      </c>
      <c r="C46" s="1">
        <v>18</v>
      </c>
      <c r="D46" s="1">
        <v>1.2712815126050401</v>
      </c>
      <c r="E46" s="1">
        <v>25.184999999999999</v>
      </c>
      <c r="F46" s="1">
        <v>476</v>
      </c>
      <c r="G46" s="1">
        <v>7.1849999999999996</v>
      </c>
      <c r="H46" s="1">
        <v>1</v>
      </c>
      <c r="I46" s="1" t="s">
        <v>21</v>
      </c>
      <c r="J46" s="1">
        <v>-0.64253762447909202</v>
      </c>
      <c r="K46" s="1">
        <v>2.74009154933142E-2</v>
      </c>
      <c r="L46" s="1">
        <v>435592</v>
      </c>
      <c r="M46" s="1">
        <v>1.6448571251158299</v>
      </c>
      <c r="N46" s="1">
        <v>4.5070591083874498E-2</v>
      </c>
      <c r="P46" s="1" t="str">
        <f t="shared" si="0"/>
        <v>43297_Connected Only_dr_impact_kw</v>
      </c>
    </row>
    <row r="47" spans="1:16" x14ac:dyDescent="0.2">
      <c r="A47" s="2">
        <v>43298</v>
      </c>
      <c r="B47" s="1" t="s">
        <v>23</v>
      </c>
      <c r="C47" s="1">
        <v>18</v>
      </c>
      <c r="D47" s="1">
        <v>0.95160416666666703</v>
      </c>
      <c r="E47" s="1">
        <v>22.105</v>
      </c>
      <c r="F47" s="1">
        <v>480</v>
      </c>
      <c r="G47" s="1">
        <v>4.1050000000000004</v>
      </c>
      <c r="H47" s="1">
        <v>1</v>
      </c>
      <c r="I47" s="1" t="s">
        <v>21</v>
      </c>
      <c r="J47" s="1">
        <v>-0.48828338276649902</v>
      </c>
      <c r="K47" s="1">
        <v>3.3530994179160702E-2</v>
      </c>
      <c r="L47" s="1">
        <v>435592</v>
      </c>
      <c r="M47" s="1">
        <v>1.6448571251158299</v>
      </c>
      <c r="N47" s="1">
        <v>5.5153694687809798E-2</v>
      </c>
      <c r="P47" s="1" t="str">
        <f t="shared" si="0"/>
        <v>43298_Connected Only_dr_impact_kw</v>
      </c>
    </row>
    <row r="48" spans="1:16" x14ac:dyDescent="0.2">
      <c r="A48" s="2">
        <v>43305</v>
      </c>
      <c r="B48" s="1" t="s">
        <v>23</v>
      </c>
      <c r="C48" s="1">
        <v>18</v>
      </c>
      <c r="D48" s="1">
        <v>1.0583686440678</v>
      </c>
      <c r="E48" s="1">
        <v>25.265000000000001</v>
      </c>
      <c r="F48" s="1">
        <v>472</v>
      </c>
      <c r="G48" s="1">
        <v>7.2649999999999997</v>
      </c>
      <c r="H48" s="1">
        <v>1</v>
      </c>
      <c r="I48" s="1" t="s">
        <v>21</v>
      </c>
      <c r="J48" s="1">
        <v>-0.64654422815993895</v>
      </c>
      <c r="K48" s="1">
        <v>2.7373758324053098E-2</v>
      </c>
      <c r="L48" s="1">
        <v>435592</v>
      </c>
      <c r="M48" s="1">
        <v>1.6448571251158299</v>
      </c>
      <c r="N48" s="1">
        <v>4.5025921420517499E-2</v>
      </c>
      <c r="P48" s="1" t="str">
        <f t="shared" si="0"/>
        <v>43305_Connected Only_dr_impact_kw</v>
      </c>
    </row>
    <row r="49" spans="1:16" x14ac:dyDescent="0.2">
      <c r="A49" s="2">
        <v>43319</v>
      </c>
      <c r="B49" s="1" t="s">
        <v>23</v>
      </c>
      <c r="C49" s="1">
        <v>18</v>
      </c>
      <c r="D49" s="1">
        <v>1.18205357142857</v>
      </c>
      <c r="E49" s="1">
        <v>25.74</v>
      </c>
      <c r="F49" s="1">
        <v>448</v>
      </c>
      <c r="G49" s="1">
        <v>7.74</v>
      </c>
      <c r="H49" s="1">
        <v>1</v>
      </c>
      <c r="I49" s="1" t="s">
        <v>21</v>
      </c>
      <c r="J49" s="1">
        <v>-0.67033343751496599</v>
      </c>
      <c r="K49" s="1">
        <v>2.7368895240275401E-2</v>
      </c>
      <c r="L49" s="1">
        <v>435592</v>
      </c>
      <c r="M49" s="1">
        <v>1.6448571251158299</v>
      </c>
      <c r="N49" s="1">
        <v>4.5017922342515601E-2</v>
      </c>
      <c r="P49" s="1" t="str">
        <f t="shared" si="0"/>
        <v>43319_Connected Only_dr_impact_kw</v>
      </c>
    </row>
    <row r="50" spans="1:16" x14ac:dyDescent="0.2">
      <c r="A50" s="2">
        <v>43327</v>
      </c>
      <c r="B50" s="1" t="s">
        <v>23</v>
      </c>
      <c r="C50" s="1">
        <v>19</v>
      </c>
      <c r="D50" s="1">
        <v>1.2313260869565199</v>
      </c>
      <c r="E50" s="1">
        <v>26.91</v>
      </c>
      <c r="F50" s="1">
        <v>460</v>
      </c>
      <c r="G50" s="1">
        <v>8.91</v>
      </c>
      <c r="H50" s="1">
        <v>1</v>
      </c>
      <c r="I50" s="1" t="s">
        <v>21</v>
      </c>
      <c r="J50" s="1">
        <v>-0.728930016347347</v>
      </c>
      <c r="K50" s="1">
        <v>2.84769785124095E-2</v>
      </c>
      <c r="L50" s="1">
        <v>435592</v>
      </c>
      <c r="M50" s="1">
        <v>1.6448571251158299</v>
      </c>
      <c r="N50" s="1">
        <v>4.6840561007907101E-2</v>
      </c>
      <c r="P50" s="1" t="str">
        <f t="shared" si="0"/>
        <v>43327_Connected Only_dr_impact_kw</v>
      </c>
    </row>
    <row r="51" spans="1:16" x14ac:dyDescent="0.2">
      <c r="A51" s="2">
        <v>43328</v>
      </c>
      <c r="B51" s="1" t="s">
        <v>23</v>
      </c>
      <c r="C51" s="1">
        <v>18</v>
      </c>
      <c r="D51" s="1">
        <v>1.0742947368421101</v>
      </c>
      <c r="E51" s="1">
        <v>23.315000000000001</v>
      </c>
      <c r="F51" s="1">
        <v>475</v>
      </c>
      <c r="G51" s="1">
        <v>5.3150000000000004</v>
      </c>
      <c r="H51" s="1">
        <v>1</v>
      </c>
      <c r="I51" s="1" t="s">
        <v>21</v>
      </c>
      <c r="J51" s="1">
        <v>-0.54888326343930305</v>
      </c>
      <c r="K51" s="1">
        <v>3.0067702336535999E-2</v>
      </c>
      <c r="L51" s="1">
        <v>435592</v>
      </c>
      <c r="M51" s="1">
        <v>1.6448571251158299</v>
      </c>
      <c r="N51" s="1">
        <v>4.9457074424112998E-2</v>
      </c>
      <c r="P51" s="1" t="str">
        <f t="shared" si="0"/>
        <v>43328_Connected Only_dr_impact_kw</v>
      </c>
    </row>
    <row r="52" spans="1:16" x14ac:dyDescent="0.2">
      <c r="A52" s="2">
        <v>43329</v>
      </c>
      <c r="B52" s="1" t="s">
        <v>23</v>
      </c>
      <c r="C52" s="1">
        <v>18</v>
      </c>
      <c r="D52" s="1">
        <v>1.1058643326039399</v>
      </c>
      <c r="E52" s="1">
        <v>23.925000000000001</v>
      </c>
      <c r="F52" s="1">
        <v>457</v>
      </c>
      <c r="G52" s="1">
        <v>5.9249999999999998</v>
      </c>
      <c r="H52" s="1">
        <v>1</v>
      </c>
      <c r="I52" s="1" t="s">
        <v>21</v>
      </c>
      <c r="J52" s="1">
        <v>-0.57943361650575897</v>
      </c>
      <c r="K52" s="1">
        <v>2.8794093821925899E-2</v>
      </c>
      <c r="L52" s="1">
        <v>435592</v>
      </c>
      <c r="M52" s="1">
        <v>1.6448571251158299</v>
      </c>
      <c r="N52" s="1">
        <v>4.7362170384248503E-2</v>
      </c>
      <c r="P52" s="1" t="str">
        <f t="shared" si="0"/>
        <v>43329_Connected Only_dr_impact_kw</v>
      </c>
    </row>
    <row r="53" spans="1:16" x14ac:dyDescent="0.2">
      <c r="A53" s="2">
        <v>43332</v>
      </c>
      <c r="B53" s="1" t="s">
        <v>23</v>
      </c>
      <c r="C53" s="1">
        <v>18</v>
      </c>
      <c r="D53" s="1">
        <v>1.08549019607843</v>
      </c>
      <c r="E53" s="1">
        <v>24.92</v>
      </c>
      <c r="F53" s="1">
        <v>459</v>
      </c>
      <c r="G53" s="1">
        <v>6.92</v>
      </c>
      <c r="H53" s="1">
        <v>1</v>
      </c>
      <c r="I53" s="1" t="s">
        <v>21</v>
      </c>
      <c r="J53" s="1">
        <v>-0.62926574978628802</v>
      </c>
      <c r="K53" s="1">
        <v>2.75446595097548E-2</v>
      </c>
      <c r="L53" s="1">
        <v>435592</v>
      </c>
      <c r="M53" s="1">
        <v>1.6448571251158299</v>
      </c>
      <c r="N53" s="1">
        <v>4.5307029453509597E-2</v>
      </c>
      <c r="P53" s="1" t="str">
        <f t="shared" si="0"/>
        <v>43332_Connected Only_dr_impact_kw</v>
      </c>
    </row>
    <row r="54" spans="1:16" x14ac:dyDescent="0.2">
      <c r="A54" s="2">
        <v>43339</v>
      </c>
      <c r="B54" s="1" t="s">
        <v>23</v>
      </c>
      <c r="C54" s="1">
        <v>18</v>
      </c>
      <c r="D54" s="1">
        <v>1.2344052863436099</v>
      </c>
      <c r="E54" s="1">
        <v>28.67</v>
      </c>
      <c r="F54" s="1">
        <v>454</v>
      </c>
      <c r="G54" s="1">
        <v>10.67</v>
      </c>
      <c r="H54" s="1">
        <v>1</v>
      </c>
      <c r="I54" s="1" t="s">
        <v>21</v>
      </c>
      <c r="J54" s="1">
        <v>-0.81707529732597195</v>
      </c>
      <c r="K54" s="1">
        <v>3.2735078731504899E-2</v>
      </c>
      <c r="L54" s="1">
        <v>435592</v>
      </c>
      <c r="M54" s="1">
        <v>1.6448571251158299</v>
      </c>
      <c r="N54" s="1">
        <v>5.3844527492743502E-2</v>
      </c>
      <c r="P54" s="1" t="str">
        <f t="shared" si="0"/>
        <v>43339_Connected Only_dr_impact_kw</v>
      </c>
    </row>
    <row r="55" spans="1:16" x14ac:dyDescent="0.2">
      <c r="A55" s="2">
        <v>43348</v>
      </c>
      <c r="B55" s="1" t="s">
        <v>23</v>
      </c>
      <c r="C55" s="1">
        <v>18</v>
      </c>
      <c r="D55" s="1">
        <v>1.3715598290598301</v>
      </c>
      <c r="E55" s="1">
        <v>29.1</v>
      </c>
      <c r="F55" s="1">
        <v>468</v>
      </c>
      <c r="G55" s="1">
        <v>11.1</v>
      </c>
      <c r="H55" s="1">
        <v>1</v>
      </c>
      <c r="I55" s="1" t="s">
        <v>21</v>
      </c>
      <c r="J55" s="1">
        <v>-0.83861079211052203</v>
      </c>
      <c r="K55" s="1">
        <v>3.41447629807567E-2</v>
      </c>
      <c r="L55" s="1">
        <v>435592</v>
      </c>
      <c r="M55" s="1">
        <v>1.6448571251158299</v>
      </c>
      <c r="N55" s="1">
        <v>5.6163256674288897E-2</v>
      </c>
      <c r="P55" s="1" t="str">
        <f t="shared" si="0"/>
        <v>43348_Connected Only_dr_impact_kw</v>
      </c>
    </row>
    <row r="56" spans="1:16" x14ac:dyDescent="0.2">
      <c r="A56" s="2">
        <v>43349</v>
      </c>
      <c r="B56" s="1" t="s">
        <v>23</v>
      </c>
      <c r="C56" s="1">
        <v>18</v>
      </c>
      <c r="D56" s="1">
        <v>1.07502136752137</v>
      </c>
      <c r="E56" s="1">
        <v>20.9</v>
      </c>
      <c r="F56" s="1">
        <v>468</v>
      </c>
      <c r="G56" s="1">
        <v>2.9</v>
      </c>
      <c r="H56" s="1">
        <v>1</v>
      </c>
      <c r="I56" s="1" t="s">
        <v>21</v>
      </c>
      <c r="J56" s="1">
        <v>-0.42793391482374699</v>
      </c>
      <c r="K56" s="1">
        <v>3.7924072305118399E-2</v>
      </c>
      <c r="L56" s="1">
        <v>435592</v>
      </c>
      <c r="M56" s="1">
        <v>1.6448571251158299</v>
      </c>
      <c r="N56" s="1">
        <v>6.2379680544481897E-2</v>
      </c>
      <c r="P56" s="1" t="str">
        <f t="shared" si="0"/>
        <v>43349_Connected Only_dr_impact_kw</v>
      </c>
    </row>
    <row r="57" spans="1:16" x14ac:dyDescent="0.2">
      <c r="A57" s="2">
        <v>43360</v>
      </c>
      <c r="B57" s="1" t="s">
        <v>23</v>
      </c>
      <c r="C57" s="1">
        <v>18</v>
      </c>
      <c r="D57" s="1">
        <v>1.1880555555555601</v>
      </c>
      <c r="E57" s="1">
        <v>23.6</v>
      </c>
      <c r="F57" s="1">
        <v>468</v>
      </c>
      <c r="G57" s="1">
        <v>5.6</v>
      </c>
      <c r="H57" s="1">
        <v>1</v>
      </c>
      <c r="I57" s="1" t="s">
        <v>21</v>
      </c>
      <c r="J57" s="1">
        <v>-0.56315678905232003</v>
      </c>
      <c r="K57" s="1">
        <v>2.9428413985484101E-2</v>
      </c>
      <c r="L57" s="1">
        <v>435592</v>
      </c>
      <c r="M57" s="1">
        <v>1.6448571251158299</v>
      </c>
      <c r="N57" s="1">
        <v>4.84055364248819E-2</v>
      </c>
      <c r="P57" s="1" t="str">
        <f t="shared" si="0"/>
        <v>43360_Connected Only_dr_impact_kw</v>
      </c>
    </row>
    <row r="58" spans="1:16" x14ac:dyDescent="0.2">
      <c r="A58" s="1" t="s">
        <v>13</v>
      </c>
      <c r="B58" s="1" t="s">
        <v>23</v>
      </c>
      <c r="C58" s="1" t="s">
        <v>14</v>
      </c>
      <c r="D58" s="1">
        <v>1.1863338866492801</v>
      </c>
      <c r="E58" s="1">
        <v>25.7566463125445</v>
      </c>
      <c r="F58" s="1">
        <v>468.76831870998302</v>
      </c>
      <c r="G58" s="1">
        <v>7.7566463125444596</v>
      </c>
      <c r="H58" s="1">
        <v>1</v>
      </c>
      <c r="I58" s="1" t="s">
        <v>21</v>
      </c>
      <c r="J58" s="1">
        <v>-0.67116712722887995</v>
      </c>
      <c r="K58" s="1">
        <v>2.7373582572265801E-2</v>
      </c>
      <c r="L58" s="1">
        <v>435592</v>
      </c>
      <c r="M58" s="1">
        <v>1.6448571251158299</v>
      </c>
      <c r="N58" s="1">
        <v>4.5025632333937797E-2</v>
      </c>
      <c r="P58" s="1" t="str">
        <f t="shared" si="0"/>
        <v>Average Across Events_Connected Only_dr_impact_kw</v>
      </c>
    </row>
    <row r="59" spans="1:16" x14ac:dyDescent="0.2">
      <c r="A59" s="2">
        <v>43252</v>
      </c>
      <c r="B59" s="1" t="s">
        <v>23</v>
      </c>
      <c r="C59" s="1">
        <v>19</v>
      </c>
      <c r="D59" s="1">
        <v>1.2201659751037299</v>
      </c>
      <c r="E59" s="1">
        <v>24.24</v>
      </c>
      <c r="F59" s="1">
        <v>482</v>
      </c>
      <c r="G59" s="1">
        <v>6.24</v>
      </c>
      <c r="H59" s="1">
        <v>1</v>
      </c>
      <c r="I59" s="1" t="s">
        <v>22</v>
      </c>
      <c r="J59" s="1">
        <v>-0.67290433292960705</v>
      </c>
      <c r="K59" s="1">
        <v>3.9986481163415397E-2</v>
      </c>
      <c r="L59" s="1">
        <v>435592</v>
      </c>
      <c r="M59" s="1">
        <v>1.6448571251158299</v>
      </c>
      <c r="N59" s="1">
        <v>6.5772048449953699E-2</v>
      </c>
      <c r="P59" s="1" t="str">
        <f t="shared" si="0"/>
        <v>43252_Connected Only_total_impact_kw</v>
      </c>
    </row>
    <row r="60" spans="1:16" x14ac:dyDescent="0.2">
      <c r="A60" s="2">
        <v>43269</v>
      </c>
      <c r="B60" s="1" t="s">
        <v>23</v>
      </c>
      <c r="C60" s="1">
        <v>18</v>
      </c>
      <c r="D60" s="1">
        <v>1.2488659793814401</v>
      </c>
      <c r="E60" s="1">
        <v>25.414999999999999</v>
      </c>
      <c r="F60" s="1">
        <v>485</v>
      </c>
      <c r="G60" s="1">
        <v>7.415</v>
      </c>
      <c r="H60" s="1">
        <v>1</v>
      </c>
      <c r="I60" s="1" t="s">
        <v>22</v>
      </c>
      <c r="J60" s="1">
        <v>-0.72380370337255595</v>
      </c>
      <c r="K60" s="1">
        <v>3.7438342021176602E-2</v>
      </c>
      <c r="L60" s="1">
        <v>435592</v>
      </c>
      <c r="M60" s="1">
        <v>1.6448571251158299</v>
      </c>
      <c r="N60" s="1">
        <v>6.15807236260556E-2</v>
      </c>
      <c r="P60" s="1" t="str">
        <f t="shared" si="0"/>
        <v>43269_Connected Only_total_impact_kw</v>
      </c>
    </row>
    <row r="61" spans="1:16" x14ac:dyDescent="0.2">
      <c r="A61" s="2">
        <v>43280</v>
      </c>
      <c r="B61" s="1" t="s">
        <v>23</v>
      </c>
      <c r="C61" s="1">
        <v>19</v>
      </c>
      <c r="D61" s="1">
        <v>1.30517671517672</v>
      </c>
      <c r="E61" s="1">
        <v>28.1</v>
      </c>
      <c r="F61" s="1">
        <v>481</v>
      </c>
      <c r="G61" s="1">
        <v>10.1</v>
      </c>
      <c r="H61" s="1">
        <v>1</v>
      </c>
      <c r="I61" s="1" t="s">
        <v>22</v>
      </c>
      <c r="J61" s="1">
        <v>-0.93777611831433405</v>
      </c>
      <c r="K61" s="1">
        <v>4.6236887560948799E-2</v>
      </c>
      <c r="L61" s="1">
        <v>435592</v>
      </c>
      <c r="M61" s="1">
        <v>1.6448571251158299</v>
      </c>
      <c r="N61" s="1">
        <v>7.6053073947805999E-2</v>
      </c>
      <c r="P61" s="1" t="str">
        <f t="shared" si="0"/>
        <v>43280_Connected Only_total_impact_kw</v>
      </c>
    </row>
    <row r="62" spans="1:16" x14ac:dyDescent="0.2">
      <c r="A62" s="2">
        <v>43284</v>
      </c>
      <c r="B62" s="1" t="s">
        <v>23</v>
      </c>
      <c r="C62" s="1">
        <v>18</v>
      </c>
      <c r="D62" s="1">
        <v>1.24972043010753</v>
      </c>
      <c r="E62" s="1">
        <v>30.13</v>
      </c>
      <c r="F62" s="1">
        <v>465</v>
      </c>
      <c r="G62" s="1">
        <v>12.13</v>
      </c>
      <c r="H62" s="1">
        <v>1</v>
      </c>
      <c r="I62" s="1" t="s">
        <v>22</v>
      </c>
      <c r="J62" s="1">
        <v>-1.02625797306125</v>
      </c>
      <c r="K62" s="1">
        <v>5.1898988689712801E-2</v>
      </c>
      <c r="L62" s="1">
        <v>435592</v>
      </c>
      <c r="M62" s="1">
        <v>1.6448571251158299</v>
      </c>
      <c r="N62" s="1">
        <v>8.5366421332580003E-2</v>
      </c>
      <c r="P62" s="1" t="str">
        <f t="shared" si="0"/>
        <v>43284_Connected Only_total_impact_kw</v>
      </c>
    </row>
    <row r="63" spans="1:16" x14ac:dyDescent="0.2">
      <c r="A63" s="2">
        <v>43285</v>
      </c>
      <c r="B63" s="1" t="s">
        <v>23</v>
      </c>
      <c r="C63" s="1">
        <v>19</v>
      </c>
      <c r="D63" s="1">
        <v>1.28213219616205</v>
      </c>
      <c r="E63" s="1">
        <v>30.84</v>
      </c>
      <c r="F63" s="1">
        <v>469</v>
      </c>
      <c r="G63" s="1">
        <v>12.84</v>
      </c>
      <c r="H63" s="1">
        <v>1</v>
      </c>
      <c r="I63" s="1" t="s">
        <v>22</v>
      </c>
      <c r="J63" s="1">
        <v>-1.1257939141573801</v>
      </c>
      <c r="K63" s="1">
        <v>5.8338431430308701E-2</v>
      </c>
      <c r="L63" s="1">
        <v>435592</v>
      </c>
      <c r="M63" s="1">
        <v>1.6448571251158299</v>
      </c>
      <c r="N63" s="1">
        <v>9.5958384606224398E-2</v>
      </c>
      <c r="P63" s="1" t="str">
        <f t="shared" si="0"/>
        <v>43285_Connected Only_total_impact_kw</v>
      </c>
    </row>
    <row r="64" spans="1:16" x14ac:dyDescent="0.2">
      <c r="A64" s="2">
        <v>43286</v>
      </c>
      <c r="B64" s="1" t="s">
        <v>23</v>
      </c>
      <c r="C64" s="1">
        <v>19</v>
      </c>
      <c r="D64" s="1">
        <v>1.2178372591006399</v>
      </c>
      <c r="E64" s="1">
        <v>25.46</v>
      </c>
      <c r="F64" s="1">
        <v>467</v>
      </c>
      <c r="G64" s="1">
        <v>7.46</v>
      </c>
      <c r="H64" s="1">
        <v>1</v>
      </c>
      <c r="I64" s="1" t="s">
        <v>22</v>
      </c>
      <c r="J64" s="1">
        <v>-0.75662028582322505</v>
      </c>
      <c r="K64" s="1">
        <v>4.0149673981988397E-2</v>
      </c>
      <c r="L64" s="1">
        <v>435592</v>
      </c>
      <c r="M64" s="1">
        <v>1.6448571251158299</v>
      </c>
      <c r="N64" s="1">
        <v>6.6040477320351301E-2</v>
      </c>
      <c r="P64" s="1" t="str">
        <f t="shared" si="0"/>
        <v>43286_Connected Only_total_impact_kw</v>
      </c>
    </row>
    <row r="65" spans="1:16" x14ac:dyDescent="0.2">
      <c r="A65" s="2">
        <v>43297</v>
      </c>
      <c r="B65" s="1" t="s">
        <v>23</v>
      </c>
      <c r="C65" s="1">
        <v>18</v>
      </c>
      <c r="D65" s="1">
        <v>1.2712815126050401</v>
      </c>
      <c r="E65" s="1">
        <v>25.184999999999999</v>
      </c>
      <c r="F65" s="1">
        <v>476</v>
      </c>
      <c r="G65" s="1">
        <v>7.1849999999999996</v>
      </c>
      <c r="H65" s="1">
        <v>1</v>
      </c>
      <c r="I65" s="1" t="s">
        <v>22</v>
      </c>
      <c r="J65" s="1">
        <v>-0.70904983655847398</v>
      </c>
      <c r="K65" s="1">
        <v>3.7176924541756598E-2</v>
      </c>
      <c r="L65" s="1">
        <v>435592</v>
      </c>
      <c r="M65" s="1">
        <v>1.6448571251158299</v>
      </c>
      <c r="N65" s="1">
        <v>6.1150729222401799E-2</v>
      </c>
      <c r="P65" s="1" t="str">
        <f t="shared" si="0"/>
        <v>43297_Connected Only_total_impact_kw</v>
      </c>
    </row>
    <row r="66" spans="1:16" x14ac:dyDescent="0.2">
      <c r="A66" s="2">
        <v>43298</v>
      </c>
      <c r="B66" s="1" t="s">
        <v>23</v>
      </c>
      <c r="C66" s="1">
        <v>18</v>
      </c>
      <c r="D66" s="1">
        <v>0.95160416666666703</v>
      </c>
      <c r="E66" s="1">
        <v>22.105</v>
      </c>
      <c r="F66" s="1">
        <v>480</v>
      </c>
      <c r="G66" s="1">
        <v>4.1050000000000004</v>
      </c>
      <c r="H66" s="1">
        <v>1</v>
      </c>
      <c r="I66" s="1" t="s">
        <v>22</v>
      </c>
      <c r="J66" s="1">
        <v>-0.51147631574379904</v>
      </c>
      <c r="K66" s="1">
        <v>3.8870911934979803E-2</v>
      </c>
      <c r="L66" s="1">
        <v>435592</v>
      </c>
      <c r="M66" s="1">
        <v>1.6448571251158299</v>
      </c>
      <c r="N66" s="1">
        <v>6.3937096456001499E-2</v>
      </c>
      <c r="P66" s="1" t="str">
        <f t="shared" si="0"/>
        <v>43298_Connected Only_total_impact_kw</v>
      </c>
    </row>
    <row r="67" spans="1:16" x14ac:dyDescent="0.2">
      <c r="A67" s="2">
        <v>43305</v>
      </c>
      <c r="B67" s="1" t="s">
        <v>23</v>
      </c>
      <c r="C67" s="1">
        <v>18</v>
      </c>
      <c r="D67" s="1">
        <v>1.0583686440678</v>
      </c>
      <c r="E67" s="1">
        <v>25.265000000000001</v>
      </c>
      <c r="F67" s="1">
        <v>472</v>
      </c>
      <c r="G67" s="1">
        <v>7.2649999999999997</v>
      </c>
      <c r="H67" s="1">
        <v>1</v>
      </c>
      <c r="I67" s="1" t="s">
        <v>22</v>
      </c>
      <c r="J67" s="1">
        <v>-0.71418161631989396</v>
      </c>
      <c r="K67" s="1">
        <v>3.7261900480506302E-2</v>
      </c>
      <c r="L67" s="1">
        <v>435592</v>
      </c>
      <c r="M67" s="1">
        <v>1.6448571251158299</v>
      </c>
      <c r="N67" s="1">
        <v>6.12905025007177E-2</v>
      </c>
      <c r="P67" s="1" t="str">
        <f t="shared" ref="P67:P115" si="1">$A67&amp;"_"&amp;$B67&amp;"_"&amp;$I67</f>
        <v>43305_Connected Only_total_impact_kw</v>
      </c>
    </row>
    <row r="68" spans="1:16" x14ac:dyDescent="0.2">
      <c r="A68" s="2">
        <v>43319</v>
      </c>
      <c r="B68" s="1" t="s">
        <v>23</v>
      </c>
      <c r="C68" s="1">
        <v>18</v>
      </c>
      <c r="D68" s="1">
        <v>1.18205357142857</v>
      </c>
      <c r="E68" s="1">
        <v>25.74</v>
      </c>
      <c r="F68" s="1">
        <v>448</v>
      </c>
      <c r="G68" s="1">
        <v>7.74</v>
      </c>
      <c r="H68" s="1">
        <v>1</v>
      </c>
      <c r="I68" s="1" t="s">
        <v>22</v>
      </c>
      <c r="J68" s="1">
        <v>-0.744651558653326</v>
      </c>
      <c r="K68" s="1">
        <v>3.7895813326470199E-2</v>
      </c>
      <c r="L68" s="1">
        <v>435592</v>
      </c>
      <c r="M68" s="1">
        <v>1.6448571251158299</v>
      </c>
      <c r="N68" s="1">
        <v>6.23331985621038E-2</v>
      </c>
      <c r="P68" s="1" t="str">
        <f t="shared" si="1"/>
        <v>43319_Connected Only_total_impact_kw</v>
      </c>
    </row>
    <row r="69" spans="1:16" x14ac:dyDescent="0.2">
      <c r="A69" s="2">
        <v>43327</v>
      </c>
      <c r="B69" s="1" t="s">
        <v>23</v>
      </c>
      <c r="C69" s="1">
        <v>19</v>
      </c>
      <c r="D69" s="1">
        <v>1.2313260869565199</v>
      </c>
      <c r="E69" s="1">
        <v>26.91</v>
      </c>
      <c r="F69" s="1">
        <v>460</v>
      </c>
      <c r="G69" s="1">
        <v>8.91</v>
      </c>
      <c r="H69" s="1">
        <v>1</v>
      </c>
      <c r="I69" s="1" t="s">
        <v>22</v>
      </c>
      <c r="J69" s="1">
        <v>-0.85611875442629604</v>
      </c>
      <c r="K69" s="1">
        <v>4.2621220676722901E-2</v>
      </c>
      <c r="L69" s="1">
        <v>435592</v>
      </c>
      <c r="M69" s="1">
        <v>1.6448571251158299</v>
      </c>
      <c r="N69" s="1">
        <v>7.0105818511241702E-2</v>
      </c>
      <c r="P69" s="1" t="str">
        <f t="shared" si="1"/>
        <v>43327_Connected Only_total_impact_kw</v>
      </c>
    </row>
    <row r="70" spans="1:16" x14ac:dyDescent="0.2">
      <c r="A70" s="2">
        <v>43328</v>
      </c>
      <c r="B70" s="1" t="s">
        <v>23</v>
      </c>
      <c r="C70" s="1">
        <v>18</v>
      </c>
      <c r="D70" s="1">
        <v>1.0742947368421101</v>
      </c>
      <c r="E70" s="1">
        <v>23.315000000000001</v>
      </c>
      <c r="F70" s="1">
        <v>475</v>
      </c>
      <c r="G70" s="1">
        <v>5.3150000000000004</v>
      </c>
      <c r="H70" s="1">
        <v>1</v>
      </c>
      <c r="I70" s="1" t="s">
        <v>22</v>
      </c>
      <c r="J70" s="1">
        <v>-0.58909448463527903</v>
      </c>
      <c r="K70" s="1">
        <v>3.70644338823123E-2</v>
      </c>
      <c r="L70" s="1">
        <v>435592</v>
      </c>
      <c r="M70" s="1">
        <v>1.6448571251158299</v>
      </c>
      <c r="N70" s="1">
        <v>6.09656981597059E-2</v>
      </c>
      <c r="P70" s="1" t="str">
        <f t="shared" si="1"/>
        <v>43328_Connected Only_total_impact_kw</v>
      </c>
    </row>
    <row r="71" spans="1:16" x14ac:dyDescent="0.2">
      <c r="A71" s="2">
        <v>43329</v>
      </c>
      <c r="B71" s="1" t="s">
        <v>23</v>
      </c>
      <c r="C71" s="1">
        <v>18</v>
      </c>
      <c r="D71" s="1">
        <v>1.1058643326039399</v>
      </c>
      <c r="E71" s="1">
        <v>23.925000000000001</v>
      </c>
      <c r="F71" s="1">
        <v>457</v>
      </c>
      <c r="G71" s="1">
        <v>5.9249999999999998</v>
      </c>
      <c r="H71" s="1">
        <v>1</v>
      </c>
      <c r="I71" s="1" t="s">
        <v>22</v>
      </c>
      <c r="J71" s="1">
        <v>-0.62822430531610696</v>
      </c>
      <c r="K71" s="1">
        <v>3.6702745602902501E-2</v>
      </c>
      <c r="L71" s="1">
        <v>435592</v>
      </c>
      <c r="M71" s="1">
        <v>1.6448571251158299</v>
      </c>
      <c r="N71" s="1">
        <v>6.0370772616247799E-2</v>
      </c>
      <c r="P71" s="1" t="str">
        <f t="shared" si="1"/>
        <v>43329_Connected Only_total_impact_kw</v>
      </c>
    </row>
    <row r="72" spans="1:16" x14ac:dyDescent="0.2">
      <c r="A72" s="2">
        <v>43332</v>
      </c>
      <c r="B72" s="1" t="s">
        <v>23</v>
      </c>
      <c r="C72" s="1">
        <v>18</v>
      </c>
      <c r="D72" s="1">
        <v>1.08549019607843</v>
      </c>
      <c r="E72" s="1">
        <v>24.92</v>
      </c>
      <c r="F72" s="1">
        <v>459</v>
      </c>
      <c r="G72" s="1">
        <v>6.92</v>
      </c>
      <c r="H72" s="1">
        <v>1</v>
      </c>
      <c r="I72" s="1" t="s">
        <v>22</v>
      </c>
      <c r="J72" s="1">
        <v>-0.69205081609876995</v>
      </c>
      <c r="K72" s="1">
        <v>3.6941415718019399E-2</v>
      </c>
      <c r="L72" s="1">
        <v>435592</v>
      </c>
      <c r="M72" s="1">
        <v>1.6448571251158299</v>
      </c>
      <c r="N72" s="1">
        <v>6.07633508556501E-2</v>
      </c>
      <c r="P72" s="1" t="str">
        <f t="shared" si="1"/>
        <v>43332_Connected Only_total_impact_kw</v>
      </c>
    </row>
    <row r="73" spans="1:16" x14ac:dyDescent="0.2">
      <c r="A73" s="2">
        <v>43339</v>
      </c>
      <c r="B73" s="1" t="s">
        <v>23</v>
      </c>
      <c r="C73" s="1">
        <v>18</v>
      </c>
      <c r="D73" s="1">
        <v>1.2344052863436099</v>
      </c>
      <c r="E73" s="1">
        <v>28.67</v>
      </c>
      <c r="F73" s="1">
        <v>454</v>
      </c>
      <c r="G73" s="1">
        <v>10.67</v>
      </c>
      <c r="H73" s="1">
        <v>1</v>
      </c>
      <c r="I73" s="1" t="s">
        <v>22</v>
      </c>
      <c r="J73" s="1">
        <v>-0.93260299241533695</v>
      </c>
      <c r="K73" s="1">
        <v>4.5952832586663203E-2</v>
      </c>
      <c r="L73" s="1">
        <v>435592</v>
      </c>
      <c r="M73" s="1">
        <v>1.6448571251158299</v>
      </c>
      <c r="N73" s="1">
        <v>7.5585844099427799E-2</v>
      </c>
      <c r="P73" s="1" t="str">
        <f t="shared" si="1"/>
        <v>43339_Connected Only_total_impact_kw</v>
      </c>
    </row>
    <row r="74" spans="1:16" x14ac:dyDescent="0.2">
      <c r="A74" s="2">
        <v>43348</v>
      </c>
      <c r="B74" s="1" t="s">
        <v>23</v>
      </c>
      <c r="C74" s="1">
        <v>18</v>
      </c>
      <c r="D74" s="1">
        <v>1.3715598290598301</v>
      </c>
      <c r="E74" s="1">
        <v>29.1</v>
      </c>
      <c r="F74" s="1">
        <v>468</v>
      </c>
      <c r="G74" s="1">
        <v>11.1</v>
      </c>
      <c r="H74" s="1">
        <v>1</v>
      </c>
      <c r="I74" s="1" t="s">
        <v>22</v>
      </c>
      <c r="J74" s="1">
        <v>-0.96018630863297005</v>
      </c>
      <c r="K74" s="1">
        <v>4.7603391664694697E-2</v>
      </c>
      <c r="L74" s="1">
        <v>435592</v>
      </c>
      <c r="M74" s="1">
        <v>1.6448571251158299</v>
      </c>
      <c r="N74" s="1">
        <v>7.8300777959352405E-2</v>
      </c>
      <c r="P74" s="1" t="str">
        <f t="shared" si="1"/>
        <v>43348_Connected Only_total_impact_kw</v>
      </c>
    </row>
    <row r="75" spans="1:16" x14ac:dyDescent="0.2">
      <c r="A75" s="2">
        <v>43349</v>
      </c>
      <c r="B75" s="1" t="s">
        <v>23</v>
      </c>
      <c r="C75" s="1">
        <v>18</v>
      </c>
      <c r="D75" s="1">
        <v>1.07502136752137</v>
      </c>
      <c r="E75" s="1">
        <v>20.9</v>
      </c>
      <c r="F75" s="1">
        <v>468</v>
      </c>
      <c r="G75" s="1">
        <v>2.9</v>
      </c>
      <c r="H75" s="1">
        <v>1</v>
      </c>
      <c r="I75" s="1" t="s">
        <v>22</v>
      </c>
      <c r="J75" s="1">
        <v>-0.43417888308740898</v>
      </c>
      <c r="K75" s="1">
        <v>4.1939119606974197E-2</v>
      </c>
      <c r="L75" s="1">
        <v>435592</v>
      </c>
      <c r="M75" s="1">
        <v>1.6448571251158299</v>
      </c>
      <c r="N75" s="1">
        <v>6.8983859706616496E-2</v>
      </c>
      <c r="P75" s="1" t="str">
        <f t="shared" si="1"/>
        <v>43349_Connected Only_total_impact_kw</v>
      </c>
    </row>
    <row r="76" spans="1:16" x14ac:dyDescent="0.2">
      <c r="A76" s="2">
        <v>43360</v>
      </c>
      <c r="B76" s="1" t="s">
        <v>23</v>
      </c>
      <c r="C76" s="1">
        <v>18</v>
      </c>
      <c r="D76" s="1">
        <v>1.1880555555555601</v>
      </c>
      <c r="E76" s="1">
        <v>23.6</v>
      </c>
      <c r="F76" s="1">
        <v>468</v>
      </c>
      <c r="G76" s="1">
        <v>5.6</v>
      </c>
      <c r="H76" s="1">
        <v>1</v>
      </c>
      <c r="I76" s="1" t="s">
        <v>22</v>
      </c>
      <c r="J76" s="1">
        <v>-0.60737645003533802</v>
      </c>
      <c r="K76" s="1">
        <v>3.6847836296820799E-2</v>
      </c>
      <c r="L76" s="1">
        <v>435592</v>
      </c>
      <c r="M76" s="1">
        <v>1.6448571251158299</v>
      </c>
      <c r="N76" s="1">
        <v>6.0609426077927298E-2</v>
      </c>
      <c r="P76" s="1" t="str">
        <f t="shared" si="1"/>
        <v>43360_Connected Only_total_impact_kw</v>
      </c>
    </row>
    <row r="77" spans="1:16" x14ac:dyDescent="0.2">
      <c r="A77" s="1" t="s">
        <v>13</v>
      </c>
      <c r="B77" s="1" t="s">
        <v>23</v>
      </c>
      <c r="C77" s="1" t="s">
        <v>14</v>
      </c>
      <c r="D77" s="1">
        <v>1.1863338866492801</v>
      </c>
      <c r="E77" s="1">
        <v>25.7566463125445</v>
      </c>
      <c r="F77" s="1">
        <v>468.76831870998302</v>
      </c>
      <c r="G77" s="1">
        <v>7.7566463125444596</v>
      </c>
      <c r="H77" s="1">
        <v>1</v>
      </c>
      <c r="I77" s="1" t="s">
        <v>22</v>
      </c>
      <c r="J77" s="1">
        <v>-0.75614407581255905</v>
      </c>
      <c r="K77" s="1">
        <v>3.7337139094093197E-2</v>
      </c>
      <c r="L77" s="1">
        <v>435592</v>
      </c>
      <c r="M77" s="1">
        <v>1.6448571251158299</v>
      </c>
      <c r="N77" s="1">
        <v>6.14142592703599E-2</v>
      </c>
      <c r="P77" s="1" t="str">
        <f t="shared" si="1"/>
        <v>Average Across Events_Connected Only_total_impact_kw</v>
      </c>
    </row>
    <row r="78" spans="1:16" x14ac:dyDescent="0.2">
      <c r="A78" s="2">
        <v>43252</v>
      </c>
      <c r="B78" s="1" t="s">
        <v>24</v>
      </c>
      <c r="C78" s="1">
        <v>19</v>
      </c>
      <c r="D78" s="1">
        <v>1.74490740740741</v>
      </c>
      <c r="E78" s="1">
        <v>24.24</v>
      </c>
      <c r="F78" s="1">
        <v>108</v>
      </c>
      <c r="G78" s="1">
        <v>6.24</v>
      </c>
      <c r="H78" s="1">
        <v>0</v>
      </c>
      <c r="I78" s="1" t="s">
        <v>21</v>
      </c>
      <c r="J78" s="1">
        <v>-0.221007731621776</v>
      </c>
      <c r="K78" s="1">
        <v>4.9627069733198602E-2</v>
      </c>
      <c r="L78" s="1">
        <v>435592</v>
      </c>
      <c r="M78" s="1">
        <v>1.6448571251158299</v>
      </c>
      <c r="N78" s="1">
        <v>8.1629439249271699E-2</v>
      </c>
      <c r="P78" s="1" t="str">
        <f t="shared" si="1"/>
        <v>43252_Unconnected_dr_impact_kw</v>
      </c>
    </row>
    <row r="79" spans="1:16" x14ac:dyDescent="0.2">
      <c r="A79" s="2">
        <v>43269</v>
      </c>
      <c r="B79" s="1" t="s">
        <v>24</v>
      </c>
      <c r="C79" s="1">
        <v>18</v>
      </c>
      <c r="D79" s="1">
        <v>1.6802857142857099</v>
      </c>
      <c r="E79" s="1">
        <v>25.414999999999999</v>
      </c>
      <c r="F79" s="1">
        <v>105</v>
      </c>
      <c r="G79" s="1">
        <v>7.415</v>
      </c>
      <c r="H79" s="1">
        <v>0</v>
      </c>
      <c r="I79" s="1" t="s">
        <v>21</v>
      </c>
      <c r="J79" s="1">
        <v>-0.214617222756117</v>
      </c>
      <c r="K79" s="1">
        <v>4.9459372231617803E-2</v>
      </c>
      <c r="L79" s="1">
        <v>435592</v>
      </c>
      <c r="M79" s="1">
        <v>1.6448571251158299</v>
      </c>
      <c r="N79" s="1">
        <v>8.1353600818932503E-2</v>
      </c>
      <c r="P79" s="1" t="str">
        <f t="shared" si="1"/>
        <v>43269_Unconnected_dr_impact_kw</v>
      </c>
    </row>
    <row r="80" spans="1:16" x14ac:dyDescent="0.2">
      <c r="A80" s="2">
        <v>43280</v>
      </c>
      <c r="B80" s="1" t="s">
        <v>24</v>
      </c>
      <c r="C80" s="1">
        <v>19</v>
      </c>
      <c r="D80" s="1">
        <v>2.0564220183486199</v>
      </c>
      <c r="E80" s="1">
        <v>28.1</v>
      </c>
      <c r="F80" s="1">
        <v>109</v>
      </c>
      <c r="G80" s="1">
        <v>10.1</v>
      </c>
      <c r="H80" s="1">
        <v>0</v>
      </c>
      <c r="I80" s="1" t="s">
        <v>21</v>
      </c>
      <c r="J80" s="1">
        <v>-0.20001423015671699</v>
      </c>
      <c r="K80" s="1">
        <v>5.9128305031796599E-2</v>
      </c>
      <c r="L80" s="1">
        <v>435592</v>
      </c>
      <c r="M80" s="1">
        <v>1.6448571251158299</v>
      </c>
      <c r="N80" s="1">
        <v>9.7257613827572698E-2</v>
      </c>
      <c r="P80" s="1" t="str">
        <f t="shared" si="1"/>
        <v>43280_Unconnected_dr_impact_kw</v>
      </c>
    </row>
    <row r="81" spans="1:16" x14ac:dyDescent="0.2">
      <c r="A81" s="2">
        <v>43284</v>
      </c>
      <c r="B81" s="1" t="s">
        <v>24</v>
      </c>
      <c r="C81" s="1">
        <v>18</v>
      </c>
      <c r="D81" s="1">
        <v>1.88909090909091</v>
      </c>
      <c r="E81" s="1">
        <v>30.13</v>
      </c>
      <c r="F81" s="1">
        <v>99</v>
      </c>
      <c r="G81" s="1">
        <v>12.13</v>
      </c>
      <c r="H81" s="1">
        <v>0</v>
      </c>
      <c r="I81" s="1" t="s">
        <v>21</v>
      </c>
      <c r="J81" s="1">
        <v>-0.18897360632923799</v>
      </c>
      <c r="K81" s="1">
        <v>7.2764350677129705E-2</v>
      </c>
      <c r="L81" s="1">
        <v>435592</v>
      </c>
      <c r="M81" s="1">
        <v>1.6448571251158299</v>
      </c>
      <c r="N81" s="1">
        <v>0.119686960665703</v>
      </c>
      <c r="P81" s="1" t="str">
        <f t="shared" si="1"/>
        <v>43284_Unconnected_dr_impact_kw</v>
      </c>
    </row>
    <row r="82" spans="1:16" x14ac:dyDescent="0.2">
      <c r="A82" s="2">
        <v>43285</v>
      </c>
      <c r="B82" s="1" t="s">
        <v>24</v>
      </c>
      <c r="C82" s="1">
        <v>19</v>
      </c>
      <c r="D82" s="1">
        <v>2.29</v>
      </c>
      <c r="E82" s="1">
        <v>30.84</v>
      </c>
      <c r="F82" s="1">
        <v>95</v>
      </c>
      <c r="G82" s="1">
        <v>12.84</v>
      </c>
      <c r="H82" s="1">
        <v>0</v>
      </c>
      <c r="I82" s="1" t="s">
        <v>21</v>
      </c>
      <c r="J82" s="1">
        <v>-0.18511210735509501</v>
      </c>
      <c r="K82" s="1">
        <v>7.82808102097724E-2</v>
      </c>
      <c r="L82" s="1">
        <v>435592</v>
      </c>
      <c r="M82" s="1">
        <v>1.6448571251158299</v>
      </c>
      <c r="N82" s="1">
        <v>0.128760748433384</v>
      </c>
      <c r="P82" s="1" t="str">
        <f t="shared" si="1"/>
        <v>43285_Unconnected_dr_impact_kw</v>
      </c>
    </row>
    <row r="83" spans="1:16" x14ac:dyDescent="0.2">
      <c r="A83" s="2">
        <v>43286</v>
      </c>
      <c r="B83" s="1" t="s">
        <v>24</v>
      </c>
      <c r="C83" s="1">
        <v>19</v>
      </c>
      <c r="D83" s="1">
        <v>1.63020618556701</v>
      </c>
      <c r="E83" s="1">
        <v>25.46</v>
      </c>
      <c r="F83" s="1">
        <v>97</v>
      </c>
      <c r="G83" s="1">
        <v>7.46</v>
      </c>
      <c r="H83" s="1">
        <v>0</v>
      </c>
      <c r="I83" s="1" t="s">
        <v>21</v>
      </c>
      <c r="J83" s="1">
        <v>-0.21437247986339</v>
      </c>
      <c r="K83" s="1">
        <v>4.95111690361748E-2</v>
      </c>
      <c r="L83" s="1">
        <v>435592</v>
      </c>
      <c r="M83" s="1">
        <v>1.6448571251158299</v>
      </c>
      <c r="N83" s="1">
        <v>8.1438799161966294E-2</v>
      </c>
      <c r="P83" s="1" t="str">
        <f t="shared" si="1"/>
        <v>43286_Unconnected_dr_impact_kw</v>
      </c>
    </row>
    <row r="84" spans="1:16" x14ac:dyDescent="0.2">
      <c r="A84" s="2">
        <v>43297</v>
      </c>
      <c r="B84" s="1" t="s">
        <v>24</v>
      </c>
      <c r="C84" s="1">
        <v>18</v>
      </c>
      <c r="D84" s="1">
        <v>1.645</v>
      </c>
      <c r="E84" s="1">
        <v>25.184999999999999</v>
      </c>
      <c r="F84" s="1">
        <v>88</v>
      </c>
      <c r="G84" s="1">
        <v>7.1849999999999996</v>
      </c>
      <c r="H84" s="1">
        <v>0</v>
      </c>
      <c r="I84" s="1" t="s">
        <v>21</v>
      </c>
      <c r="J84" s="1">
        <v>-0.21586813087450099</v>
      </c>
      <c r="K84" s="1">
        <v>4.9261215325143402E-2</v>
      </c>
      <c r="L84" s="1">
        <v>435592</v>
      </c>
      <c r="M84" s="1">
        <v>1.6448571251158299</v>
      </c>
      <c r="N84" s="1">
        <v>8.10276610194271E-2</v>
      </c>
      <c r="P84" s="1" t="str">
        <f t="shared" si="1"/>
        <v>43297_Unconnected_dr_impact_kw</v>
      </c>
    </row>
    <row r="85" spans="1:16" x14ac:dyDescent="0.2">
      <c r="A85" s="2">
        <v>43298</v>
      </c>
      <c r="B85" s="1" t="s">
        <v>24</v>
      </c>
      <c r="C85" s="1">
        <v>18</v>
      </c>
      <c r="D85" s="1">
        <v>1.5480208333333301</v>
      </c>
      <c r="E85" s="1">
        <v>22.105</v>
      </c>
      <c r="F85" s="1">
        <v>96</v>
      </c>
      <c r="G85" s="1">
        <v>4.1050000000000004</v>
      </c>
      <c r="H85" s="1">
        <v>0</v>
      </c>
      <c r="I85" s="1" t="s">
        <v>21</v>
      </c>
      <c r="J85" s="1">
        <v>-0.23261942219895199</v>
      </c>
      <c r="K85" s="1">
        <v>5.68755737431169E-2</v>
      </c>
      <c r="L85" s="1">
        <v>435592</v>
      </c>
      <c r="M85" s="1">
        <v>1.6448571251158299</v>
      </c>
      <c r="N85" s="1">
        <v>9.3552192716416502E-2</v>
      </c>
      <c r="P85" s="1" t="str">
        <f t="shared" si="1"/>
        <v>43298_Unconnected_dr_impact_kw</v>
      </c>
    </row>
    <row r="86" spans="1:16" x14ac:dyDescent="0.2">
      <c r="A86" s="2">
        <v>43305</v>
      </c>
      <c r="B86" s="1" t="s">
        <v>24</v>
      </c>
      <c r="C86" s="1">
        <v>18</v>
      </c>
      <c r="D86" s="1">
        <v>1.57527777777778</v>
      </c>
      <c r="E86" s="1">
        <v>25.265000000000001</v>
      </c>
      <c r="F86" s="1">
        <v>108</v>
      </c>
      <c r="G86" s="1">
        <v>7.2649999999999997</v>
      </c>
      <c r="H86" s="1">
        <v>0</v>
      </c>
      <c r="I86" s="1" t="s">
        <v>21</v>
      </c>
      <c r="J86" s="1">
        <v>-0.215433032398542</v>
      </c>
      <c r="K86" s="1">
        <v>4.9317460929819298E-2</v>
      </c>
      <c r="L86" s="1">
        <v>435592</v>
      </c>
      <c r="M86" s="1">
        <v>1.6448571251158299</v>
      </c>
      <c r="N86" s="1">
        <v>8.1120177003034699E-2</v>
      </c>
      <c r="P86" s="1" t="str">
        <f t="shared" si="1"/>
        <v>43305_Unconnected_dr_impact_kw</v>
      </c>
    </row>
    <row r="87" spans="1:16" x14ac:dyDescent="0.2">
      <c r="A87" s="2">
        <v>43319</v>
      </c>
      <c r="B87" s="1" t="s">
        <v>24</v>
      </c>
      <c r="C87" s="1">
        <v>18</v>
      </c>
      <c r="D87" s="1">
        <v>1.74293103448276</v>
      </c>
      <c r="E87" s="1">
        <v>25.74</v>
      </c>
      <c r="F87" s="1">
        <v>116</v>
      </c>
      <c r="G87" s="1">
        <v>7.74</v>
      </c>
      <c r="H87" s="1">
        <v>0</v>
      </c>
      <c r="I87" s="1" t="s">
        <v>21</v>
      </c>
      <c r="J87" s="1">
        <v>-0.21284963519753</v>
      </c>
      <c r="K87" s="1">
        <v>4.9928000892466497E-2</v>
      </c>
      <c r="L87" s="1">
        <v>435592</v>
      </c>
      <c r="M87" s="1">
        <v>1.6448571251158299</v>
      </c>
      <c r="N87" s="1">
        <v>8.2124428010763001E-2</v>
      </c>
      <c r="P87" s="1" t="str">
        <f t="shared" si="1"/>
        <v>43319_Unconnected_dr_impact_kw</v>
      </c>
    </row>
    <row r="88" spans="1:16" x14ac:dyDescent="0.2">
      <c r="A88" s="2">
        <v>43327</v>
      </c>
      <c r="B88" s="1" t="s">
        <v>24</v>
      </c>
      <c r="C88" s="1">
        <v>19</v>
      </c>
      <c r="D88" s="1">
        <v>1.7130769230769201</v>
      </c>
      <c r="E88" s="1">
        <v>26.91</v>
      </c>
      <c r="F88" s="1">
        <v>104</v>
      </c>
      <c r="G88" s="1">
        <v>8.91</v>
      </c>
      <c r="H88" s="1">
        <v>0</v>
      </c>
      <c r="I88" s="1" t="s">
        <v>21</v>
      </c>
      <c r="J88" s="1">
        <v>-0.20648631998661901</v>
      </c>
      <c r="K88" s="1">
        <v>5.3329940993970898E-2</v>
      </c>
      <c r="L88" s="1">
        <v>435592</v>
      </c>
      <c r="M88" s="1">
        <v>1.6448571251158299</v>
      </c>
      <c r="N88" s="1">
        <v>8.7720133425939706E-2</v>
      </c>
      <c r="P88" s="1" t="str">
        <f t="shared" si="1"/>
        <v>43327_Unconnected_dr_impact_kw</v>
      </c>
    </row>
    <row r="89" spans="1:16" x14ac:dyDescent="0.2">
      <c r="A89" s="2">
        <v>43328</v>
      </c>
      <c r="B89" s="1" t="s">
        <v>24</v>
      </c>
      <c r="C89" s="1">
        <v>18</v>
      </c>
      <c r="D89" s="1">
        <v>1.3072115384615399</v>
      </c>
      <c r="E89" s="1">
        <v>23.315000000000001</v>
      </c>
      <c r="F89" s="1">
        <v>104</v>
      </c>
      <c r="G89" s="1">
        <v>5.3150000000000004</v>
      </c>
      <c r="H89" s="1">
        <v>0</v>
      </c>
      <c r="I89" s="1" t="s">
        <v>21</v>
      </c>
      <c r="J89" s="1">
        <v>-0.22603855775006099</v>
      </c>
      <c r="K89" s="1">
        <v>5.1767047985243203E-2</v>
      </c>
      <c r="L89" s="1">
        <v>435592</v>
      </c>
      <c r="M89" s="1">
        <v>1.6448571251158299</v>
      </c>
      <c r="N89" s="1">
        <v>8.51493977247402E-2</v>
      </c>
      <c r="P89" s="1" t="str">
        <f t="shared" si="1"/>
        <v>43328_Unconnected_dr_impact_kw</v>
      </c>
    </row>
    <row r="90" spans="1:16" x14ac:dyDescent="0.2">
      <c r="A90" s="2">
        <v>43329</v>
      </c>
      <c r="B90" s="1" t="s">
        <v>24</v>
      </c>
      <c r="C90" s="1">
        <v>18</v>
      </c>
      <c r="D90" s="1">
        <v>1.4016822429906499</v>
      </c>
      <c r="E90" s="1">
        <v>23.925000000000001</v>
      </c>
      <c r="F90" s="1">
        <v>107</v>
      </c>
      <c r="G90" s="1">
        <v>5.9249999999999998</v>
      </c>
      <c r="H90" s="1">
        <v>0</v>
      </c>
      <c r="I90" s="1" t="s">
        <v>21</v>
      </c>
      <c r="J90" s="1">
        <v>-0.222720931870868</v>
      </c>
      <c r="K90" s="1">
        <v>5.01654001368914E-2</v>
      </c>
      <c r="L90" s="1">
        <v>435592</v>
      </c>
      <c r="M90" s="1">
        <v>1.6448571251158299</v>
      </c>
      <c r="N90" s="1">
        <v>8.2514915849452405E-2</v>
      </c>
      <c r="P90" s="1" t="str">
        <f t="shared" si="1"/>
        <v>43329_Unconnected_dr_impact_kw</v>
      </c>
    </row>
    <row r="91" spans="1:16" x14ac:dyDescent="0.2">
      <c r="A91" s="2">
        <v>43332</v>
      </c>
      <c r="B91" s="1" t="s">
        <v>24</v>
      </c>
      <c r="C91" s="1">
        <v>18</v>
      </c>
      <c r="D91" s="1">
        <v>1.29692307692308</v>
      </c>
      <c r="E91" s="1">
        <v>24.92</v>
      </c>
      <c r="F91" s="1">
        <v>117</v>
      </c>
      <c r="G91" s="1">
        <v>6.92</v>
      </c>
      <c r="H91" s="1">
        <v>0</v>
      </c>
      <c r="I91" s="1" t="s">
        <v>21</v>
      </c>
      <c r="J91" s="1">
        <v>-0.217309394576118</v>
      </c>
      <c r="K91" s="1">
        <v>4.9172120947498503E-2</v>
      </c>
      <c r="L91" s="1">
        <v>435592</v>
      </c>
      <c r="M91" s="1">
        <v>1.6448571251158299</v>
      </c>
      <c r="N91" s="1">
        <v>8.08811134975502E-2</v>
      </c>
      <c r="P91" s="1" t="str">
        <f t="shared" si="1"/>
        <v>43332_Unconnected_dr_impact_kw</v>
      </c>
    </row>
    <row r="92" spans="1:16" x14ac:dyDescent="0.2">
      <c r="A92" s="2">
        <v>43339</v>
      </c>
      <c r="B92" s="1" t="s">
        <v>24</v>
      </c>
      <c r="C92" s="1">
        <v>18</v>
      </c>
      <c r="D92" s="1">
        <v>1.839</v>
      </c>
      <c r="E92" s="1">
        <v>28.67</v>
      </c>
      <c r="F92" s="1">
        <v>110</v>
      </c>
      <c r="G92" s="1">
        <v>10.67</v>
      </c>
      <c r="H92" s="1">
        <v>0</v>
      </c>
      <c r="I92" s="1" t="s">
        <v>21</v>
      </c>
      <c r="J92" s="1">
        <v>-0.19691415351550401</v>
      </c>
      <c r="K92" s="1">
        <v>6.2560355823524094E-2</v>
      </c>
      <c r="L92" s="1">
        <v>435592</v>
      </c>
      <c r="M92" s="1">
        <v>1.6448571251158299</v>
      </c>
      <c r="N92" s="1">
        <v>0.102902847026105</v>
      </c>
      <c r="P92" s="1" t="str">
        <f t="shared" si="1"/>
        <v>43339_Unconnected_dr_impact_kw</v>
      </c>
    </row>
    <row r="93" spans="1:16" x14ac:dyDescent="0.2">
      <c r="A93" s="2">
        <v>43348</v>
      </c>
      <c r="B93" s="1" t="s">
        <v>24</v>
      </c>
      <c r="C93" s="1">
        <v>18</v>
      </c>
      <c r="D93" s="1">
        <v>2.1423770491803298</v>
      </c>
      <c r="E93" s="1">
        <v>29.1</v>
      </c>
      <c r="F93" s="1">
        <v>122</v>
      </c>
      <c r="G93" s="1">
        <v>11.1</v>
      </c>
      <c r="H93" s="1">
        <v>0</v>
      </c>
      <c r="I93" s="1" t="s">
        <v>21</v>
      </c>
      <c r="J93" s="1">
        <v>-0.19457549920722</v>
      </c>
      <c r="K93" s="1">
        <v>6.5375815991938993E-2</v>
      </c>
      <c r="L93" s="1">
        <v>435592</v>
      </c>
      <c r="M93" s="1">
        <v>1.6448571251158299</v>
      </c>
      <c r="N93" s="1">
        <v>0.10753387674460201</v>
      </c>
      <c r="P93" s="1" t="str">
        <f t="shared" si="1"/>
        <v>43348_Unconnected_dr_impact_kw</v>
      </c>
    </row>
    <row r="94" spans="1:16" x14ac:dyDescent="0.2">
      <c r="A94" s="2">
        <v>43349</v>
      </c>
      <c r="B94" s="1" t="s">
        <v>24</v>
      </c>
      <c r="C94" s="1">
        <v>18</v>
      </c>
      <c r="D94" s="1">
        <v>1.2922131147541001</v>
      </c>
      <c r="E94" s="1">
        <v>20.9</v>
      </c>
      <c r="F94" s="1">
        <v>122</v>
      </c>
      <c r="G94" s="1">
        <v>2.9</v>
      </c>
      <c r="H94" s="1">
        <v>0</v>
      </c>
      <c r="I94" s="1" t="s">
        <v>21</v>
      </c>
      <c r="J94" s="1">
        <v>-0.239173092993096</v>
      </c>
      <c r="K94" s="1">
        <v>6.3976601196582106E-2</v>
      </c>
      <c r="L94" s="1">
        <v>435592</v>
      </c>
      <c r="M94" s="1">
        <v>1.6448571251158299</v>
      </c>
      <c r="N94" s="1">
        <v>0.105232368318892</v>
      </c>
      <c r="P94" s="1" t="str">
        <f t="shared" si="1"/>
        <v>43349_Unconnected_dr_impact_kw</v>
      </c>
    </row>
    <row r="95" spans="1:16" x14ac:dyDescent="0.2">
      <c r="A95" s="2">
        <v>43360</v>
      </c>
      <c r="B95" s="1" t="s">
        <v>24</v>
      </c>
      <c r="C95" s="1">
        <v>18</v>
      </c>
      <c r="D95" s="1">
        <v>1.55286885245902</v>
      </c>
      <c r="E95" s="1">
        <v>23.6</v>
      </c>
      <c r="F95" s="1">
        <v>122</v>
      </c>
      <c r="G95" s="1">
        <v>5.6</v>
      </c>
      <c r="H95" s="1">
        <v>0</v>
      </c>
      <c r="I95" s="1" t="s">
        <v>21</v>
      </c>
      <c r="J95" s="1">
        <v>-0.224488519429454</v>
      </c>
      <c r="K95" s="1">
        <v>5.0929632316436498E-2</v>
      </c>
      <c r="L95" s="1">
        <v>435592</v>
      </c>
      <c r="M95" s="1">
        <v>1.6448571251158299</v>
      </c>
      <c r="N95" s="1">
        <v>8.3771968595219903E-2</v>
      </c>
      <c r="P95" s="1" t="str">
        <f t="shared" si="1"/>
        <v>43360_Unconnected_dr_impact_kw</v>
      </c>
    </row>
    <row r="96" spans="1:16" x14ac:dyDescent="0.2">
      <c r="A96" s="1" t="s">
        <v>13</v>
      </c>
      <c r="B96" s="1" t="s">
        <v>24</v>
      </c>
      <c r="C96" s="1" t="s">
        <v>14</v>
      </c>
      <c r="D96" s="1">
        <v>1.6817003628823199</v>
      </c>
      <c r="E96" s="1">
        <v>25.721316744427199</v>
      </c>
      <c r="F96" s="1">
        <v>108.038880248834</v>
      </c>
      <c r="G96" s="1">
        <v>7.7213167444271598</v>
      </c>
      <c r="H96" s="1">
        <v>0</v>
      </c>
      <c r="I96" s="1" t="s">
        <v>21</v>
      </c>
      <c r="J96" s="1">
        <v>-0.21295124839785201</v>
      </c>
      <c r="K96" s="1">
        <v>4.9895160526951199E-2</v>
      </c>
      <c r="L96" s="1">
        <v>435592</v>
      </c>
      <c r="M96" s="1">
        <v>1.6448571251158299</v>
      </c>
      <c r="N96" s="1">
        <v>8.2070410301553806E-2</v>
      </c>
      <c r="P96" s="1" t="str">
        <f t="shared" si="1"/>
        <v>Average Across Events_Unconnected_dr_impact_kw</v>
      </c>
    </row>
    <row r="97" spans="1:16" x14ac:dyDescent="0.2">
      <c r="A97" s="2">
        <v>43252</v>
      </c>
      <c r="B97" s="1" t="s">
        <v>24</v>
      </c>
      <c r="C97" s="1">
        <v>19</v>
      </c>
      <c r="D97" s="1">
        <v>1.74490740740741</v>
      </c>
      <c r="E97" s="1">
        <v>24.24</v>
      </c>
      <c r="F97" s="1">
        <v>108</v>
      </c>
      <c r="G97" s="1">
        <v>6.24</v>
      </c>
      <c r="H97" s="1">
        <v>0</v>
      </c>
      <c r="I97" s="1" t="s">
        <v>22</v>
      </c>
      <c r="J97" s="1">
        <v>-0.29870244605229102</v>
      </c>
      <c r="K97" s="1">
        <v>5.7695419391611699E-2</v>
      </c>
      <c r="L97" s="1">
        <v>435592</v>
      </c>
      <c r="M97" s="1">
        <v>1.6448571251158299</v>
      </c>
      <c r="N97" s="1">
        <v>9.4900721672838501E-2</v>
      </c>
      <c r="P97" s="1" t="str">
        <f t="shared" si="1"/>
        <v>43252_Unconnected_total_impact_kw</v>
      </c>
    </row>
    <row r="98" spans="1:16" x14ac:dyDescent="0.2">
      <c r="A98" s="2">
        <v>43269</v>
      </c>
      <c r="B98" s="1" t="s">
        <v>24</v>
      </c>
      <c r="C98" s="1">
        <v>18</v>
      </c>
      <c r="D98" s="1">
        <v>1.6802857142857099</v>
      </c>
      <c r="E98" s="1">
        <v>25.414999999999999</v>
      </c>
      <c r="F98" s="1">
        <v>105</v>
      </c>
      <c r="G98" s="1">
        <v>7.415</v>
      </c>
      <c r="H98" s="1">
        <v>0</v>
      </c>
      <c r="I98" s="1" t="s">
        <v>22</v>
      </c>
      <c r="J98" s="1">
        <v>-0.28436431606714702</v>
      </c>
      <c r="K98" s="1">
        <v>5.6897852669382E-2</v>
      </c>
      <c r="L98" s="1">
        <v>435592</v>
      </c>
      <c r="M98" s="1">
        <v>1.6448571251158299</v>
      </c>
      <c r="N98" s="1">
        <v>9.35888383670236E-2</v>
      </c>
      <c r="P98" s="1" t="str">
        <f t="shared" si="1"/>
        <v>43269_Unconnected_total_impact_kw</v>
      </c>
    </row>
    <row r="99" spans="1:16" x14ac:dyDescent="0.2">
      <c r="A99" s="2">
        <v>43280</v>
      </c>
      <c r="B99" s="1" t="s">
        <v>24</v>
      </c>
      <c r="C99" s="1">
        <v>19</v>
      </c>
      <c r="D99" s="1">
        <v>2.0564220183486199</v>
      </c>
      <c r="E99" s="1">
        <v>28.1</v>
      </c>
      <c r="F99" s="1">
        <v>109</v>
      </c>
      <c r="G99" s="1">
        <v>10.1</v>
      </c>
      <c r="H99" s="1">
        <v>0</v>
      </c>
      <c r="I99" s="1" t="s">
        <v>22</v>
      </c>
      <c r="J99" s="1">
        <v>-0.34926210237111099</v>
      </c>
      <c r="K99" s="1">
        <v>7.0919437791198303E-2</v>
      </c>
      <c r="L99" s="1">
        <v>435592</v>
      </c>
      <c r="M99" s="1">
        <v>1.6448571251158299</v>
      </c>
      <c r="N99" s="1">
        <v>0.116652342560061</v>
      </c>
      <c r="P99" s="1" t="str">
        <f t="shared" si="1"/>
        <v>43280_Unconnected_total_impact_kw</v>
      </c>
    </row>
    <row r="100" spans="1:16" x14ac:dyDescent="0.2">
      <c r="A100" s="2">
        <v>43284</v>
      </c>
      <c r="B100" s="1" t="s">
        <v>24</v>
      </c>
      <c r="C100" s="1">
        <v>18</v>
      </c>
      <c r="D100" s="1">
        <v>1.88909090909091</v>
      </c>
      <c r="E100" s="1">
        <v>30.13</v>
      </c>
      <c r="F100" s="1">
        <v>99</v>
      </c>
      <c r="G100" s="1">
        <v>12.13</v>
      </c>
      <c r="H100" s="1">
        <v>0</v>
      </c>
      <c r="I100" s="1" t="s">
        <v>22</v>
      </c>
      <c r="J100" s="1">
        <v>-0.32503576488906999</v>
      </c>
      <c r="K100" s="1">
        <v>8.3846680463932899E-2</v>
      </c>
      <c r="L100" s="1">
        <v>435592</v>
      </c>
      <c r="M100" s="1">
        <v>1.6448571251158299</v>
      </c>
      <c r="N100" s="1">
        <v>0.13791580977841</v>
      </c>
      <c r="P100" s="1" t="str">
        <f t="shared" si="1"/>
        <v>43284_Unconnected_total_impact_kw</v>
      </c>
    </row>
    <row r="101" spans="1:16" x14ac:dyDescent="0.2">
      <c r="A101" s="2">
        <v>43285</v>
      </c>
      <c r="B101" s="1" t="s">
        <v>24</v>
      </c>
      <c r="C101" s="1">
        <v>19</v>
      </c>
      <c r="D101" s="1">
        <v>2.29</v>
      </c>
      <c r="E101" s="1">
        <v>30.84</v>
      </c>
      <c r="F101" s="1">
        <v>95</v>
      </c>
      <c r="G101" s="1">
        <v>12.84</v>
      </c>
      <c r="H101" s="1">
        <v>0</v>
      </c>
      <c r="I101" s="1" t="s">
        <v>22</v>
      </c>
      <c r="J101" s="1">
        <v>-0.38515159934353799</v>
      </c>
      <c r="K101" s="1">
        <v>9.2513995001284599E-2</v>
      </c>
      <c r="L101" s="1">
        <v>435592</v>
      </c>
      <c r="M101" s="1">
        <v>1.6448571251158299</v>
      </c>
      <c r="N101" s="1">
        <v>0.152172303850793</v>
      </c>
      <c r="P101" s="1" t="str">
        <f t="shared" si="1"/>
        <v>43285_Unconnected_total_impact_kw</v>
      </c>
    </row>
    <row r="102" spans="1:16" x14ac:dyDescent="0.2">
      <c r="A102" s="2">
        <v>43286</v>
      </c>
      <c r="B102" s="1" t="s">
        <v>24</v>
      </c>
      <c r="C102" s="1">
        <v>19</v>
      </c>
      <c r="D102" s="1">
        <v>1.63020618556701</v>
      </c>
      <c r="E102" s="1">
        <v>25.46</v>
      </c>
      <c r="F102" s="1">
        <v>97</v>
      </c>
      <c r="G102" s="1">
        <v>7.46</v>
      </c>
      <c r="H102" s="1">
        <v>0</v>
      </c>
      <c r="I102" s="1" t="s">
        <v>22</v>
      </c>
      <c r="J102" s="1">
        <v>-0.31468244105461202</v>
      </c>
      <c r="K102" s="1">
        <v>5.8760314195824503E-2</v>
      </c>
      <c r="L102" s="1">
        <v>435592</v>
      </c>
      <c r="M102" s="1">
        <v>1.6448571251158299</v>
      </c>
      <c r="N102" s="1">
        <v>9.6652321479046704E-2</v>
      </c>
      <c r="P102" s="1" t="str">
        <f t="shared" si="1"/>
        <v>43286_Unconnected_total_impact_kw</v>
      </c>
    </row>
    <row r="103" spans="1:16" x14ac:dyDescent="0.2">
      <c r="A103" s="2">
        <v>43297</v>
      </c>
      <c r="B103" s="1" t="s">
        <v>24</v>
      </c>
      <c r="C103" s="1">
        <v>18</v>
      </c>
      <c r="D103" s="1">
        <v>1.645</v>
      </c>
      <c r="E103" s="1">
        <v>25.184999999999999</v>
      </c>
      <c r="F103" s="1">
        <v>88</v>
      </c>
      <c r="G103" s="1">
        <v>7.1849999999999996</v>
      </c>
      <c r="H103" s="1">
        <v>0</v>
      </c>
      <c r="I103" s="1" t="s">
        <v>22</v>
      </c>
      <c r="J103" s="1">
        <v>-0.28238034295388198</v>
      </c>
      <c r="K103" s="1">
        <v>5.6389285291816402E-2</v>
      </c>
      <c r="L103" s="1">
        <v>435592</v>
      </c>
      <c r="M103" s="1">
        <v>1.6448571251158299</v>
      </c>
      <c r="N103" s="1">
        <v>9.2752317692433403E-2</v>
      </c>
      <c r="P103" s="1" t="str">
        <f t="shared" si="1"/>
        <v>43297_Unconnected_total_impact_kw</v>
      </c>
    </row>
    <row r="104" spans="1:16" x14ac:dyDescent="0.2">
      <c r="A104" s="2">
        <v>43298</v>
      </c>
      <c r="B104" s="1" t="s">
        <v>24</v>
      </c>
      <c r="C104" s="1">
        <v>18</v>
      </c>
      <c r="D104" s="1">
        <v>1.5480208333333301</v>
      </c>
      <c r="E104" s="1">
        <v>22.105</v>
      </c>
      <c r="F104" s="1">
        <v>96</v>
      </c>
      <c r="G104" s="1">
        <v>4.1050000000000004</v>
      </c>
      <c r="H104" s="1">
        <v>0</v>
      </c>
      <c r="I104" s="1" t="s">
        <v>22</v>
      </c>
      <c r="J104" s="1">
        <v>-0.255812355176253</v>
      </c>
      <c r="K104" s="1">
        <v>5.9583885219443598E-2</v>
      </c>
      <c r="L104" s="1">
        <v>435592</v>
      </c>
      <c r="M104" s="1">
        <v>1.6448571251158299</v>
      </c>
      <c r="N104" s="1">
        <v>9.8006978145285403E-2</v>
      </c>
      <c r="P104" s="1" t="str">
        <f t="shared" si="1"/>
        <v>43298_Unconnected_total_impact_kw</v>
      </c>
    </row>
    <row r="105" spans="1:16" x14ac:dyDescent="0.2">
      <c r="A105" s="2">
        <v>43305</v>
      </c>
      <c r="B105" s="1" t="s">
        <v>24</v>
      </c>
      <c r="C105" s="1">
        <v>18</v>
      </c>
      <c r="D105" s="1">
        <v>1.57527777777778</v>
      </c>
      <c r="E105" s="1">
        <v>25.265000000000001</v>
      </c>
      <c r="F105" s="1">
        <v>108</v>
      </c>
      <c r="G105" s="1">
        <v>7.2649999999999997</v>
      </c>
      <c r="H105" s="1">
        <v>0</v>
      </c>
      <c r="I105" s="1" t="s">
        <v>22</v>
      </c>
      <c r="J105" s="1">
        <v>-0.28307042055849602</v>
      </c>
      <c r="K105" s="1">
        <v>5.6554813796132003E-2</v>
      </c>
      <c r="L105" s="1">
        <v>435592</v>
      </c>
      <c r="M105" s="1">
        <v>1.6448571251158299</v>
      </c>
      <c r="N105" s="1">
        <v>9.3024588432166697E-2</v>
      </c>
      <c r="P105" s="1" t="str">
        <f t="shared" si="1"/>
        <v>43305_Unconnected_total_impact_kw</v>
      </c>
    </row>
    <row r="106" spans="1:16" x14ac:dyDescent="0.2">
      <c r="A106" s="2">
        <v>43319</v>
      </c>
      <c r="B106" s="1" t="s">
        <v>24</v>
      </c>
      <c r="C106" s="1">
        <v>18</v>
      </c>
      <c r="D106" s="1">
        <v>1.74293103448276</v>
      </c>
      <c r="E106" s="1">
        <v>25.74</v>
      </c>
      <c r="F106" s="1">
        <v>116</v>
      </c>
      <c r="G106" s="1">
        <v>7.74</v>
      </c>
      <c r="H106" s="1">
        <v>0</v>
      </c>
      <c r="I106" s="1" t="s">
        <v>22</v>
      </c>
      <c r="J106" s="1">
        <v>-0.28716775633588998</v>
      </c>
      <c r="K106" s="1">
        <v>5.7783928944775402E-2</v>
      </c>
      <c r="L106" s="1">
        <v>435592</v>
      </c>
      <c r="M106" s="1">
        <v>1.6448571251158299</v>
      </c>
      <c r="N106" s="1">
        <v>9.5046307242000597E-2</v>
      </c>
      <c r="P106" s="1" t="str">
        <f t="shared" si="1"/>
        <v>43319_Unconnected_total_impact_kw</v>
      </c>
    </row>
    <row r="107" spans="1:16" x14ac:dyDescent="0.2">
      <c r="A107" s="2">
        <v>43327</v>
      </c>
      <c r="B107" s="1" t="s">
        <v>24</v>
      </c>
      <c r="C107" s="1">
        <v>19</v>
      </c>
      <c r="D107" s="1">
        <v>1.7130769230769201</v>
      </c>
      <c r="E107" s="1">
        <v>26.91</v>
      </c>
      <c r="F107" s="1">
        <v>104</v>
      </c>
      <c r="G107" s="1">
        <v>8.91</v>
      </c>
      <c r="H107" s="1">
        <v>0</v>
      </c>
      <c r="I107" s="1" t="s">
        <v>22</v>
      </c>
      <c r="J107" s="1">
        <v>-0.33367505806556802</v>
      </c>
      <c r="K107" s="1">
        <v>6.4009869531790206E-2</v>
      </c>
      <c r="L107" s="1">
        <v>435592</v>
      </c>
      <c r="M107" s="1">
        <v>1.6448571251158299</v>
      </c>
      <c r="N107" s="1">
        <v>0.1052870899771</v>
      </c>
      <c r="P107" s="1" t="str">
        <f t="shared" si="1"/>
        <v>43327_Unconnected_total_impact_kw</v>
      </c>
    </row>
    <row r="108" spans="1:16" x14ac:dyDescent="0.2">
      <c r="A108" s="2">
        <v>43328</v>
      </c>
      <c r="B108" s="1" t="s">
        <v>24</v>
      </c>
      <c r="C108" s="1">
        <v>18</v>
      </c>
      <c r="D108" s="1">
        <v>1.3072115384615399</v>
      </c>
      <c r="E108" s="1">
        <v>23.315000000000001</v>
      </c>
      <c r="F108" s="1">
        <v>104</v>
      </c>
      <c r="G108" s="1">
        <v>5.3150000000000004</v>
      </c>
      <c r="H108" s="1">
        <v>0</v>
      </c>
      <c r="I108" s="1" t="s">
        <v>22</v>
      </c>
      <c r="J108" s="1">
        <v>-0.26624977894603602</v>
      </c>
      <c r="K108" s="1">
        <v>5.6135764391019798E-2</v>
      </c>
      <c r="L108" s="1">
        <v>435592</v>
      </c>
      <c r="M108" s="1">
        <v>1.6448571251158299</v>
      </c>
      <c r="N108" s="1">
        <v>9.23353120323923E-2</v>
      </c>
      <c r="P108" s="1" t="str">
        <f t="shared" si="1"/>
        <v>43328_Unconnected_total_impact_kw</v>
      </c>
    </row>
    <row r="109" spans="1:16" x14ac:dyDescent="0.2">
      <c r="A109" s="2">
        <v>43329</v>
      </c>
      <c r="B109" s="1" t="s">
        <v>24</v>
      </c>
      <c r="C109" s="1">
        <v>18</v>
      </c>
      <c r="D109" s="1">
        <v>1.4016822429906499</v>
      </c>
      <c r="E109" s="1">
        <v>23.925000000000001</v>
      </c>
      <c r="F109" s="1">
        <v>107</v>
      </c>
      <c r="G109" s="1">
        <v>5.9249999999999998</v>
      </c>
      <c r="H109" s="1">
        <v>0</v>
      </c>
      <c r="I109" s="1" t="s">
        <v>22</v>
      </c>
      <c r="J109" s="1">
        <v>-0.27151162068121598</v>
      </c>
      <c r="K109" s="1">
        <v>5.5447557225022599E-2</v>
      </c>
      <c r="L109" s="1">
        <v>435592</v>
      </c>
      <c r="M109" s="1">
        <v>1.6448571251158299</v>
      </c>
      <c r="N109" s="1">
        <v>9.1203309571845997E-2</v>
      </c>
      <c r="P109" s="1" t="str">
        <f t="shared" si="1"/>
        <v>43329_Unconnected_total_impact_kw</v>
      </c>
    </row>
    <row r="110" spans="1:16" x14ac:dyDescent="0.2">
      <c r="A110" s="2">
        <v>43332</v>
      </c>
      <c r="B110" s="1" t="s">
        <v>24</v>
      </c>
      <c r="C110" s="1">
        <v>18</v>
      </c>
      <c r="D110" s="1">
        <v>1.29692307692308</v>
      </c>
      <c r="E110" s="1">
        <v>24.92</v>
      </c>
      <c r="F110" s="1">
        <v>117</v>
      </c>
      <c r="G110" s="1">
        <v>6.92</v>
      </c>
      <c r="H110" s="1">
        <v>0</v>
      </c>
      <c r="I110" s="1" t="s">
        <v>22</v>
      </c>
      <c r="J110" s="1">
        <v>-0.28009446088859902</v>
      </c>
      <c r="K110" s="1">
        <v>5.5929099237053102E-2</v>
      </c>
      <c r="L110" s="1">
        <v>435592</v>
      </c>
      <c r="M110" s="1">
        <v>1.6448571251158299</v>
      </c>
      <c r="N110" s="1">
        <v>9.1995377381377003E-2</v>
      </c>
      <c r="P110" s="1" t="str">
        <f t="shared" si="1"/>
        <v>43332_Unconnected_total_impact_kw</v>
      </c>
    </row>
    <row r="111" spans="1:16" x14ac:dyDescent="0.2">
      <c r="A111" s="2">
        <v>43339</v>
      </c>
      <c r="B111" s="1" t="s">
        <v>24</v>
      </c>
      <c r="C111" s="1">
        <v>18</v>
      </c>
      <c r="D111" s="1">
        <v>1.839</v>
      </c>
      <c r="E111" s="1">
        <v>28.67</v>
      </c>
      <c r="F111" s="1">
        <v>110</v>
      </c>
      <c r="G111" s="1">
        <v>10.67</v>
      </c>
      <c r="H111" s="1">
        <v>0</v>
      </c>
      <c r="I111" s="1" t="s">
        <v>22</v>
      </c>
      <c r="J111" s="1">
        <v>-0.31244184860486901</v>
      </c>
      <c r="K111" s="1">
        <v>7.2961933978488699E-2</v>
      </c>
      <c r="L111" s="1">
        <v>435592</v>
      </c>
      <c r="M111" s="1">
        <v>1.6448571251158299</v>
      </c>
      <c r="N111" s="1">
        <v>0.120011956966748</v>
      </c>
      <c r="P111" s="1" t="str">
        <f t="shared" si="1"/>
        <v>43339_Unconnected_total_impact_kw</v>
      </c>
    </row>
    <row r="112" spans="1:16" x14ac:dyDescent="0.2">
      <c r="A112" s="2">
        <v>43348</v>
      </c>
      <c r="B112" s="1" t="s">
        <v>24</v>
      </c>
      <c r="C112" s="1">
        <v>18</v>
      </c>
      <c r="D112" s="1">
        <v>2.1423770491803298</v>
      </c>
      <c r="E112" s="1">
        <v>29.1</v>
      </c>
      <c r="F112" s="1">
        <v>122</v>
      </c>
      <c r="G112" s="1">
        <v>11.1</v>
      </c>
      <c r="H112" s="1">
        <v>0</v>
      </c>
      <c r="I112" s="1" t="s">
        <v>22</v>
      </c>
      <c r="J112" s="1">
        <v>-0.31615101572966797</v>
      </c>
      <c r="K112" s="1">
        <v>7.60034507657356E-2</v>
      </c>
      <c r="L112" s="1">
        <v>435592</v>
      </c>
      <c r="M112" s="1">
        <v>1.6448571251158299</v>
      </c>
      <c r="N112" s="1">
        <v>0.12501481752540999</v>
      </c>
      <c r="P112" s="1" t="str">
        <f t="shared" si="1"/>
        <v>43348_Unconnected_total_impact_kw</v>
      </c>
    </row>
    <row r="113" spans="1:16" x14ac:dyDescent="0.2">
      <c r="A113" s="2">
        <v>43349</v>
      </c>
      <c r="B113" s="1" t="s">
        <v>24</v>
      </c>
      <c r="C113" s="1">
        <v>18</v>
      </c>
      <c r="D113" s="1">
        <v>1.2922131147541001</v>
      </c>
      <c r="E113" s="1">
        <v>20.9</v>
      </c>
      <c r="F113" s="1">
        <v>122</v>
      </c>
      <c r="G113" s="1">
        <v>2.9</v>
      </c>
      <c r="H113" s="1">
        <v>0</v>
      </c>
      <c r="I113" s="1" t="s">
        <v>22</v>
      </c>
      <c r="J113" s="1">
        <v>-0.245418061256758</v>
      </c>
      <c r="K113" s="1">
        <v>6.5372708644037297E-2</v>
      </c>
      <c r="L113" s="1">
        <v>435592</v>
      </c>
      <c r="M113" s="1">
        <v>1.6448571251158299</v>
      </c>
      <c r="N113" s="1">
        <v>0.10752876560126599</v>
      </c>
      <c r="P113" s="1" t="str">
        <f t="shared" si="1"/>
        <v>43349_Unconnected_total_impact_kw</v>
      </c>
    </row>
    <row r="114" spans="1:16" x14ac:dyDescent="0.2">
      <c r="A114" s="2">
        <v>43360</v>
      </c>
      <c r="B114" s="1" t="s">
        <v>24</v>
      </c>
      <c r="C114" s="1">
        <v>18</v>
      </c>
      <c r="D114" s="1">
        <v>1.55286885245902</v>
      </c>
      <c r="E114" s="1">
        <v>23.6</v>
      </c>
      <c r="F114" s="1">
        <v>122</v>
      </c>
      <c r="G114" s="1">
        <v>5.6</v>
      </c>
      <c r="H114" s="1">
        <v>0</v>
      </c>
      <c r="I114" s="1" t="s">
        <v>22</v>
      </c>
      <c r="J114" s="1">
        <v>-0.26870818041247202</v>
      </c>
      <c r="K114" s="1">
        <v>5.5722255892504999E-2</v>
      </c>
      <c r="L114" s="1">
        <v>435592</v>
      </c>
      <c r="M114" s="1">
        <v>1.6448571251158299</v>
      </c>
      <c r="N114" s="1">
        <v>9.1655149632314206E-2</v>
      </c>
      <c r="P114" s="1" t="str">
        <f t="shared" si="1"/>
        <v>43360_Unconnected_total_impact_kw</v>
      </c>
    </row>
    <row r="115" spans="1:16" x14ac:dyDescent="0.2">
      <c r="A115" s="1" t="s">
        <v>13</v>
      </c>
      <c r="B115" s="1" t="s">
        <v>24</v>
      </c>
      <c r="C115" s="1" t="s">
        <v>14</v>
      </c>
      <c r="D115" s="1">
        <v>1.6817003628823199</v>
      </c>
      <c r="E115" s="1">
        <v>25.721316744427199</v>
      </c>
      <c r="F115" s="1">
        <v>108.038880248834</v>
      </c>
      <c r="G115" s="1">
        <v>7.7213167444271598</v>
      </c>
      <c r="H115" s="1">
        <v>0</v>
      </c>
      <c r="I115" s="1" t="s">
        <v>22</v>
      </c>
      <c r="J115" s="1">
        <v>-0.29686249586858898</v>
      </c>
      <c r="K115" s="1">
        <v>5.7248107170763902E-2</v>
      </c>
      <c r="L115" s="1">
        <v>435592</v>
      </c>
      <c r="M115" s="1">
        <v>1.6448571251158299</v>
      </c>
      <c r="N115" s="1">
        <v>9.4164956979225597E-2</v>
      </c>
      <c r="P115" s="1" t="str">
        <f t="shared" si="1"/>
        <v>Average Across Events_Unconnected_total_impact_kw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BBE9-E248-4C3A-841D-3767ECAF7E4B}">
  <sheetPr>
    <tabColor theme="1"/>
  </sheetPr>
  <dimension ref="A1:I76"/>
  <sheetViews>
    <sheetView workbookViewId="0">
      <selection activeCell="E1" activeCellId="1" sqref="B1 E1"/>
    </sheetView>
  </sheetViews>
  <sheetFormatPr defaultRowHeight="10" x14ac:dyDescent="0.2"/>
  <cols>
    <col min="1" max="16384" width="8.88671875" style="1"/>
  </cols>
  <sheetData>
    <row r="1" spans="1:9" x14ac:dyDescent="0.2">
      <c r="A1" s="1" t="s">
        <v>30</v>
      </c>
      <c r="B1" s="1" t="s">
        <v>6</v>
      </c>
      <c r="C1" s="1" t="s">
        <v>7</v>
      </c>
      <c r="D1" s="1" t="s">
        <v>22</v>
      </c>
      <c r="E1" s="1" t="s">
        <v>21</v>
      </c>
      <c r="F1" s="1" t="s">
        <v>19</v>
      </c>
      <c r="I1" s="1" t="s">
        <v>15</v>
      </c>
    </row>
    <row r="2" spans="1:9" x14ac:dyDescent="0.2">
      <c r="A2" s="1">
        <v>20</v>
      </c>
      <c r="B2" s="1">
        <v>2</v>
      </c>
      <c r="C2" s="1">
        <v>0.81385699121875898</v>
      </c>
      <c r="D2" s="1">
        <v>-0.35336662426415399</v>
      </c>
      <c r="E2" s="1">
        <v>-0.35702452388889899</v>
      </c>
      <c r="F2" s="1" t="s">
        <v>20</v>
      </c>
      <c r="I2" s="1" t="str">
        <f>$F2&amp;"_"&amp;A2</f>
        <v>Average Number Connected_20</v>
      </c>
    </row>
    <row r="3" spans="1:9" x14ac:dyDescent="0.2">
      <c r="A3" s="1">
        <v>20.5</v>
      </c>
      <c r="B3" s="1">
        <v>2.5</v>
      </c>
      <c r="C3" s="1">
        <v>0.81385699121875898</v>
      </c>
      <c r="D3" s="1">
        <v>-0.38139089562606898</v>
      </c>
      <c r="E3" s="1">
        <v>-0.37689834812182799</v>
      </c>
      <c r="F3" s="1" t="s">
        <v>20</v>
      </c>
      <c r="I3" s="1" t="str">
        <f t="shared" ref="I3:I66" si="0">$F3&amp;"_"&amp;A3</f>
        <v>Average Number Connected_20.5</v>
      </c>
    </row>
    <row r="4" spans="1:9" x14ac:dyDescent="0.2">
      <c r="A4" s="1">
        <v>21</v>
      </c>
      <c r="B4" s="1">
        <v>3</v>
      </c>
      <c r="C4" s="1">
        <v>0.81385699121875898</v>
      </c>
      <c r="D4" s="1">
        <v>-0.40941516698798402</v>
      </c>
      <c r="E4" s="1">
        <v>-0.39677217235475598</v>
      </c>
      <c r="F4" s="1" t="s">
        <v>20</v>
      </c>
      <c r="I4" s="1" t="str">
        <f t="shared" si="0"/>
        <v>Average Number Connected_21</v>
      </c>
    </row>
    <row r="5" spans="1:9" x14ac:dyDescent="0.2">
      <c r="A5" s="1">
        <v>21.5</v>
      </c>
      <c r="B5" s="1">
        <v>3.5</v>
      </c>
      <c r="C5" s="1">
        <v>0.81385699121875898</v>
      </c>
      <c r="D5" s="1">
        <v>-0.43743943834989901</v>
      </c>
      <c r="E5" s="1">
        <v>-0.41664599658768398</v>
      </c>
      <c r="F5" s="1" t="s">
        <v>20</v>
      </c>
      <c r="I5" s="1" t="str">
        <f t="shared" si="0"/>
        <v>Average Number Connected_21.5</v>
      </c>
    </row>
    <row r="6" spans="1:9" x14ac:dyDescent="0.2">
      <c r="A6" s="1">
        <v>22</v>
      </c>
      <c r="B6" s="1">
        <v>4</v>
      </c>
      <c r="C6" s="1">
        <v>0.81385699121875898</v>
      </c>
      <c r="D6" s="1">
        <v>-0.465463709711814</v>
      </c>
      <c r="E6" s="1">
        <v>-0.43651982082061203</v>
      </c>
      <c r="F6" s="1" t="s">
        <v>20</v>
      </c>
      <c r="I6" s="1" t="str">
        <f t="shared" si="0"/>
        <v>Average Number Connected_22</v>
      </c>
    </row>
    <row r="7" spans="1:9" x14ac:dyDescent="0.2">
      <c r="A7" s="1">
        <v>22.5</v>
      </c>
      <c r="B7" s="1">
        <v>4.5</v>
      </c>
      <c r="C7" s="1">
        <v>0.81385699121875898</v>
      </c>
      <c r="D7" s="1">
        <v>-0.49348798107372799</v>
      </c>
      <c r="E7" s="1">
        <v>-0.45639364505354102</v>
      </c>
      <c r="F7" s="1" t="s">
        <v>20</v>
      </c>
      <c r="I7" s="1" t="str">
        <f t="shared" si="0"/>
        <v>Average Number Connected_22.5</v>
      </c>
    </row>
    <row r="8" spans="1:9" x14ac:dyDescent="0.2">
      <c r="A8" s="1">
        <v>23</v>
      </c>
      <c r="B8" s="1">
        <v>5</v>
      </c>
      <c r="C8" s="1">
        <v>0.81385699121875898</v>
      </c>
      <c r="D8" s="1">
        <v>-0.52151225243564303</v>
      </c>
      <c r="E8" s="1">
        <v>-0.47626746928646901</v>
      </c>
      <c r="F8" s="1" t="s">
        <v>20</v>
      </c>
      <c r="I8" s="1" t="str">
        <f t="shared" si="0"/>
        <v>Average Number Connected_23</v>
      </c>
    </row>
    <row r="9" spans="1:9" x14ac:dyDescent="0.2">
      <c r="A9" s="1">
        <v>23.5</v>
      </c>
      <c r="B9" s="1">
        <v>5.5</v>
      </c>
      <c r="C9" s="1">
        <v>0.81385699121875898</v>
      </c>
      <c r="D9" s="1">
        <v>-0.54953652379755802</v>
      </c>
      <c r="E9" s="1">
        <v>-0.49614129351939701</v>
      </c>
      <c r="F9" s="1" t="s">
        <v>20</v>
      </c>
      <c r="I9" s="1" t="str">
        <f t="shared" si="0"/>
        <v>Average Number Connected_23.5</v>
      </c>
    </row>
    <row r="10" spans="1:9" x14ac:dyDescent="0.2">
      <c r="A10" s="1">
        <v>24</v>
      </c>
      <c r="B10" s="1">
        <v>6</v>
      </c>
      <c r="C10" s="1">
        <v>0.81385699121875898</v>
      </c>
      <c r="D10" s="1">
        <v>-0.57756079515947301</v>
      </c>
      <c r="E10" s="1">
        <v>-0.516015117752325</v>
      </c>
      <c r="F10" s="1" t="s">
        <v>20</v>
      </c>
      <c r="I10" s="1" t="str">
        <f t="shared" si="0"/>
        <v>Average Number Connected_24</v>
      </c>
    </row>
    <row r="11" spans="1:9" x14ac:dyDescent="0.2">
      <c r="A11" s="1">
        <v>24.5</v>
      </c>
      <c r="B11" s="1">
        <v>6.5</v>
      </c>
      <c r="C11" s="1">
        <v>0.81385699121875898</v>
      </c>
      <c r="D11" s="1">
        <v>-0.60558506652138699</v>
      </c>
      <c r="E11" s="1">
        <v>-0.53588894198525405</v>
      </c>
      <c r="F11" s="1" t="s">
        <v>20</v>
      </c>
      <c r="I11" s="1" t="str">
        <f t="shared" si="0"/>
        <v>Average Number Connected_24.5</v>
      </c>
    </row>
    <row r="12" spans="1:9" x14ac:dyDescent="0.2">
      <c r="A12" s="1">
        <v>25</v>
      </c>
      <c r="B12" s="1">
        <v>7</v>
      </c>
      <c r="C12" s="1">
        <v>0.81385699121875898</v>
      </c>
      <c r="D12" s="1">
        <v>-0.63360933788330198</v>
      </c>
      <c r="E12" s="1">
        <v>-0.55576276621818199</v>
      </c>
      <c r="F12" s="1" t="s">
        <v>20</v>
      </c>
      <c r="I12" s="1" t="str">
        <f t="shared" si="0"/>
        <v>Average Number Connected_25</v>
      </c>
    </row>
    <row r="13" spans="1:9" x14ac:dyDescent="0.2">
      <c r="A13" s="1">
        <v>25.5</v>
      </c>
      <c r="B13" s="1">
        <v>7.5</v>
      </c>
      <c r="C13" s="1">
        <v>0.81385699121875898</v>
      </c>
      <c r="D13" s="1">
        <v>-0.66163360924521697</v>
      </c>
      <c r="E13" s="1">
        <v>-0.57563659045111004</v>
      </c>
      <c r="F13" s="1" t="s">
        <v>20</v>
      </c>
      <c r="I13" s="1" t="str">
        <f t="shared" si="0"/>
        <v>Average Number Connected_25.5</v>
      </c>
    </row>
    <row r="14" spans="1:9" x14ac:dyDescent="0.2">
      <c r="A14" s="1">
        <v>26</v>
      </c>
      <c r="B14" s="1">
        <v>8</v>
      </c>
      <c r="C14" s="1">
        <v>0.81385699121875898</v>
      </c>
      <c r="D14" s="1">
        <v>-0.68965788060713196</v>
      </c>
      <c r="E14" s="1">
        <v>-0.59551041468403898</v>
      </c>
      <c r="F14" s="1" t="s">
        <v>20</v>
      </c>
      <c r="I14" s="1" t="str">
        <f t="shared" si="0"/>
        <v>Average Number Connected_26</v>
      </c>
    </row>
    <row r="15" spans="1:9" x14ac:dyDescent="0.2">
      <c r="A15" s="1">
        <v>26.5</v>
      </c>
      <c r="B15" s="1">
        <v>8.5</v>
      </c>
      <c r="C15" s="1">
        <v>0.81385699121875898</v>
      </c>
      <c r="D15" s="1">
        <v>-0.71768215196904594</v>
      </c>
      <c r="E15" s="1">
        <v>-0.61538423891696703</v>
      </c>
      <c r="F15" s="1" t="s">
        <v>20</v>
      </c>
      <c r="I15" s="1" t="str">
        <f t="shared" si="0"/>
        <v>Average Number Connected_26.5</v>
      </c>
    </row>
    <row r="16" spans="1:9" x14ac:dyDescent="0.2">
      <c r="A16" s="1">
        <v>27</v>
      </c>
      <c r="B16" s="1">
        <v>9</v>
      </c>
      <c r="C16" s="1">
        <v>0.81385699121875898</v>
      </c>
      <c r="D16" s="1">
        <v>-0.74570642333096104</v>
      </c>
      <c r="E16" s="1">
        <v>-0.63525806314989497</v>
      </c>
      <c r="F16" s="1" t="s">
        <v>20</v>
      </c>
      <c r="I16" s="1" t="str">
        <f t="shared" si="0"/>
        <v>Average Number Connected_27</v>
      </c>
    </row>
    <row r="17" spans="1:9" x14ac:dyDescent="0.2">
      <c r="A17" s="1">
        <v>27.5</v>
      </c>
      <c r="B17" s="1">
        <v>9.5</v>
      </c>
      <c r="C17" s="1">
        <v>0.81385699121875898</v>
      </c>
      <c r="D17" s="1">
        <v>-0.77373069469287603</v>
      </c>
      <c r="E17" s="1">
        <v>-0.65513188738282302</v>
      </c>
      <c r="F17" s="1" t="s">
        <v>20</v>
      </c>
      <c r="I17" s="1" t="str">
        <f t="shared" si="0"/>
        <v>Average Number Connected_27.5</v>
      </c>
    </row>
    <row r="18" spans="1:9" x14ac:dyDescent="0.2">
      <c r="A18" s="1">
        <v>28</v>
      </c>
      <c r="B18" s="1">
        <v>10</v>
      </c>
      <c r="C18" s="1">
        <v>0.81385699121875898</v>
      </c>
      <c r="D18" s="1">
        <v>-0.80175496605479102</v>
      </c>
      <c r="E18" s="1">
        <v>-0.67500571161575196</v>
      </c>
      <c r="F18" s="1" t="s">
        <v>20</v>
      </c>
      <c r="I18" s="1" t="str">
        <f t="shared" si="0"/>
        <v>Average Number Connected_28</v>
      </c>
    </row>
    <row r="19" spans="1:9" x14ac:dyDescent="0.2">
      <c r="A19" s="1">
        <v>28.5</v>
      </c>
      <c r="B19" s="1">
        <v>10.5</v>
      </c>
      <c r="C19" s="1">
        <v>0.81385699121875898</v>
      </c>
      <c r="D19" s="1">
        <v>-0.82977923741670501</v>
      </c>
      <c r="E19" s="1">
        <v>-0.69487953584868001</v>
      </c>
      <c r="F19" s="1" t="s">
        <v>20</v>
      </c>
      <c r="I19" s="1" t="str">
        <f t="shared" si="0"/>
        <v>Average Number Connected_28.5</v>
      </c>
    </row>
    <row r="20" spans="1:9" x14ac:dyDescent="0.2">
      <c r="A20" s="1">
        <v>29</v>
      </c>
      <c r="B20" s="1">
        <v>11</v>
      </c>
      <c r="C20" s="1">
        <v>0.81385699121875898</v>
      </c>
      <c r="D20" s="1">
        <v>-0.85780350877861999</v>
      </c>
      <c r="E20" s="1">
        <v>-0.71475336008160795</v>
      </c>
      <c r="F20" s="1" t="s">
        <v>20</v>
      </c>
      <c r="I20" s="1" t="str">
        <f t="shared" si="0"/>
        <v>Average Number Connected_29</v>
      </c>
    </row>
    <row r="21" spans="1:9" x14ac:dyDescent="0.2">
      <c r="A21" s="1">
        <v>29.5</v>
      </c>
      <c r="B21" s="1">
        <v>11.5</v>
      </c>
      <c r="C21" s="1">
        <v>0.81385699121875898</v>
      </c>
      <c r="D21" s="1">
        <v>-0.88582778014053498</v>
      </c>
      <c r="E21" s="1">
        <v>-0.734627184314536</v>
      </c>
      <c r="F21" s="1" t="s">
        <v>20</v>
      </c>
      <c r="I21" s="1" t="str">
        <f t="shared" si="0"/>
        <v>Average Number Connected_29.5</v>
      </c>
    </row>
    <row r="22" spans="1:9" x14ac:dyDescent="0.2">
      <c r="A22" s="1">
        <v>30</v>
      </c>
      <c r="B22" s="1">
        <v>12</v>
      </c>
      <c r="C22" s="1">
        <v>0.81385699121875898</v>
      </c>
      <c r="D22" s="1">
        <v>-0.91385205150244997</v>
      </c>
      <c r="E22" s="1">
        <v>-0.75450100854746505</v>
      </c>
      <c r="F22" s="1" t="s">
        <v>20</v>
      </c>
      <c r="I22" s="1" t="str">
        <f t="shared" si="0"/>
        <v>Average Number Connected_30</v>
      </c>
    </row>
    <row r="23" spans="1:9" x14ac:dyDescent="0.2">
      <c r="A23" s="1">
        <v>30.5</v>
      </c>
      <c r="B23" s="1">
        <v>12.5</v>
      </c>
      <c r="C23" s="1">
        <v>0.81385699121875898</v>
      </c>
      <c r="D23" s="1">
        <v>-0.94187632286436396</v>
      </c>
      <c r="E23" s="1">
        <v>-0.77437483278039299</v>
      </c>
      <c r="F23" s="1" t="s">
        <v>20</v>
      </c>
      <c r="I23" s="1" t="str">
        <f t="shared" si="0"/>
        <v>Average Number Connected_30.5</v>
      </c>
    </row>
    <row r="24" spans="1:9" x14ac:dyDescent="0.2">
      <c r="A24" s="1">
        <v>31</v>
      </c>
      <c r="B24" s="1">
        <v>13</v>
      </c>
      <c r="C24" s="1">
        <v>0.81385699121875898</v>
      </c>
      <c r="D24" s="1">
        <v>-0.96990059422627894</v>
      </c>
      <c r="E24" s="1">
        <v>-0.79424865701332104</v>
      </c>
      <c r="F24" s="1" t="s">
        <v>20</v>
      </c>
      <c r="I24" s="1" t="str">
        <f t="shared" si="0"/>
        <v>Average Number Connected_31</v>
      </c>
    </row>
    <row r="25" spans="1:9" x14ac:dyDescent="0.2">
      <c r="A25" s="1">
        <v>31.5</v>
      </c>
      <c r="B25" s="1">
        <v>13.5</v>
      </c>
      <c r="C25" s="1">
        <v>0.81385699121875898</v>
      </c>
      <c r="D25" s="1">
        <v>-0.99792486558819404</v>
      </c>
      <c r="E25" s="1">
        <v>-0.81412248124624997</v>
      </c>
      <c r="F25" s="1" t="s">
        <v>20</v>
      </c>
      <c r="I25" s="1" t="str">
        <f t="shared" si="0"/>
        <v>Average Number Connected_31.5</v>
      </c>
    </row>
    <row r="26" spans="1:9" x14ac:dyDescent="0.2">
      <c r="A26" s="1">
        <v>32</v>
      </c>
      <c r="B26" s="1">
        <v>14</v>
      </c>
      <c r="C26" s="1">
        <v>0.81385699121875898</v>
      </c>
      <c r="D26" s="1">
        <v>-1.0259491369501099</v>
      </c>
      <c r="E26" s="1">
        <v>-0.83399630547917802</v>
      </c>
      <c r="F26" s="1" t="s">
        <v>20</v>
      </c>
      <c r="I26" s="1" t="str">
        <f t="shared" si="0"/>
        <v>Average Number Connected_32</v>
      </c>
    </row>
    <row r="27" spans="1:9" x14ac:dyDescent="0.2">
      <c r="A27" s="1">
        <v>20</v>
      </c>
      <c r="B27" s="1">
        <v>2</v>
      </c>
      <c r="C27" s="1">
        <v>1</v>
      </c>
      <c r="D27" s="1">
        <v>-0.37920172378947797</v>
      </c>
      <c r="E27" s="1">
        <v>-0.38285962341422303</v>
      </c>
      <c r="F27" s="1" t="s">
        <v>23</v>
      </c>
      <c r="I27" s="1" t="str">
        <f t="shared" si="0"/>
        <v>Connected Only_20</v>
      </c>
    </row>
    <row r="28" spans="1:9" x14ac:dyDescent="0.2">
      <c r="A28" s="1">
        <v>20.5</v>
      </c>
      <c r="B28" s="1">
        <v>2.5</v>
      </c>
      <c r="C28" s="1">
        <v>1</v>
      </c>
      <c r="D28" s="1">
        <v>-0.41239344392375599</v>
      </c>
      <c r="E28" s="1">
        <v>-0.40790089641951399</v>
      </c>
      <c r="F28" s="1" t="s">
        <v>23</v>
      </c>
      <c r="I28" s="1" t="str">
        <f t="shared" si="0"/>
        <v>Connected Only_20.5</v>
      </c>
    </row>
    <row r="29" spans="1:9" x14ac:dyDescent="0.2">
      <c r="A29" s="1">
        <v>21</v>
      </c>
      <c r="B29" s="1">
        <v>3</v>
      </c>
      <c r="C29" s="1">
        <v>1</v>
      </c>
      <c r="D29" s="1">
        <v>-0.445585164058034</v>
      </c>
      <c r="E29" s="1">
        <v>-0.43294216942480601</v>
      </c>
      <c r="F29" s="1" t="s">
        <v>23</v>
      </c>
      <c r="I29" s="1" t="str">
        <f t="shared" si="0"/>
        <v>Connected Only_21</v>
      </c>
    </row>
    <row r="30" spans="1:9" x14ac:dyDescent="0.2">
      <c r="A30" s="1">
        <v>21.5</v>
      </c>
      <c r="B30" s="1">
        <v>3.5</v>
      </c>
      <c r="C30" s="1">
        <v>1</v>
      </c>
      <c r="D30" s="1">
        <v>-0.47877688419231101</v>
      </c>
      <c r="E30" s="1">
        <v>-0.45798344243009698</v>
      </c>
      <c r="F30" s="1" t="s">
        <v>23</v>
      </c>
      <c r="I30" s="1" t="str">
        <f t="shared" si="0"/>
        <v>Connected Only_21.5</v>
      </c>
    </row>
    <row r="31" spans="1:9" x14ac:dyDescent="0.2">
      <c r="A31" s="1">
        <v>22</v>
      </c>
      <c r="B31" s="1">
        <v>4</v>
      </c>
      <c r="C31" s="1">
        <v>1</v>
      </c>
      <c r="D31" s="1">
        <v>-0.51196860432658897</v>
      </c>
      <c r="E31" s="1">
        <v>-0.483024715435388</v>
      </c>
      <c r="F31" s="1" t="s">
        <v>23</v>
      </c>
      <c r="I31" s="1" t="str">
        <f t="shared" si="0"/>
        <v>Connected Only_22</v>
      </c>
    </row>
    <row r="32" spans="1:9" x14ac:dyDescent="0.2">
      <c r="A32" s="1">
        <v>22.5</v>
      </c>
      <c r="B32" s="1">
        <v>4.5</v>
      </c>
      <c r="C32" s="1">
        <v>1</v>
      </c>
      <c r="D32" s="1">
        <v>-0.54516032446086704</v>
      </c>
      <c r="E32" s="1">
        <v>-0.50806598844067896</v>
      </c>
      <c r="F32" s="1" t="s">
        <v>23</v>
      </c>
      <c r="I32" s="1" t="str">
        <f t="shared" si="0"/>
        <v>Connected Only_22.5</v>
      </c>
    </row>
    <row r="33" spans="1:9" x14ac:dyDescent="0.2">
      <c r="A33" s="1">
        <v>23</v>
      </c>
      <c r="B33" s="1">
        <v>5</v>
      </c>
      <c r="C33" s="1">
        <v>1</v>
      </c>
      <c r="D33" s="1">
        <v>-0.578352044595144</v>
      </c>
      <c r="E33" s="1">
        <v>-0.53310726144596998</v>
      </c>
      <c r="F33" s="1" t="s">
        <v>23</v>
      </c>
      <c r="I33" s="1" t="str">
        <f t="shared" si="0"/>
        <v>Connected Only_23</v>
      </c>
    </row>
    <row r="34" spans="1:9" x14ac:dyDescent="0.2">
      <c r="A34" s="1">
        <v>23.5</v>
      </c>
      <c r="B34" s="1">
        <v>5.5</v>
      </c>
      <c r="C34" s="1">
        <v>1</v>
      </c>
      <c r="D34" s="1">
        <v>-0.61154376472942196</v>
      </c>
      <c r="E34" s="1">
        <v>-0.558148534451261</v>
      </c>
      <c r="F34" s="1" t="s">
        <v>23</v>
      </c>
      <c r="I34" s="1" t="str">
        <f t="shared" si="0"/>
        <v>Connected Only_23.5</v>
      </c>
    </row>
    <row r="35" spans="1:9" x14ac:dyDescent="0.2">
      <c r="A35" s="1">
        <v>24</v>
      </c>
      <c r="B35" s="1">
        <v>6</v>
      </c>
      <c r="C35" s="1">
        <v>1</v>
      </c>
      <c r="D35" s="1">
        <v>-0.64473548486369903</v>
      </c>
      <c r="E35" s="1">
        <v>-0.58318980745655202</v>
      </c>
      <c r="F35" s="1" t="s">
        <v>23</v>
      </c>
      <c r="I35" s="1" t="str">
        <f t="shared" si="0"/>
        <v>Connected Only_24</v>
      </c>
    </row>
    <row r="36" spans="1:9" x14ac:dyDescent="0.2">
      <c r="A36" s="1">
        <v>24.5</v>
      </c>
      <c r="B36" s="1">
        <v>6.5</v>
      </c>
      <c r="C36" s="1">
        <v>1</v>
      </c>
      <c r="D36" s="1">
        <v>-0.67792720499797698</v>
      </c>
      <c r="E36" s="1">
        <v>-0.60823108046184404</v>
      </c>
      <c r="F36" s="1" t="s">
        <v>23</v>
      </c>
      <c r="I36" s="1" t="str">
        <f t="shared" si="0"/>
        <v>Connected Only_24.5</v>
      </c>
    </row>
    <row r="37" spans="1:9" x14ac:dyDescent="0.2">
      <c r="A37" s="1">
        <v>25</v>
      </c>
      <c r="B37" s="1">
        <v>7</v>
      </c>
      <c r="C37" s="1">
        <v>1</v>
      </c>
      <c r="D37" s="1">
        <v>-0.71111892513225505</v>
      </c>
      <c r="E37" s="1">
        <v>-0.63327235346713495</v>
      </c>
      <c r="F37" s="1" t="s">
        <v>23</v>
      </c>
      <c r="I37" s="1" t="str">
        <f t="shared" si="0"/>
        <v>Connected Only_25</v>
      </c>
    </row>
    <row r="38" spans="1:9" x14ac:dyDescent="0.2">
      <c r="A38" s="1">
        <v>25.5</v>
      </c>
      <c r="B38" s="1">
        <v>7.5</v>
      </c>
      <c r="C38" s="1">
        <v>1</v>
      </c>
      <c r="D38" s="1">
        <v>-0.74431064526653201</v>
      </c>
      <c r="E38" s="1">
        <v>-0.65831362647242597</v>
      </c>
      <c r="F38" s="1" t="s">
        <v>23</v>
      </c>
      <c r="I38" s="1" t="str">
        <f t="shared" si="0"/>
        <v>Connected Only_25.5</v>
      </c>
    </row>
    <row r="39" spans="1:9" x14ac:dyDescent="0.2">
      <c r="A39" s="1">
        <v>26</v>
      </c>
      <c r="B39" s="1">
        <v>8</v>
      </c>
      <c r="C39" s="1">
        <v>1</v>
      </c>
      <c r="D39" s="1">
        <v>-0.77750236540080997</v>
      </c>
      <c r="E39" s="1">
        <v>-0.68335489947771699</v>
      </c>
      <c r="F39" s="1" t="s">
        <v>23</v>
      </c>
      <c r="I39" s="1" t="str">
        <f t="shared" si="0"/>
        <v>Connected Only_26</v>
      </c>
    </row>
    <row r="40" spans="1:9" x14ac:dyDescent="0.2">
      <c r="A40" s="1">
        <v>26.5</v>
      </c>
      <c r="B40" s="1">
        <v>8.5</v>
      </c>
      <c r="C40" s="1">
        <v>1</v>
      </c>
      <c r="D40" s="1">
        <v>-0.81069408553508804</v>
      </c>
      <c r="E40" s="1">
        <v>-0.70839617248300801</v>
      </c>
      <c r="F40" s="1" t="s">
        <v>23</v>
      </c>
      <c r="I40" s="1" t="str">
        <f t="shared" si="0"/>
        <v>Connected Only_26.5</v>
      </c>
    </row>
    <row r="41" spans="1:9" x14ac:dyDescent="0.2">
      <c r="A41" s="1">
        <v>27</v>
      </c>
      <c r="B41" s="1">
        <v>9</v>
      </c>
      <c r="C41" s="1">
        <v>1</v>
      </c>
      <c r="D41" s="1">
        <v>-0.843885805669365</v>
      </c>
      <c r="E41" s="1">
        <v>-0.73343744548829903</v>
      </c>
      <c r="F41" s="1" t="s">
        <v>23</v>
      </c>
      <c r="I41" s="1" t="str">
        <f t="shared" si="0"/>
        <v>Connected Only_27</v>
      </c>
    </row>
    <row r="42" spans="1:9" x14ac:dyDescent="0.2">
      <c r="A42" s="1">
        <v>27.5</v>
      </c>
      <c r="B42" s="1">
        <v>9.5</v>
      </c>
      <c r="C42" s="1">
        <v>1</v>
      </c>
      <c r="D42" s="1">
        <v>-0.87707752580364295</v>
      </c>
      <c r="E42" s="1">
        <v>-0.75847871849359005</v>
      </c>
      <c r="F42" s="1" t="s">
        <v>23</v>
      </c>
      <c r="I42" s="1" t="str">
        <f t="shared" si="0"/>
        <v>Connected Only_27.5</v>
      </c>
    </row>
    <row r="43" spans="1:9" x14ac:dyDescent="0.2">
      <c r="A43" s="1">
        <v>28</v>
      </c>
      <c r="B43" s="1">
        <v>10</v>
      </c>
      <c r="C43" s="1">
        <v>1</v>
      </c>
      <c r="D43" s="1">
        <v>-0.91026924593792102</v>
      </c>
      <c r="E43" s="1">
        <v>-0.78351999149888196</v>
      </c>
      <c r="F43" s="1" t="s">
        <v>23</v>
      </c>
      <c r="I43" s="1" t="str">
        <f t="shared" si="0"/>
        <v>Connected Only_28</v>
      </c>
    </row>
    <row r="44" spans="1:9" x14ac:dyDescent="0.2">
      <c r="A44" s="1">
        <v>28.5</v>
      </c>
      <c r="B44" s="1">
        <v>10.5</v>
      </c>
      <c r="C44" s="1">
        <v>1</v>
      </c>
      <c r="D44" s="1">
        <v>-0.94346096607219798</v>
      </c>
      <c r="E44" s="1">
        <v>-0.80856126450417298</v>
      </c>
      <c r="F44" s="1" t="s">
        <v>23</v>
      </c>
      <c r="I44" s="1" t="str">
        <f t="shared" si="0"/>
        <v>Connected Only_28.5</v>
      </c>
    </row>
    <row r="45" spans="1:9" x14ac:dyDescent="0.2">
      <c r="A45" s="1">
        <v>29</v>
      </c>
      <c r="B45" s="1">
        <v>11</v>
      </c>
      <c r="C45" s="1">
        <v>1</v>
      </c>
      <c r="D45" s="1">
        <v>-0.97665268620647605</v>
      </c>
      <c r="E45" s="1">
        <v>-0.833602537509464</v>
      </c>
      <c r="F45" s="1" t="s">
        <v>23</v>
      </c>
      <c r="I45" s="1" t="str">
        <f t="shared" si="0"/>
        <v>Connected Only_29</v>
      </c>
    </row>
    <row r="46" spans="1:9" x14ac:dyDescent="0.2">
      <c r="A46" s="1">
        <v>29.5</v>
      </c>
      <c r="B46" s="1">
        <v>11.5</v>
      </c>
      <c r="C46" s="1">
        <v>1</v>
      </c>
      <c r="D46" s="1">
        <v>-1.0098444063407499</v>
      </c>
      <c r="E46" s="1">
        <v>-0.85864381051475502</v>
      </c>
      <c r="F46" s="1" t="s">
        <v>23</v>
      </c>
      <c r="I46" s="1" t="str">
        <f t="shared" si="0"/>
        <v>Connected Only_29.5</v>
      </c>
    </row>
    <row r="47" spans="1:9" x14ac:dyDescent="0.2">
      <c r="A47" s="1">
        <v>30</v>
      </c>
      <c r="B47" s="1">
        <v>12</v>
      </c>
      <c r="C47" s="1">
        <v>1</v>
      </c>
      <c r="D47" s="1">
        <v>-1.0430361264750301</v>
      </c>
      <c r="E47" s="1">
        <v>-0.88368508352004604</v>
      </c>
      <c r="F47" s="1" t="s">
        <v>23</v>
      </c>
      <c r="I47" s="1" t="str">
        <f t="shared" si="0"/>
        <v>Connected Only_30</v>
      </c>
    </row>
    <row r="48" spans="1:9" x14ac:dyDescent="0.2">
      <c r="A48" s="1">
        <v>30.5</v>
      </c>
      <c r="B48" s="1">
        <v>12.5</v>
      </c>
      <c r="C48" s="1">
        <v>1</v>
      </c>
      <c r="D48" s="1">
        <v>-1.07622784660931</v>
      </c>
      <c r="E48" s="1">
        <v>-0.90872635652533795</v>
      </c>
      <c r="F48" s="1" t="s">
        <v>23</v>
      </c>
      <c r="I48" s="1" t="str">
        <f t="shared" si="0"/>
        <v>Connected Only_30.5</v>
      </c>
    </row>
    <row r="49" spans="1:9" x14ac:dyDescent="0.2">
      <c r="A49" s="1">
        <v>31</v>
      </c>
      <c r="B49" s="1">
        <v>13</v>
      </c>
      <c r="C49" s="1">
        <v>1</v>
      </c>
      <c r="D49" s="1">
        <v>-1.10941956674359</v>
      </c>
      <c r="E49" s="1">
        <v>-0.93376762953062897</v>
      </c>
      <c r="F49" s="1" t="s">
        <v>23</v>
      </c>
      <c r="I49" s="1" t="str">
        <f t="shared" si="0"/>
        <v>Connected Only_31</v>
      </c>
    </row>
    <row r="50" spans="1:9" x14ac:dyDescent="0.2">
      <c r="A50" s="1">
        <v>31.5</v>
      </c>
      <c r="B50" s="1">
        <v>13.5</v>
      </c>
      <c r="C50" s="1">
        <v>1</v>
      </c>
      <c r="D50" s="1">
        <v>-1.14261128687786</v>
      </c>
      <c r="E50" s="1">
        <v>-0.95880890253591999</v>
      </c>
      <c r="F50" s="1" t="s">
        <v>23</v>
      </c>
      <c r="I50" s="1" t="str">
        <f t="shared" si="0"/>
        <v>Connected Only_31.5</v>
      </c>
    </row>
    <row r="51" spans="1:9" x14ac:dyDescent="0.2">
      <c r="A51" s="1">
        <v>32</v>
      </c>
      <c r="B51" s="1">
        <v>14</v>
      </c>
      <c r="C51" s="1">
        <v>1</v>
      </c>
      <c r="D51" s="1">
        <v>-1.1758030070121399</v>
      </c>
      <c r="E51" s="1">
        <v>-0.98385017554121101</v>
      </c>
      <c r="F51" s="1" t="s">
        <v>23</v>
      </c>
      <c r="I51" s="1" t="str">
        <f t="shared" si="0"/>
        <v>Connected Only_32</v>
      </c>
    </row>
    <row r="52" spans="1:9" x14ac:dyDescent="0.2">
      <c r="A52" s="1">
        <v>20</v>
      </c>
      <c r="B52" s="1">
        <v>2</v>
      </c>
      <c r="C52" s="1">
        <v>0</v>
      </c>
      <c r="D52" s="1">
        <v>-0.24041005122289899</v>
      </c>
      <c r="E52" s="1">
        <v>-0.24406795084764399</v>
      </c>
      <c r="F52" s="1" t="s">
        <v>24</v>
      </c>
      <c r="I52" s="1" t="str">
        <f t="shared" si="0"/>
        <v>Unconnected_20</v>
      </c>
    </row>
    <row r="53" spans="1:9" x14ac:dyDescent="0.2">
      <c r="A53" s="1">
        <v>20.5</v>
      </c>
      <c r="B53" s="1">
        <v>2.5</v>
      </c>
      <c r="C53" s="1">
        <v>0</v>
      </c>
      <c r="D53" s="1">
        <v>-0.24584113287713699</v>
      </c>
      <c r="E53" s="1">
        <v>-0.241348585372895</v>
      </c>
      <c r="F53" s="1" t="s">
        <v>24</v>
      </c>
      <c r="I53" s="1" t="str">
        <f t="shared" si="0"/>
        <v>Unconnected_20.5</v>
      </c>
    </row>
    <row r="54" spans="1:9" x14ac:dyDescent="0.2">
      <c r="A54" s="1">
        <v>21</v>
      </c>
      <c r="B54" s="1">
        <v>3</v>
      </c>
      <c r="C54" s="1">
        <v>0</v>
      </c>
      <c r="D54" s="1">
        <v>-0.25127221453137499</v>
      </c>
      <c r="E54" s="1">
        <v>-0.238629219898147</v>
      </c>
      <c r="F54" s="1" t="s">
        <v>24</v>
      </c>
      <c r="I54" s="1" t="str">
        <f t="shared" si="0"/>
        <v>Unconnected_21</v>
      </c>
    </row>
    <row r="55" spans="1:9" x14ac:dyDescent="0.2">
      <c r="A55" s="1">
        <v>21.5</v>
      </c>
      <c r="B55" s="1">
        <v>3.5</v>
      </c>
      <c r="C55" s="1">
        <v>0</v>
      </c>
      <c r="D55" s="1">
        <v>-0.25670329618561299</v>
      </c>
      <c r="E55" s="1">
        <v>-0.23590985442339801</v>
      </c>
      <c r="F55" s="1" t="s">
        <v>24</v>
      </c>
      <c r="I55" s="1" t="str">
        <f t="shared" si="0"/>
        <v>Unconnected_21.5</v>
      </c>
    </row>
    <row r="56" spans="1:9" x14ac:dyDescent="0.2">
      <c r="A56" s="1">
        <v>22</v>
      </c>
      <c r="B56" s="1">
        <v>4</v>
      </c>
      <c r="C56" s="1">
        <v>0</v>
      </c>
      <c r="D56" s="1">
        <v>-0.262134377839851</v>
      </c>
      <c r="E56" s="1">
        <v>-0.23319048894864999</v>
      </c>
      <c r="F56" s="1" t="s">
        <v>24</v>
      </c>
      <c r="I56" s="1" t="str">
        <f t="shared" si="0"/>
        <v>Unconnected_22</v>
      </c>
    </row>
    <row r="57" spans="1:9" x14ac:dyDescent="0.2">
      <c r="A57" s="1">
        <v>22.5</v>
      </c>
      <c r="B57" s="1">
        <v>4.5</v>
      </c>
      <c r="C57" s="1">
        <v>0</v>
      </c>
      <c r="D57" s="1">
        <v>-0.267565459494089</v>
      </c>
      <c r="E57" s="1">
        <v>-0.230471123473901</v>
      </c>
      <c r="F57" s="1" t="s">
        <v>24</v>
      </c>
      <c r="I57" s="1" t="str">
        <f t="shared" si="0"/>
        <v>Unconnected_22.5</v>
      </c>
    </row>
    <row r="58" spans="1:9" x14ac:dyDescent="0.2">
      <c r="A58" s="1">
        <v>23</v>
      </c>
      <c r="B58" s="1">
        <v>5</v>
      </c>
      <c r="C58" s="1">
        <v>0</v>
      </c>
      <c r="D58" s="1">
        <v>-0.272996541148327</v>
      </c>
      <c r="E58" s="1">
        <v>-0.22775175799915201</v>
      </c>
      <c r="F58" s="1" t="s">
        <v>24</v>
      </c>
      <c r="I58" s="1" t="str">
        <f t="shared" si="0"/>
        <v>Unconnected_23</v>
      </c>
    </row>
    <row r="59" spans="1:9" x14ac:dyDescent="0.2">
      <c r="A59" s="1">
        <v>23.5</v>
      </c>
      <c r="B59" s="1">
        <v>5.5</v>
      </c>
      <c r="C59" s="1">
        <v>0</v>
      </c>
      <c r="D59" s="1">
        <v>-0.278427622802565</v>
      </c>
      <c r="E59" s="1">
        <v>-0.22503239252440399</v>
      </c>
      <c r="F59" s="1" t="s">
        <v>24</v>
      </c>
      <c r="I59" s="1" t="str">
        <f t="shared" si="0"/>
        <v>Unconnected_23.5</v>
      </c>
    </row>
    <row r="60" spans="1:9" x14ac:dyDescent="0.2">
      <c r="A60" s="1">
        <v>24</v>
      </c>
      <c r="B60" s="1">
        <v>6</v>
      </c>
      <c r="C60" s="1">
        <v>0</v>
      </c>
      <c r="D60" s="1">
        <v>-0.283858704456802</v>
      </c>
      <c r="E60" s="1">
        <v>-0.222313027049655</v>
      </c>
      <c r="F60" s="1" t="s">
        <v>24</v>
      </c>
      <c r="I60" s="1" t="str">
        <f t="shared" si="0"/>
        <v>Unconnected_24</v>
      </c>
    </row>
    <row r="61" spans="1:9" x14ac:dyDescent="0.2">
      <c r="A61" s="1">
        <v>24.5</v>
      </c>
      <c r="B61" s="1">
        <v>6.5</v>
      </c>
      <c r="C61" s="1">
        <v>0</v>
      </c>
      <c r="D61" s="1">
        <v>-0.28928978611104</v>
      </c>
      <c r="E61" s="1">
        <v>-0.21959366157490701</v>
      </c>
      <c r="F61" s="1" t="s">
        <v>24</v>
      </c>
      <c r="I61" s="1" t="str">
        <f t="shared" si="0"/>
        <v>Unconnected_24.5</v>
      </c>
    </row>
    <row r="62" spans="1:9" x14ac:dyDescent="0.2">
      <c r="A62" s="1">
        <v>25</v>
      </c>
      <c r="B62" s="1">
        <v>7</v>
      </c>
      <c r="C62" s="1">
        <v>0</v>
      </c>
      <c r="D62" s="1">
        <v>-0.29472086776527801</v>
      </c>
      <c r="E62" s="1">
        <v>-0.21687429610015799</v>
      </c>
      <c r="F62" s="1" t="s">
        <v>24</v>
      </c>
      <c r="I62" s="1" t="str">
        <f t="shared" si="0"/>
        <v>Unconnected_25</v>
      </c>
    </row>
    <row r="63" spans="1:9" x14ac:dyDescent="0.2">
      <c r="A63" s="1">
        <v>25.5</v>
      </c>
      <c r="B63" s="1">
        <v>7.5</v>
      </c>
      <c r="C63" s="1">
        <v>0</v>
      </c>
      <c r="D63" s="1">
        <v>-0.30015194941951601</v>
      </c>
      <c r="E63" s="1">
        <v>-0.21415493062540999</v>
      </c>
      <c r="F63" s="1" t="s">
        <v>24</v>
      </c>
      <c r="I63" s="1" t="str">
        <f t="shared" si="0"/>
        <v>Unconnected_25.5</v>
      </c>
    </row>
    <row r="64" spans="1:9" x14ac:dyDescent="0.2">
      <c r="A64" s="1">
        <v>26</v>
      </c>
      <c r="B64" s="1">
        <v>8</v>
      </c>
      <c r="C64" s="1">
        <v>0</v>
      </c>
      <c r="D64" s="1">
        <v>-0.30558303107375401</v>
      </c>
      <c r="E64" s="1">
        <v>-0.211435565150661</v>
      </c>
      <c r="F64" s="1" t="s">
        <v>24</v>
      </c>
      <c r="I64" s="1" t="str">
        <f t="shared" si="0"/>
        <v>Unconnected_26</v>
      </c>
    </row>
    <row r="65" spans="1:9" x14ac:dyDescent="0.2">
      <c r="A65" s="1">
        <v>26.5</v>
      </c>
      <c r="B65" s="1">
        <v>8.5</v>
      </c>
      <c r="C65" s="1">
        <v>0</v>
      </c>
      <c r="D65" s="1">
        <v>-0.31101411272799201</v>
      </c>
      <c r="E65" s="1">
        <v>-0.20871619967591301</v>
      </c>
      <c r="F65" s="1" t="s">
        <v>24</v>
      </c>
      <c r="I65" s="1" t="str">
        <f t="shared" si="0"/>
        <v>Unconnected_26.5</v>
      </c>
    </row>
    <row r="66" spans="1:9" x14ac:dyDescent="0.2">
      <c r="A66" s="1">
        <v>27</v>
      </c>
      <c r="B66" s="1">
        <v>9</v>
      </c>
      <c r="C66" s="1">
        <v>0</v>
      </c>
      <c r="D66" s="1">
        <v>-0.31644519438223001</v>
      </c>
      <c r="E66" s="1">
        <v>-0.20599683420116399</v>
      </c>
      <c r="F66" s="1" t="s">
        <v>24</v>
      </c>
      <c r="I66" s="1" t="str">
        <f t="shared" si="0"/>
        <v>Unconnected_27</v>
      </c>
    </row>
    <row r="67" spans="1:9" x14ac:dyDescent="0.2">
      <c r="A67" s="1">
        <v>27.5</v>
      </c>
      <c r="B67" s="1">
        <v>9.5</v>
      </c>
      <c r="C67" s="1">
        <v>0</v>
      </c>
      <c r="D67" s="1">
        <v>-0.32187627603646801</v>
      </c>
      <c r="E67" s="1">
        <v>-0.203277468726416</v>
      </c>
      <c r="F67" s="1" t="s">
        <v>24</v>
      </c>
      <c r="I67" s="1" t="str">
        <f t="shared" ref="I67:I76" si="1">$F67&amp;"_"&amp;A67</f>
        <v>Unconnected_27.5</v>
      </c>
    </row>
    <row r="68" spans="1:9" x14ac:dyDescent="0.2">
      <c r="A68" s="1">
        <v>28</v>
      </c>
      <c r="B68" s="1">
        <v>10</v>
      </c>
      <c r="C68" s="1">
        <v>0</v>
      </c>
      <c r="D68" s="1">
        <v>-0.32730735769070601</v>
      </c>
      <c r="E68" s="1">
        <v>-0.20055810325166701</v>
      </c>
      <c r="F68" s="1" t="s">
        <v>24</v>
      </c>
      <c r="I68" s="1" t="str">
        <f t="shared" si="1"/>
        <v>Unconnected_28</v>
      </c>
    </row>
    <row r="69" spans="1:9" x14ac:dyDescent="0.2">
      <c r="A69" s="1">
        <v>28.5</v>
      </c>
      <c r="B69" s="1">
        <v>10.5</v>
      </c>
      <c r="C69" s="1">
        <v>0</v>
      </c>
      <c r="D69" s="1">
        <v>-0.33273843934494401</v>
      </c>
      <c r="E69" s="1">
        <v>-0.19783873777691799</v>
      </c>
      <c r="F69" s="1" t="s">
        <v>24</v>
      </c>
      <c r="I69" s="1" t="str">
        <f t="shared" si="1"/>
        <v>Unconnected_28.5</v>
      </c>
    </row>
    <row r="70" spans="1:9" x14ac:dyDescent="0.2">
      <c r="A70" s="1">
        <v>29</v>
      </c>
      <c r="B70" s="1">
        <v>11</v>
      </c>
      <c r="C70" s="1">
        <v>0</v>
      </c>
      <c r="D70" s="1">
        <v>-0.33816952099918202</v>
      </c>
      <c r="E70" s="1">
        <v>-0.19511937230217</v>
      </c>
      <c r="F70" s="1" t="s">
        <v>24</v>
      </c>
      <c r="I70" s="1" t="str">
        <f t="shared" si="1"/>
        <v>Unconnected_29</v>
      </c>
    </row>
    <row r="71" spans="1:9" x14ac:dyDescent="0.2">
      <c r="A71" s="1">
        <v>29.5</v>
      </c>
      <c r="B71" s="1">
        <v>11.5</v>
      </c>
      <c r="C71" s="1">
        <v>0</v>
      </c>
      <c r="D71" s="1">
        <v>-0.34360060265342002</v>
      </c>
      <c r="E71" s="1">
        <v>-0.19240000682742101</v>
      </c>
      <c r="F71" s="1" t="s">
        <v>24</v>
      </c>
      <c r="I71" s="1" t="str">
        <f t="shared" si="1"/>
        <v>Unconnected_29.5</v>
      </c>
    </row>
    <row r="72" spans="1:9" x14ac:dyDescent="0.2">
      <c r="A72" s="1">
        <v>30</v>
      </c>
      <c r="B72" s="1">
        <v>12</v>
      </c>
      <c r="C72" s="1">
        <v>0</v>
      </c>
      <c r="D72" s="1">
        <v>-0.34903168430765802</v>
      </c>
      <c r="E72" s="1">
        <v>-0.18968064135267301</v>
      </c>
      <c r="F72" s="1" t="s">
        <v>24</v>
      </c>
      <c r="I72" s="1" t="str">
        <f t="shared" si="1"/>
        <v>Unconnected_30</v>
      </c>
    </row>
    <row r="73" spans="1:9" x14ac:dyDescent="0.2">
      <c r="A73" s="1">
        <v>30.5</v>
      </c>
      <c r="B73" s="1">
        <v>12.5</v>
      </c>
      <c r="C73" s="1">
        <v>0</v>
      </c>
      <c r="D73" s="1">
        <v>-0.35446276596189602</v>
      </c>
      <c r="E73" s="1">
        <v>-0.18696127587792399</v>
      </c>
      <c r="F73" s="1" t="s">
        <v>24</v>
      </c>
      <c r="I73" s="1" t="str">
        <f t="shared" si="1"/>
        <v>Unconnected_30.5</v>
      </c>
    </row>
    <row r="74" spans="1:9" x14ac:dyDescent="0.2">
      <c r="A74" s="1">
        <v>31</v>
      </c>
      <c r="B74" s="1">
        <v>13</v>
      </c>
      <c r="C74" s="1">
        <v>0</v>
      </c>
      <c r="D74" s="1">
        <v>-0.35989384761613402</v>
      </c>
      <c r="E74" s="1">
        <v>-0.184241910403176</v>
      </c>
      <c r="F74" s="1" t="s">
        <v>24</v>
      </c>
      <c r="I74" s="1" t="str">
        <f t="shared" si="1"/>
        <v>Unconnected_31</v>
      </c>
    </row>
    <row r="75" spans="1:9" x14ac:dyDescent="0.2">
      <c r="A75" s="1">
        <v>31.5</v>
      </c>
      <c r="B75" s="1">
        <v>13.5</v>
      </c>
      <c r="C75" s="1">
        <v>0</v>
      </c>
      <c r="D75" s="1">
        <v>-0.36532492927037102</v>
      </c>
      <c r="E75" s="1">
        <v>-0.18152254492842701</v>
      </c>
      <c r="F75" s="1" t="s">
        <v>24</v>
      </c>
      <c r="I75" s="1" t="str">
        <f t="shared" si="1"/>
        <v>Unconnected_31.5</v>
      </c>
    </row>
    <row r="76" spans="1:9" x14ac:dyDescent="0.2">
      <c r="A76" s="1">
        <v>32</v>
      </c>
      <c r="B76" s="1">
        <v>14</v>
      </c>
      <c r="C76" s="1">
        <v>0</v>
      </c>
      <c r="D76" s="1">
        <v>-0.37075601092460903</v>
      </c>
      <c r="E76" s="1">
        <v>-0.17880317945367899</v>
      </c>
      <c r="F76" s="1" t="s">
        <v>24</v>
      </c>
      <c r="I76" s="1" t="str">
        <f t="shared" si="1"/>
        <v>Unconnected_32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8EC5-7773-4F0C-9473-A37FA81BCDE0}">
  <sheetPr>
    <tabColor theme="5"/>
  </sheetPr>
  <dimension ref="A1:AG125"/>
  <sheetViews>
    <sheetView topLeftCell="V1" workbookViewId="0">
      <selection activeCell="Z17" sqref="Z17"/>
    </sheetView>
  </sheetViews>
  <sheetFormatPr defaultRowHeight="10" x14ac:dyDescent="0.2"/>
  <cols>
    <col min="1" max="1" width="8.88671875" style="1"/>
    <col min="2" max="2" width="10.44140625" style="1" bestFit="1" customWidth="1"/>
    <col min="3" max="21" width="8.88671875" style="1"/>
    <col min="23" max="23" width="17.21875" customWidth="1"/>
    <col min="24" max="26" width="16.21875" customWidth="1"/>
    <col min="27" max="27" width="17.44140625" style="1" customWidth="1"/>
    <col min="29" max="29" width="17.21875" style="1" customWidth="1"/>
    <col min="30" max="33" width="16.21875" style="1" customWidth="1"/>
  </cols>
  <sheetData>
    <row r="1" spans="1:33" s="1" customFormat="1" x14ac:dyDescent="0.2">
      <c r="C1" s="1" t="s">
        <v>22</v>
      </c>
      <c r="D1" s="1" t="s">
        <v>22</v>
      </c>
      <c r="E1" s="1" t="s">
        <v>22</v>
      </c>
      <c r="F1" s="1" t="s">
        <v>22</v>
      </c>
      <c r="G1" s="1" t="s">
        <v>22</v>
      </c>
      <c r="I1" s="1" t="s">
        <v>22</v>
      </c>
      <c r="J1" s="1" t="s">
        <v>22</v>
      </c>
      <c r="K1" s="1" t="s">
        <v>22</v>
      </c>
      <c r="M1" s="1" t="s">
        <v>21</v>
      </c>
      <c r="N1" s="1" t="s">
        <v>21</v>
      </c>
      <c r="O1" s="1" t="s">
        <v>21</v>
      </c>
      <c r="P1" s="1" t="s">
        <v>21</v>
      </c>
      <c r="R1" s="1" t="s">
        <v>21</v>
      </c>
      <c r="S1" s="1" t="s">
        <v>21</v>
      </c>
      <c r="T1" s="1" t="s">
        <v>21</v>
      </c>
      <c r="X1" s="1" t="s">
        <v>22</v>
      </c>
      <c r="Y1" s="1" t="s">
        <v>22</v>
      </c>
      <c r="Z1" s="1" t="s">
        <v>22</v>
      </c>
      <c r="AA1" s="1" t="s">
        <v>22</v>
      </c>
      <c r="AD1" s="1" t="s">
        <v>21</v>
      </c>
      <c r="AE1" s="1" t="s">
        <v>21</v>
      </c>
      <c r="AF1" s="1" t="s">
        <v>21</v>
      </c>
      <c r="AG1" s="1" t="s">
        <v>21</v>
      </c>
    </row>
    <row r="2" spans="1:33" s="1" customFormat="1" x14ac:dyDescent="0.2">
      <c r="C2" s="1" t="str">
        <f>C$1&amp;"_"&amp;C$7</f>
        <v>total_impact_kw_kw_impact</v>
      </c>
      <c r="D2" s="1" t="str">
        <f t="shared" ref="D2:G2" si="0">D$1&amp;"_"&amp;D$7</f>
        <v>total_impact_kw_ci_delta</v>
      </c>
      <c r="E2" s="1" t="str">
        <f t="shared" si="0"/>
        <v>total_impact_kw_mean_kw</v>
      </c>
      <c r="F2" s="1" t="str">
        <f t="shared" si="0"/>
        <v>total_impact_kw_mean_drybulb</v>
      </c>
      <c r="G2" s="1" t="str">
        <f t="shared" si="0"/>
        <v>total_impact_kw_mean_connected</v>
      </c>
      <c r="I2" s="1" t="str">
        <f t="shared" ref="I2:J2" si="1">I$1&amp;"_"&amp;I$7</f>
        <v>total_impact_kw_Stat/Signif?</v>
      </c>
      <c r="J2" s="1" t="str">
        <f t="shared" si="1"/>
        <v>total_impact_kw_% impact</v>
      </c>
      <c r="K2" s="1" t="str">
        <f>K$1&amp;"_"&amp;K$7</f>
        <v>total_impact_kw_rel precision</v>
      </c>
      <c r="M2" s="1" t="str">
        <f>M$1&amp;"_"&amp;M$7</f>
        <v>dr_impact_kw_kw_impact</v>
      </c>
      <c r="N2" s="1" t="str">
        <f>N$1&amp;"_"&amp;N$7</f>
        <v>dr_impact_kw_ci_delta</v>
      </c>
      <c r="O2" s="1" t="str">
        <f>O$1&amp;"_"&amp;O$7</f>
        <v>dr_impact_kw_mean_kw</v>
      </c>
      <c r="P2" s="1" t="str">
        <f t="shared" ref="P2" si="2">P$1&amp;"_"&amp;P$7</f>
        <v>dr_impact_kw_mean_drybulb</v>
      </c>
      <c r="R2" s="1" t="str">
        <f>R$1&amp;"_"&amp;R$7</f>
        <v>dr_impact_kw_Stat/Signif?</v>
      </c>
      <c r="S2" s="1" t="str">
        <f>S$1&amp;"_"&amp;S$7</f>
        <v>dr_impact_kw_% impact</v>
      </c>
      <c r="T2" s="1" t="str">
        <f>T$1&amp;"_"&amp;T$7</f>
        <v>dr_impact_kw_rel precision</v>
      </c>
    </row>
    <row r="3" spans="1:33" s="1" customFormat="1" x14ac:dyDescent="0.2"/>
    <row r="4" spans="1:33" s="1" customFormat="1" x14ac:dyDescent="0.2">
      <c r="C4" s="1">
        <v>-1</v>
      </c>
      <c r="D4" s="1">
        <v>1</v>
      </c>
      <c r="E4" s="1">
        <v>1</v>
      </c>
      <c r="F4" s="1">
        <v>1</v>
      </c>
      <c r="G4" s="1">
        <v>1</v>
      </c>
      <c r="M4" s="1">
        <v>-1</v>
      </c>
      <c r="N4" s="1">
        <v>1</v>
      </c>
      <c r="O4" s="1">
        <v>1</v>
      </c>
      <c r="P4" s="1">
        <v>1</v>
      </c>
      <c r="X4" s="1">
        <v>-1</v>
      </c>
      <c r="Y4" s="1">
        <v>1</v>
      </c>
      <c r="Z4" s="1">
        <v>1</v>
      </c>
      <c r="AA4" s="1">
        <v>1</v>
      </c>
      <c r="AD4" s="1">
        <v>-1</v>
      </c>
      <c r="AE4" s="1">
        <v>1</v>
      </c>
      <c r="AF4" s="1">
        <v>1</v>
      </c>
      <c r="AG4" s="1">
        <v>1</v>
      </c>
    </row>
    <row r="5" spans="1:33" s="1" customFormat="1" x14ac:dyDescent="0.2">
      <c r="C5" s="1" t="s">
        <v>1</v>
      </c>
      <c r="D5" s="1" t="s">
        <v>12</v>
      </c>
      <c r="E5" s="1" t="s">
        <v>3</v>
      </c>
      <c r="F5" s="1" t="s">
        <v>4</v>
      </c>
      <c r="G5" s="1" t="s">
        <v>7</v>
      </c>
      <c r="I5" s="1" t="s">
        <v>27</v>
      </c>
      <c r="M5" s="1" t="s">
        <v>1</v>
      </c>
      <c r="N5" s="1" t="s">
        <v>12</v>
      </c>
      <c r="O5" s="1" t="s">
        <v>3</v>
      </c>
      <c r="P5" s="1" t="s">
        <v>4</v>
      </c>
      <c r="R5" s="1" t="s">
        <v>27</v>
      </c>
      <c r="X5" s="1" t="s">
        <v>1</v>
      </c>
      <c r="Y5" s="1" t="s">
        <v>28</v>
      </c>
      <c r="Z5" s="1" t="s">
        <v>29</v>
      </c>
      <c r="AA5" s="1" t="s">
        <v>4</v>
      </c>
      <c r="AD5" s="1" t="s">
        <v>1</v>
      </c>
      <c r="AE5" s="1" t="s">
        <v>28</v>
      </c>
      <c r="AF5" s="1" t="s">
        <v>29</v>
      </c>
      <c r="AG5" s="1" t="s">
        <v>4</v>
      </c>
    </row>
    <row r="6" spans="1:33" s="1" customFormat="1" ht="10" customHeight="1" x14ac:dyDescent="0.2">
      <c r="W6" s="36" t="s">
        <v>16</v>
      </c>
      <c r="X6" s="34" t="s">
        <v>17</v>
      </c>
      <c r="Y6" s="35"/>
      <c r="Z6" s="36" t="s">
        <v>18</v>
      </c>
      <c r="AA6" s="39" t="s">
        <v>42</v>
      </c>
      <c r="AC6" s="36" t="s">
        <v>16</v>
      </c>
      <c r="AD6" s="34" t="s">
        <v>17</v>
      </c>
      <c r="AE6" s="38"/>
      <c r="AF6" s="36" t="s">
        <v>18</v>
      </c>
      <c r="AG6" s="39" t="s">
        <v>42</v>
      </c>
    </row>
    <row r="7" spans="1:33" x14ac:dyDescent="0.2">
      <c r="C7" s="1" t="s">
        <v>1</v>
      </c>
      <c r="D7" s="1" t="s">
        <v>12</v>
      </c>
      <c r="E7" s="1" t="s">
        <v>3</v>
      </c>
      <c r="F7" s="1" t="s">
        <v>4</v>
      </c>
      <c r="G7" s="1" t="s">
        <v>7</v>
      </c>
      <c r="I7" s="1" t="s">
        <v>27</v>
      </c>
      <c r="J7" s="1" t="s">
        <v>28</v>
      </c>
      <c r="K7" s="1" t="s">
        <v>29</v>
      </c>
      <c r="M7" s="1" t="s">
        <v>1</v>
      </c>
      <c r="N7" s="1" t="s">
        <v>12</v>
      </c>
      <c r="O7" s="1" t="s">
        <v>3</v>
      </c>
      <c r="P7" s="1" t="s">
        <v>4</v>
      </c>
      <c r="R7" s="1" t="s">
        <v>27</v>
      </c>
      <c r="S7" s="1" t="s">
        <v>28</v>
      </c>
      <c r="T7" s="1" t="s">
        <v>29</v>
      </c>
      <c r="W7" s="37"/>
      <c r="X7" s="16" t="s">
        <v>25</v>
      </c>
      <c r="Y7" s="19" t="s">
        <v>26</v>
      </c>
      <c r="Z7" s="37"/>
      <c r="AA7" s="40"/>
      <c r="AC7" s="37"/>
      <c r="AD7" s="16" t="s">
        <v>25</v>
      </c>
      <c r="AE7" s="17" t="s">
        <v>26</v>
      </c>
      <c r="AF7" s="37"/>
      <c r="AG7" s="40"/>
    </row>
    <row r="8" spans="1:33" x14ac:dyDescent="0.2">
      <c r="A8" s="1" t="s">
        <v>20</v>
      </c>
      <c r="B8" s="2">
        <v>43252</v>
      </c>
      <c r="C8" s="1">
        <f>INDEX('in_215a Event Impacts'!$A$2:$N$115,MATCH('01 Tabular Event Impacts'!$B8&amp;"_"&amp;'01 Tabular Event Impacts'!$A8&amp;"_"&amp;'01 Tabular Event Impacts'!C$1,'in_215a Event Impacts'!$P$2:$P$115,0),MATCH('01 Tabular Event Impacts'!C$5,'in_215a Event Impacts'!$A$1:$N$1,0))*C$4</f>
        <v>0.604406360416471</v>
      </c>
      <c r="D8" s="1">
        <f>INDEX('in_215a Event Impacts'!$A$2:$N$115,MATCH('01 Tabular Event Impacts'!$B8&amp;"_"&amp;'01 Tabular Event Impacts'!$A8&amp;"_"&amp;'01 Tabular Event Impacts'!D$1,'in_215a Event Impacts'!$P$2:$P$115,0),MATCH('01 Tabular Event Impacts'!D$5,'in_215a Event Impacts'!$A$1:$N$1,0))*D$4</f>
        <v>6.4619623412359606E-2</v>
      </c>
      <c r="E8" s="1">
        <f>INDEX('in_215a Event Impacts'!$A$2:$N$115,MATCH('01 Tabular Event Impacts'!$B8&amp;"_"&amp;'01 Tabular Event Impacts'!$A8&amp;"_"&amp;'01 Tabular Event Impacts'!E$1,'in_215a Event Impacts'!$P$2:$P$115,0),MATCH('01 Tabular Event Impacts'!E$5,'in_215a Event Impacts'!$A$1:$N$1,0))*E$4</f>
        <v>1.31622033898305</v>
      </c>
      <c r="F8" s="1">
        <f>INDEX('in_215a Event Impacts'!$A$2:$N$115,MATCH('01 Tabular Event Impacts'!$B8&amp;"_"&amp;'01 Tabular Event Impacts'!$A8&amp;"_"&amp;'01 Tabular Event Impacts'!F$1,'in_215a Event Impacts'!$P$2:$P$115,0),MATCH('01 Tabular Event Impacts'!F$5,'in_215a Event Impacts'!$A$1:$N$1,0))*F$4</f>
        <v>24.24</v>
      </c>
      <c r="G8" s="1">
        <f>INDEX('in_215a Event Impacts'!$A$2:$N$115,MATCH('01 Tabular Event Impacts'!$B8&amp;"_"&amp;'01 Tabular Event Impacts'!$A8&amp;"_"&amp;'01 Tabular Event Impacts'!G$1,'in_215a Event Impacts'!$P$2:$P$115,0),MATCH('01 Tabular Event Impacts'!G$5,'in_215a Event Impacts'!$A$1:$N$1,0))*G$4</f>
        <v>0.81694915254237299</v>
      </c>
      <c r="I8" s="1">
        <f>IF(D8&gt;ABS(C8),0,1)</f>
        <v>1</v>
      </c>
      <c r="J8" s="3">
        <f>C8/(E8+C8)</f>
        <v>0.31469226196086786</v>
      </c>
      <c r="K8" s="3">
        <f>D8/ABS(C8)</f>
        <v>0.10691420151143502</v>
      </c>
      <c r="L8" s="3"/>
      <c r="M8" s="1">
        <f>INDEX('in_215a Event Impacts'!$A$2:$N$115,MATCH('01 Tabular Event Impacts'!$B8&amp;"_"&amp;'01 Tabular Event Impacts'!$A8&amp;"_"&amp;'01 Tabular Event Impacts'!M$1,'in_215a Event Impacts'!$P$2:$P$115,0),MATCH('01 Tabular Event Impacts'!M$5,'in_215a Event Impacts'!$A$1:$N$1,0))*M$4</f>
        <v>0.52671164598595599</v>
      </c>
      <c r="N8" s="1">
        <f>INDEX('in_215a Event Impacts'!$A$2:$N$115,MATCH('01 Tabular Event Impacts'!$B8&amp;"_"&amp;'01 Tabular Event Impacts'!$A8&amp;"_"&amp;'01 Tabular Event Impacts'!N$1,'in_215a Event Impacts'!$P$2:$P$115,0),MATCH('01 Tabular Event Impacts'!N$5,'in_215a Event Impacts'!$A$1:$N$1,0))*N$4</f>
        <v>4.4504793256353599E-2</v>
      </c>
      <c r="O8" s="1">
        <f>INDEX('in_215a Event Impacts'!$A$2:$N$115,MATCH('01 Tabular Event Impacts'!$B8&amp;"_"&amp;'01 Tabular Event Impacts'!$A8&amp;"_"&amp;'01 Tabular Event Impacts'!O$1,'in_215a Event Impacts'!$P$2:$P$115,0),MATCH('01 Tabular Event Impacts'!O$5,'in_215a Event Impacts'!$A$1:$N$1,0))*O$4</f>
        <v>1.31622033898305</v>
      </c>
      <c r="P8" s="1">
        <f>INDEX('in_215a Event Impacts'!$A$2:$N$115,MATCH('01 Tabular Event Impacts'!$B8&amp;"_"&amp;'01 Tabular Event Impacts'!$A8&amp;"_"&amp;'01 Tabular Event Impacts'!P$1,'in_215a Event Impacts'!$P$2:$P$115,0),MATCH('01 Tabular Event Impacts'!P$5,'in_215a Event Impacts'!$A$1:$N$1,0))*P$4</f>
        <v>24.24</v>
      </c>
      <c r="R8" s="1">
        <f>IF(N8&gt;ABS(M8),0,1)</f>
        <v>1</v>
      </c>
      <c r="S8" s="3">
        <f>M8/(O8+M8)</f>
        <v>0.28580091413130154</v>
      </c>
      <c r="T8" s="3">
        <f>N8/ABS(M8)</f>
        <v>8.4495555766656155E-2</v>
      </c>
      <c r="U8" s="3"/>
      <c r="W8" s="45">
        <v>43252</v>
      </c>
      <c r="X8" s="46">
        <f t="shared" ref="X8:AA26" si="3">IF(INDEX($C8:$T8,1,MATCH(X$1&amp;"_"&amp;$R$7,$C$2:$T$2,0),1)=0,"N/S",INDEX($C8:$T8,1,MATCH(X$1&amp;"_"&amp;X$5,$C$2:$T$2,0)))</f>
        <v>0.604406360416471</v>
      </c>
      <c r="Y8" s="47">
        <f t="shared" si="3"/>
        <v>0.31469226196086786</v>
      </c>
      <c r="Z8" s="48">
        <f t="shared" si="3"/>
        <v>0.10691420151143502</v>
      </c>
      <c r="AA8" s="49">
        <f t="shared" si="3"/>
        <v>24.24</v>
      </c>
      <c r="AC8" s="7">
        <v>43252</v>
      </c>
      <c r="AD8" s="8">
        <f t="shared" ref="AD8:AG26" si="4">IF(INDEX($C8:$T8,1,MATCH(AD$1&amp;"_"&amp;$R$7,$C$2:$T$2,0),1)=0,"N/S",INDEX($C8:$T8,1,MATCH(AD$1&amp;"_"&amp;AD$5,$C$2:$T$2,0)))</f>
        <v>0.52671164598595599</v>
      </c>
      <c r="AE8" s="9">
        <f t="shared" si="4"/>
        <v>0.28580091413130154</v>
      </c>
      <c r="AF8" s="22">
        <f t="shared" si="4"/>
        <v>8.4495555766656155E-2</v>
      </c>
      <c r="AG8" s="23">
        <f t="shared" si="4"/>
        <v>24.24</v>
      </c>
    </row>
    <row r="9" spans="1:33" x14ac:dyDescent="0.2">
      <c r="A9" s="1" t="s">
        <v>20</v>
      </c>
      <c r="B9" s="2">
        <v>43269</v>
      </c>
      <c r="C9" s="1">
        <f>INDEX('in_215a Event Impacts'!$A$2:$N$115,MATCH('01 Tabular Event Impacts'!$B9&amp;"_"&amp;'01 Tabular Event Impacts'!$A9&amp;"_"&amp;'01 Tabular Event Impacts'!C$1,'in_215a Event Impacts'!$P$2:$P$115,0),MATCH('01 Tabular Event Impacts'!C$5,'in_215a Event Impacts'!$A$1:$N$1,0))*C$4</f>
        <v>0.64559838868261099</v>
      </c>
      <c r="D9" s="1">
        <f>INDEX('in_215a Event Impacts'!$A$2:$N$115,MATCH('01 Tabular Event Impacts'!$B9&amp;"_"&amp;'01 Tabular Event Impacts'!$A9&amp;"_"&amp;'01 Tabular Event Impacts'!D$1,'in_215a Event Impacts'!$P$2:$P$115,0),MATCH('01 Tabular Event Impacts'!D$5,'in_215a Event Impacts'!$A$1:$N$1,0))*D$4</f>
        <v>6.0145478583062698E-2</v>
      </c>
      <c r="E9" s="1">
        <f>INDEX('in_215a Event Impacts'!$A$2:$N$115,MATCH('01 Tabular Event Impacts'!$B9&amp;"_"&amp;'01 Tabular Event Impacts'!$A9&amp;"_"&amp;'01 Tabular Event Impacts'!E$1,'in_215a Event Impacts'!$P$2:$P$115,0),MATCH('01 Tabular Event Impacts'!E$5,'in_215a Event Impacts'!$A$1:$N$1,0))*E$4</f>
        <v>1.3256440677966099</v>
      </c>
      <c r="F9" s="1">
        <f>INDEX('in_215a Event Impacts'!$A$2:$N$115,MATCH('01 Tabular Event Impacts'!$B9&amp;"_"&amp;'01 Tabular Event Impacts'!$A9&amp;"_"&amp;'01 Tabular Event Impacts'!F$1,'in_215a Event Impacts'!$P$2:$P$115,0),MATCH('01 Tabular Event Impacts'!F$5,'in_215a Event Impacts'!$A$1:$N$1,0))*F$4</f>
        <v>25.414999999999999</v>
      </c>
      <c r="G9" s="1">
        <f>INDEX('in_215a Event Impacts'!$A$2:$N$115,MATCH('01 Tabular Event Impacts'!$B9&amp;"_"&amp;'01 Tabular Event Impacts'!$A9&amp;"_"&amp;'01 Tabular Event Impacts'!G$1,'in_215a Event Impacts'!$P$2:$P$115,0),MATCH('01 Tabular Event Impacts'!G$5,'in_215a Event Impacts'!$A$1:$N$1,0))*G$4</f>
        <v>0.822033898305085</v>
      </c>
      <c r="I9" s="1">
        <f t="shared" ref="I9:I25" si="5">IF(D9&gt;ABS(C9),0,1)</f>
        <v>1</v>
      </c>
      <c r="J9" s="3">
        <f t="shared" ref="J9:J25" si="6">C9/(E9+C9)</f>
        <v>0.32750836233290936</v>
      </c>
      <c r="K9" s="3">
        <f t="shared" ref="K9:K25" si="7">D9/ABS(C9)</f>
        <v>9.3162374066319747E-2</v>
      </c>
      <c r="L9" s="3"/>
      <c r="M9" s="1">
        <f>INDEX('in_215a Event Impacts'!$A$2:$N$115,MATCH('01 Tabular Event Impacts'!$B9&amp;"_"&amp;'01 Tabular Event Impacts'!$A9&amp;"_"&amp;'01 Tabular Event Impacts'!M$1,'in_215a Event Impacts'!$P$2:$P$115,0),MATCH('01 Tabular Event Impacts'!M$5,'in_215a Event Impacts'!$A$1:$N$1,0))*M$4</f>
        <v>0.57585129537158097</v>
      </c>
      <c r="N9" s="1">
        <f>INDEX('in_215a Event Impacts'!$A$2:$N$115,MATCH('01 Tabular Event Impacts'!$B9&amp;"_"&amp;'01 Tabular Event Impacts'!$A9&amp;"_"&amp;'01 Tabular Event Impacts'!N$1,'in_215a Event Impacts'!$P$2:$P$115,0),MATCH('01 Tabular Event Impacts'!N$5,'in_215a Event Impacts'!$A$1:$N$1,0))*N$4</f>
        <v>4.2214580442583298E-2</v>
      </c>
      <c r="O9" s="1">
        <f>INDEX('in_215a Event Impacts'!$A$2:$N$115,MATCH('01 Tabular Event Impacts'!$B9&amp;"_"&amp;'01 Tabular Event Impacts'!$A9&amp;"_"&amp;'01 Tabular Event Impacts'!O$1,'in_215a Event Impacts'!$P$2:$P$115,0),MATCH('01 Tabular Event Impacts'!O$5,'in_215a Event Impacts'!$A$1:$N$1,0))*O$4</f>
        <v>1.3256440677966099</v>
      </c>
      <c r="P9" s="1">
        <f>INDEX('in_215a Event Impacts'!$A$2:$N$115,MATCH('01 Tabular Event Impacts'!$B9&amp;"_"&amp;'01 Tabular Event Impacts'!$A9&amp;"_"&amp;'01 Tabular Event Impacts'!P$1,'in_215a Event Impacts'!$P$2:$P$115,0),MATCH('01 Tabular Event Impacts'!P$5,'in_215a Event Impacts'!$A$1:$N$1,0))*P$4</f>
        <v>25.414999999999999</v>
      </c>
      <c r="R9" s="1">
        <f t="shared" ref="R9:R26" si="8">IF(N9&gt;ABS(M9),0,1)</f>
        <v>1</v>
      </c>
      <c r="S9" s="3">
        <f t="shared" ref="S9:S26" si="9">M9/(O9+M9)</f>
        <v>0.30284128298484092</v>
      </c>
      <c r="T9" s="3">
        <f t="shared" ref="T9:T26" si="10">N9/ABS(M9)</f>
        <v>7.3308127952275232E-2</v>
      </c>
      <c r="U9" s="3"/>
      <c r="W9" s="50">
        <v>43269</v>
      </c>
      <c r="X9" s="51">
        <f t="shared" si="3"/>
        <v>0.64559838868261099</v>
      </c>
      <c r="Y9" s="52">
        <f t="shared" si="3"/>
        <v>0.32750836233290936</v>
      </c>
      <c r="Z9" s="53">
        <f t="shared" si="3"/>
        <v>9.3162374066319747E-2</v>
      </c>
      <c r="AA9" s="54">
        <f t="shared" si="3"/>
        <v>25.414999999999999</v>
      </c>
      <c r="AB9" s="1"/>
      <c r="AC9" s="4">
        <v>43269</v>
      </c>
      <c r="AD9" s="5">
        <f t="shared" si="4"/>
        <v>0.57585129537158097</v>
      </c>
      <c r="AE9" s="6">
        <f t="shared" si="4"/>
        <v>0.30284128298484092</v>
      </c>
      <c r="AF9" s="6">
        <f t="shared" si="4"/>
        <v>7.3308127952275232E-2</v>
      </c>
      <c r="AG9" s="24">
        <f t="shared" si="4"/>
        <v>25.414999999999999</v>
      </c>
    </row>
    <row r="10" spans="1:33" x14ac:dyDescent="0.2">
      <c r="A10" s="1" t="s">
        <v>20</v>
      </c>
      <c r="B10" s="2">
        <v>43280</v>
      </c>
      <c r="C10" s="1">
        <f>INDEX('in_215a Event Impacts'!$A$2:$N$115,MATCH('01 Tabular Event Impacts'!$B10&amp;"_"&amp;'01 Tabular Event Impacts'!$A10&amp;"_"&amp;'01 Tabular Event Impacts'!C$1,'in_215a Event Impacts'!$P$2:$P$115,0),MATCH('01 Tabular Event Impacts'!C$5,'in_215a Event Impacts'!$A$1:$N$1,0))*C$4</f>
        <v>0.82905064757228097</v>
      </c>
      <c r="D10" s="1">
        <f>INDEX('in_215a Event Impacts'!$A$2:$N$115,MATCH('01 Tabular Event Impacts'!$B10&amp;"_"&amp;'01 Tabular Event Impacts'!$A10&amp;"_"&amp;'01 Tabular Event Impacts'!D$1,'in_215a Event Impacts'!$P$2:$P$115,0),MATCH('01 Tabular Event Impacts'!D$5,'in_215a Event Impacts'!$A$1:$N$1,0))*D$4</f>
        <v>7.4211815683863105E-2</v>
      </c>
      <c r="E10" s="1">
        <f>INDEX('in_215a Event Impacts'!$A$2:$N$115,MATCH('01 Tabular Event Impacts'!$B10&amp;"_"&amp;'01 Tabular Event Impacts'!$A10&amp;"_"&amp;'01 Tabular Event Impacts'!E$1,'in_215a Event Impacts'!$P$2:$P$115,0),MATCH('01 Tabular Event Impacts'!E$5,'in_215a Event Impacts'!$A$1:$N$1,0))*E$4</f>
        <v>1.4439661016949199</v>
      </c>
      <c r="F10" s="1">
        <f>INDEX('in_215a Event Impacts'!$A$2:$N$115,MATCH('01 Tabular Event Impacts'!$B10&amp;"_"&amp;'01 Tabular Event Impacts'!$A10&amp;"_"&amp;'01 Tabular Event Impacts'!F$1,'in_215a Event Impacts'!$P$2:$P$115,0),MATCH('01 Tabular Event Impacts'!F$5,'in_215a Event Impacts'!$A$1:$N$1,0))*F$4</f>
        <v>28.1</v>
      </c>
      <c r="G10" s="1">
        <f>INDEX('in_215a Event Impacts'!$A$2:$N$115,MATCH('01 Tabular Event Impacts'!$B10&amp;"_"&amp;'01 Tabular Event Impacts'!$A10&amp;"_"&amp;'01 Tabular Event Impacts'!G$1,'in_215a Event Impacts'!$P$2:$P$115,0),MATCH('01 Tabular Event Impacts'!G$5,'in_215a Event Impacts'!$A$1:$N$1,0))*G$4</f>
        <v>0.81525423728813595</v>
      </c>
      <c r="I10" s="1">
        <f t="shared" si="5"/>
        <v>1</v>
      </c>
      <c r="J10" s="3">
        <f t="shared" si="6"/>
        <v>0.36473582864691123</v>
      </c>
      <c r="K10" s="3">
        <f t="shared" si="7"/>
        <v>8.9514212311610233E-2</v>
      </c>
      <c r="L10" s="3"/>
      <c r="M10" s="1">
        <f>INDEX('in_215a Event Impacts'!$A$2:$N$115,MATCH('01 Tabular Event Impacts'!$B10&amp;"_"&amp;'01 Tabular Event Impacts'!$A10&amp;"_"&amp;'01 Tabular Event Impacts'!M$1,'in_215a Event Impacts'!$P$2:$P$115,0),MATCH('01 Tabular Event Impacts'!M$5,'in_215a Event Impacts'!$A$1:$N$1,0))*M$4</f>
        <v>0.67980277535788702</v>
      </c>
      <c r="N10" s="1">
        <f>INDEX('in_215a Event Impacts'!$A$2:$N$115,MATCH('01 Tabular Event Impacts'!$B10&amp;"_"&amp;'01 Tabular Event Impacts'!$A10&amp;"_"&amp;'01 Tabular Event Impacts'!N$1,'in_215a Event Impacts'!$P$2:$P$115,0),MATCH('01 Tabular Event Impacts'!N$5,'in_215a Event Impacts'!$A$1:$N$1,0))*N$4</f>
        <v>4.6413911485049399E-2</v>
      </c>
      <c r="O10" s="1">
        <f>INDEX('in_215a Event Impacts'!$A$2:$N$115,MATCH('01 Tabular Event Impacts'!$B10&amp;"_"&amp;'01 Tabular Event Impacts'!$A10&amp;"_"&amp;'01 Tabular Event Impacts'!O$1,'in_215a Event Impacts'!$P$2:$P$115,0),MATCH('01 Tabular Event Impacts'!O$5,'in_215a Event Impacts'!$A$1:$N$1,0))*O$4</f>
        <v>1.4439661016949199</v>
      </c>
      <c r="P10" s="1">
        <f>INDEX('in_215a Event Impacts'!$A$2:$N$115,MATCH('01 Tabular Event Impacts'!$B10&amp;"_"&amp;'01 Tabular Event Impacts'!$A10&amp;"_"&amp;'01 Tabular Event Impacts'!P$1,'in_215a Event Impacts'!$P$2:$P$115,0),MATCH('01 Tabular Event Impacts'!P$5,'in_215a Event Impacts'!$A$1:$N$1,0))*P$4</f>
        <v>28.1</v>
      </c>
      <c r="R10" s="1">
        <f t="shared" si="8"/>
        <v>1</v>
      </c>
      <c r="S10" s="3">
        <f t="shared" si="9"/>
        <v>0.32009263470385807</v>
      </c>
      <c r="T10" s="3">
        <f t="shared" si="10"/>
        <v>6.8275554568918109E-2</v>
      </c>
      <c r="U10" s="3"/>
      <c r="W10" s="45">
        <v>43280</v>
      </c>
      <c r="X10" s="46">
        <f t="shared" si="3"/>
        <v>0.82905064757228097</v>
      </c>
      <c r="Y10" s="47">
        <f t="shared" si="3"/>
        <v>0.36473582864691123</v>
      </c>
      <c r="Z10" s="55">
        <f t="shared" si="3"/>
        <v>8.9514212311610233E-2</v>
      </c>
      <c r="AA10" s="56">
        <f t="shared" si="3"/>
        <v>28.1</v>
      </c>
      <c r="AB10" s="1"/>
      <c r="AC10" s="7">
        <v>43280</v>
      </c>
      <c r="AD10" s="8">
        <f t="shared" si="4"/>
        <v>0.67980277535788702</v>
      </c>
      <c r="AE10" s="9">
        <f t="shared" si="4"/>
        <v>0.32009263470385807</v>
      </c>
      <c r="AF10" s="9">
        <f t="shared" si="4"/>
        <v>6.8275554568918109E-2</v>
      </c>
      <c r="AG10" s="25">
        <f t="shared" si="4"/>
        <v>28.1</v>
      </c>
    </row>
    <row r="11" spans="1:33" x14ac:dyDescent="0.2">
      <c r="A11" s="1" t="s">
        <v>20</v>
      </c>
      <c r="B11" s="2">
        <v>43284</v>
      </c>
      <c r="C11" s="1">
        <f>INDEX('in_215a Event Impacts'!$A$2:$N$115,MATCH('01 Tabular Event Impacts'!$B11&amp;"_"&amp;'01 Tabular Event Impacts'!$A11&amp;"_"&amp;'01 Tabular Event Impacts'!C$1,'in_215a Event Impacts'!$P$2:$P$115,0),MATCH('01 Tabular Event Impacts'!C$5,'in_215a Event Impacts'!$A$1:$N$1,0))*C$4</f>
        <v>0.90317109609486002</v>
      </c>
      <c r="D11" s="1">
        <f>INDEX('in_215a Event Impacts'!$A$2:$N$115,MATCH('01 Tabular Event Impacts'!$B11&amp;"_"&amp;'01 Tabular Event Impacts'!$A11&amp;"_"&amp;'01 Tabular Event Impacts'!D$1,'in_215a Event Impacts'!$P$2:$P$115,0),MATCH('01 Tabular Event Impacts'!D$5,'in_215a Event Impacts'!$A$1:$N$1,0))*D$4</f>
        <v>8.2616670414941695E-2</v>
      </c>
      <c r="E11" s="1">
        <f>INDEX('in_215a Event Impacts'!$A$2:$N$115,MATCH('01 Tabular Event Impacts'!$B11&amp;"_"&amp;'01 Tabular Event Impacts'!$A11&amp;"_"&amp;'01 Tabular Event Impacts'!E$1,'in_215a Event Impacts'!$P$2:$P$115,0),MATCH('01 Tabular Event Impacts'!E$5,'in_215a Event Impacts'!$A$1:$N$1,0))*E$4</f>
        <v>1.3619503546099301</v>
      </c>
      <c r="F11" s="1">
        <f>INDEX('in_215a Event Impacts'!$A$2:$N$115,MATCH('01 Tabular Event Impacts'!$B11&amp;"_"&amp;'01 Tabular Event Impacts'!$A11&amp;"_"&amp;'01 Tabular Event Impacts'!F$1,'in_215a Event Impacts'!$P$2:$P$115,0),MATCH('01 Tabular Event Impacts'!F$5,'in_215a Event Impacts'!$A$1:$N$1,0))*F$4</f>
        <v>30.13</v>
      </c>
      <c r="G11" s="1">
        <f>INDEX('in_215a Event Impacts'!$A$2:$N$115,MATCH('01 Tabular Event Impacts'!$B11&amp;"_"&amp;'01 Tabular Event Impacts'!$A11&amp;"_"&amp;'01 Tabular Event Impacts'!G$1,'in_215a Event Impacts'!$P$2:$P$115,0),MATCH('01 Tabular Event Impacts'!G$5,'in_215a Event Impacts'!$A$1:$N$1,0))*G$4</f>
        <v>0.82446808510638303</v>
      </c>
      <c r="I11" s="1">
        <f t="shared" si="5"/>
        <v>1</v>
      </c>
      <c r="J11" s="3">
        <f t="shared" si="6"/>
        <v>0.39872965567203439</v>
      </c>
      <c r="K11" s="3">
        <f t="shared" si="7"/>
        <v>9.1473997310321881E-2</v>
      </c>
      <c r="L11" s="3"/>
      <c r="M11" s="1">
        <f>INDEX('in_215a Event Impacts'!$A$2:$N$115,MATCH('01 Tabular Event Impacts'!$B11&amp;"_"&amp;'01 Tabular Event Impacts'!$A11&amp;"_"&amp;'01 Tabular Event Impacts'!M$1,'in_215a Event Impacts'!$P$2:$P$115,0),MATCH('01 Tabular Event Impacts'!M$5,'in_215a Event Impacts'!$A$1:$N$1,0))*M$4</f>
        <v>0.76710893753502796</v>
      </c>
      <c r="N11" s="1">
        <f>INDEX('in_215a Event Impacts'!$A$2:$N$115,MATCH('01 Tabular Event Impacts'!$B11&amp;"_"&amp;'01 Tabular Event Impacts'!$A11&amp;"_"&amp;'01 Tabular Event Impacts'!N$1,'in_215a Event Impacts'!$P$2:$P$115,0),MATCH('01 Tabular Event Impacts'!N$5,'in_215a Event Impacts'!$A$1:$N$1,0))*N$4</f>
        <v>5.6624880596626501E-2</v>
      </c>
      <c r="O11" s="1">
        <f>INDEX('in_215a Event Impacts'!$A$2:$N$115,MATCH('01 Tabular Event Impacts'!$B11&amp;"_"&amp;'01 Tabular Event Impacts'!$A11&amp;"_"&amp;'01 Tabular Event Impacts'!O$1,'in_215a Event Impacts'!$P$2:$P$115,0),MATCH('01 Tabular Event Impacts'!O$5,'in_215a Event Impacts'!$A$1:$N$1,0))*O$4</f>
        <v>1.3619503546099301</v>
      </c>
      <c r="P11" s="1">
        <f>INDEX('in_215a Event Impacts'!$A$2:$N$115,MATCH('01 Tabular Event Impacts'!$B11&amp;"_"&amp;'01 Tabular Event Impacts'!$A11&amp;"_"&amp;'01 Tabular Event Impacts'!P$1,'in_215a Event Impacts'!$P$2:$P$115,0),MATCH('01 Tabular Event Impacts'!P$5,'in_215a Event Impacts'!$A$1:$N$1,0))*P$4</f>
        <v>30.13</v>
      </c>
      <c r="R11" s="1">
        <f t="shared" si="8"/>
        <v>1</v>
      </c>
      <c r="S11" s="3">
        <f t="shared" si="9"/>
        <v>0.36030416830815015</v>
      </c>
      <c r="T11" s="3">
        <f t="shared" si="10"/>
        <v>7.3815957324888909E-2</v>
      </c>
      <c r="U11" s="3"/>
      <c r="W11" s="50">
        <v>43284</v>
      </c>
      <c r="X11" s="51">
        <f t="shared" si="3"/>
        <v>0.90317109609486002</v>
      </c>
      <c r="Y11" s="52">
        <f t="shared" si="3"/>
        <v>0.39872965567203439</v>
      </c>
      <c r="Z11" s="53">
        <f t="shared" si="3"/>
        <v>9.1473997310321881E-2</v>
      </c>
      <c r="AA11" s="54">
        <f t="shared" si="3"/>
        <v>30.13</v>
      </c>
      <c r="AB11" s="1"/>
      <c r="AC11" s="4">
        <v>43284</v>
      </c>
      <c r="AD11" s="5">
        <f t="shared" si="4"/>
        <v>0.76710893753502796</v>
      </c>
      <c r="AE11" s="6">
        <f t="shared" si="4"/>
        <v>0.36030416830815015</v>
      </c>
      <c r="AF11" s="6">
        <f t="shared" si="4"/>
        <v>7.3815957324888909E-2</v>
      </c>
      <c r="AG11" s="24">
        <f t="shared" si="4"/>
        <v>30.13</v>
      </c>
    </row>
    <row r="12" spans="1:33" x14ac:dyDescent="0.2">
      <c r="A12" s="1" t="s">
        <v>20</v>
      </c>
      <c r="B12" s="2">
        <v>43285</v>
      </c>
      <c r="C12" s="1">
        <f>INDEX('in_215a Event Impacts'!$A$2:$N$115,MATCH('01 Tabular Event Impacts'!$B12&amp;"_"&amp;'01 Tabular Event Impacts'!$A12&amp;"_"&amp;'01 Tabular Event Impacts'!C$1,'in_215a Event Impacts'!$P$2:$P$115,0),MATCH('01 Tabular Event Impacts'!C$5,'in_215a Event Impacts'!$A$1:$N$1,0))*C$4</f>
        <v>1.0010403327614299</v>
      </c>
      <c r="D12" s="1">
        <f>INDEX('in_215a Event Impacts'!$A$2:$N$115,MATCH('01 Tabular Event Impacts'!$B12&amp;"_"&amp;'01 Tabular Event Impacts'!$A12&amp;"_"&amp;'01 Tabular Event Impacts'!D$1,'in_215a Event Impacts'!$P$2:$P$115,0),MATCH('01 Tabular Event Impacts'!D$5,'in_215a Event Impacts'!$A$1:$N$1,0))*D$4</f>
        <v>9.3506467454451903E-2</v>
      </c>
      <c r="E12" s="1">
        <f>INDEX('in_215a Event Impacts'!$A$2:$N$115,MATCH('01 Tabular Event Impacts'!$B12&amp;"_"&amp;'01 Tabular Event Impacts'!$A12&amp;"_"&amp;'01 Tabular Event Impacts'!E$1,'in_215a Event Impacts'!$P$2:$P$115,0),MATCH('01 Tabular Event Impacts'!E$5,'in_215a Event Impacts'!$A$1:$N$1,0))*E$4</f>
        <v>1.4518971631205699</v>
      </c>
      <c r="F12" s="1">
        <f>INDEX('in_215a Event Impacts'!$A$2:$N$115,MATCH('01 Tabular Event Impacts'!$B12&amp;"_"&amp;'01 Tabular Event Impacts'!$A12&amp;"_"&amp;'01 Tabular Event Impacts'!F$1,'in_215a Event Impacts'!$P$2:$P$115,0),MATCH('01 Tabular Event Impacts'!F$5,'in_215a Event Impacts'!$A$1:$N$1,0))*F$4</f>
        <v>30.84</v>
      </c>
      <c r="G12" s="1">
        <f>INDEX('in_215a Event Impacts'!$A$2:$N$115,MATCH('01 Tabular Event Impacts'!$B12&amp;"_"&amp;'01 Tabular Event Impacts'!$A12&amp;"_"&amp;'01 Tabular Event Impacts'!G$1,'in_215a Event Impacts'!$P$2:$P$115,0),MATCH('01 Tabular Event Impacts'!G$5,'in_215a Event Impacts'!$A$1:$N$1,0))*G$4</f>
        <v>0.83156028368794299</v>
      </c>
      <c r="I12" s="1">
        <f t="shared" si="5"/>
        <v>1</v>
      </c>
      <c r="J12" s="3">
        <f t="shared" si="6"/>
        <v>0.40809858972842966</v>
      </c>
      <c r="K12" s="3">
        <f t="shared" si="7"/>
        <v>9.3409290709105294E-2</v>
      </c>
      <c r="L12" s="3"/>
      <c r="M12" s="1">
        <f>INDEX('in_215a Event Impacts'!$A$2:$N$115,MATCH('01 Tabular Event Impacts'!$B12&amp;"_"&amp;'01 Tabular Event Impacts'!$A12&amp;"_"&amp;'01 Tabular Event Impacts'!M$1,'in_215a Event Impacts'!$P$2:$P$115,0),MATCH('01 Tabular Event Impacts'!M$5,'in_215a Event Impacts'!$A$1:$N$1,0))*M$4</f>
        <v>0.80100084077298705</v>
      </c>
      <c r="N12" s="1">
        <f>INDEX('in_215a Event Impacts'!$A$2:$N$115,MATCH('01 Tabular Event Impacts'!$B12&amp;"_"&amp;'01 Tabular Event Impacts'!$A12&amp;"_"&amp;'01 Tabular Event Impacts'!N$1,'in_215a Event Impacts'!$P$2:$P$115,0),MATCH('01 Tabular Event Impacts'!N$5,'in_215a Event Impacts'!$A$1:$N$1,0))*N$4</f>
        <v>6.1122369343093702E-2</v>
      </c>
      <c r="O12" s="1">
        <f>INDEX('in_215a Event Impacts'!$A$2:$N$115,MATCH('01 Tabular Event Impacts'!$B12&amp;"_"&amp;'01 Tabular Event Impacts'!$A12&amp;"_"&amp;'01 Tabular Event Impacts'!O$1,'in_215a Event Impacts'!$P$2:$P$115,0),MATCH('01 Tabular Event Impacts'!O$5,'in_215a Event Impacts'!$A$1:$N$1,0))*O$4</f>
        <v>1.4518971631205699</v>
      </c>
      <c r="P12" s="1">
        <f>INDEX('in_215a Event Impacts'!$A$2:$N$115,MATCH('01 Tabular Event Impacts'!$B12&amp;"_"&amp;'01 Tabular Event Impacts'!$A12&amp;"_"&amp;'01 Tabular Event Impacts'!P$1,'in_215a Event Impacts'!$P$2:$P$115,0),MATCH('01 Tabular Event Impacts'!P$5,'in_215a Event Impacts'!$A$1:$N$1,0))*P$4</f>
        <v>30.84</v>
      </c>
      <c r="R12" s="1">
        <f t="shared" si="8"/>
        <v>1</v>
      </c>
      <c r="S12" s="3">
        <f t="shared" si="9"/>
        <v>0.35554243440611261</v>
      </c>
      <c r="T12" s="3">
        <f t="shared" si="10"/>
        <v>7.6307497110875686E-2</v>
      </c>
      <c r="U12" s="3"/>
      <c r="W12" s="45">
        <v>43285</v>
      </c>
      <c r="X12" s="46">
        <f t="shared" si="3"/>
        <v>1.0010403327614299</v>
      </c>
      <c r="Y12" s="47">
        <f t="shared" si="3"/>
        <v>0.40809858972842966</v>
      </c>
      <c r="Z12" s="55">
        <f t="shared" si="3"/>
        <v>9.3409290709105294E-2</v>
      </c>
      <c r="AA12" s="56">
        <f t="shared" si="3"/>
        <v>30.84</v>
      </c>
      <c r="AB12" s="1"/>
      <c r="AC12" s="7">
        <v>43285</v>
      </c>
      <c r="AD12" s="8">
        <f t="shared" si="4"/>
        <v>0.80100084077298705</v>
      </c>
      <c r="AE12" s="9">
        <f t="shared" si="4"/>
        <v>0.35554243440611261</v>
      </c>
      <c r="AF12" s="9">
        <f t="shared" si="4"/>
        <v>7.6307497110875686E-2</v>
      </c>
      <c r="AG12" s="25">
        <f t="shared" si="4"/>
        <v>30.84</v>
      </c>
    </row>
    <row r="13" spans="1:33" x14ac:dyDescent="0.2">
      <c r="A13" s="1" t="s">
        <v>20</v>
      </c>
      <c r="B13" s="2">
        <v>43286</v>
      </c>
      <c r="C13" s="1">
        <f>INDEX('in_215a Event Impacts'!$A$2:$N$115,MATCH('01 Tabular Event Impacts'!$B13&amp;"_"&amp;'01 Tabular Event Impacts'!$A13&amp;"_"&amp;'01 Tabular Event Impacts'!C$1,'in_215a Event Impacts'!$P$2:$P$115,0),MATCH('01 Tabular Event Impacts'!C$5,'in_215a Event Impacts'!$A$1:$N$1,0))*C$4</f>
        <v>0.68061324514493504</v>
      </c>
      <c r="D13" s="1">
        <f>INDEX('in_215a Event Impacts'!$A$2:$N$115,MATCH('01 Tabular Event Impacts'!$B13&amp;"_"&amp;'01 Tabular Event Impacts'!$A13&amp;"_"&amp;'01 Tabular Event Impacts'!D$1,'in_215a Event Impacts'!$P$2:$P$115,0),MATCH('01 Tabular Event Impacts'!D$5,'in_215a Event Impacts'!$A$1:$N$1,0))*D$4</f>
        <v>6.4671256720362905E-2</v>
      </c>
      <c r="E13" s="1">
        <f>INDEX('in_215a Event Impacts'!$A$2:$N$115,MATCH('01 Tabular Event Impacts'!$B13&amp;"_"&amp;'01 Tabular Event Impacts'!$A13&amp;"_"&amp;'01 Tabular Event Impacts'!E$1,'in_215a Event Impacts'!$P$2:$P$115,0),MATCH('01 Tabular Event Impacts'!E$5,'in_215a Event Impacts'!$A$1:$N$1,0))*E$4</f>
        <v>1.28875886524823</v>
      </c>
      <c r="F13" s="1">
        <f>INDEX('in_215a Event Impacts'!$A$2:$N$115,MATCH('01 Tabular Event Impacts'!$B13&amp;"_"&amp;'01 Tabular Event Impacts'!$A13&amp;"_"&amp;'01 Tabular Event Impacts'!F$1,'in_215a Event Impacts'!$P$2:$P$115,0),MATCH('01 Tabular Event Impacts'!F$5,'in_215a Event Impacts'!$A$1:$N$1,0))*F$4</f>
        <v>25.46</v>
      </c>
      <c r="G13" s="1">
        <f>INDEX('in_215a Event Impacts'!$A$2:$N$115,MATCH('01 Tabular Event Impacts'!$B13&amp;"_"&amp;'01 Tabular Event Impacts'!$A13&amp;"_"&amp;'01 Tabular Event Impacts'!G$1,'in_215a Event Impacts'!$P$2:$P$115,0),MATCH('01 Tabular Event Impacts'!G$5,'in_215a Event Impacts'!$A$1:$N$1,0))*G$4</f>
        <v>0.82801418439716301</v>
      </c>
      <c r="I13" s="1">
        <f t="shared" si="5"/>
        <v>1</v>
      </c>
      <c r="J13" s="3">
        <f t="shared" si="6"/>
        <v>0.34559910824016771</v>
      </c>
      <c r="K13" s="3">
        <f t="shared" si="7"/>
        <v>9.5019098117303469E-2</v>
      </c>
      <c r="L13" s="3"/>
      <c r="M13" s="1">
        <f>INDEX('in_215a Event Impacts'!$A$2:$N$115,MATCH('01 Tabular Event Impacts'!$B13&amp;"_"&amp;'01 Tabular Event Impacts'!$A13&amp;"_"&amp;'01 Tabular Event Impacts'!M$1,'in_215a Event Impacts'!$P$2:$P$115,0),MATCH('01 Tabular Event Impacts'!M$5,'in_215a Event Impacts'!$A$1:$N$1,0))*M$4</f>
        <v>0.580303283953713</v>
      </c>
      <c r="N13" s="1">
        <f>INDEX('in_215a Event Impacts'!$A$2:$N$115,MATCH('01 Tabular Event Impacts'!$B13&amp;"_"&amp;'01 Tabular Event Impacts'!$A13&amp;"_"&amp;'01 Tabular Event Impacts'!N$1,'in_215a Event Impacts'!$P$2:$P$115,0),MATCH('01 Tabular Event Impacts'!N$5,'in_215a Event Impacts'!$A$1:$N$1,0))*N$4</f>
        <v>4.2185076863932497E-2</v>
      </c>
      <c r="O13" s="1">
        <f>INDEX('in_215a Event Impacts'!$A$2:$N$115,MATCH('01 Tabular Event Impacts'!$B13&amp;"_"&amp;'01 Tabular Event Impacts'!$A13&amp;"_"&amp;'01 Tabular Event Impacts'!O$1,'in_215a Event Impacts'!$P$2:$P$115,0),MATCH('01 Tabular Event Impacts'!O$5,'in_215a Event Impacts'!$A$1:$N$1,0))*O$4</f>
        <v>1.28875886524823</v>
      </c>
      <c r="P13" s="1">
        <f>INDEX('in_215a Event Impacts'!$A$2:$N$115,MATCH('01 Tabular Event Impacts'!$B13&amp;"_"&amp;'01 Tabular Event Impacts'!$A13&amp;"_"&amp;'01 Tabular Event Impacts'!P$1,'in_215a Event Impacts'!$P$2:$P$115,0),MATCH('01 Tabular Event Impacts'!P$5,'in_215a Event Impacts'!$A$1:$N$1,0))*P$4</f>
        <v>25.46</v>
      </c>
      <c r="R13" s="1">
        <f t="shared" si="8"/>
        <v>1</v>
      </c>
      <c r="S13" s="3">
        <f t="shared" si="9"/>
        <v>0.31047832422345739</v>
      </c>
      <c r="T13" s="3">
        <f t="shared" si="10"/>
        <v>7.2694878747743441E-2</v>
      </c>
      <c r="U13" s="3"/>
      <c r="W13" s="50">
        <v>43286</v>
      </c>
      <c r="X13" s="51">
        <f t="shared" si="3"/>
        <v>0.68061324514493504</v>
      </c>
      <c r="Y13" s="52">
        <f t="shared" si="3"/>
        <v>0.34559910824016771</v>
      </c>
      <c r="Z13" s="53">
        <f t="shared" si="3"/>
        <v>9.5019098117303469E-2</v>
      </c>
      <c r="AA13" s="54">
        <f t="shared" si="3"/>
        <v>25.46</v>
      </c>
      <c r="AB13" s="1"/>
      <c r="AC13" s="4">
        <v>43286</v>
      </c>
      <c r="AD13" s="5">
        <f t="shared" si="4"/>
        <v>0.580303283953713</v>
      </c>
      <c r="AE13" s="6">
        <f t="shared" si="4"/>
        <v>0.31047832422345739</v>
      </c>
      <c r="AF13" s="6">
        <f t="shared" si="4"/>
        <v>7.2694878747743441E-2</v>
      </c>
      <c r="AG13" s="24">
        <f t="shared" si="4"/>
        <v>25.46</v>
      </c>
    </row>
    <row r="14" spans="1:33" x14ac:dyDescent="0.2">
      <c r="A14" s="1" t="s">
        <v>20</v>
      </c>
      <c r="B14" s="2">
        <v>43297</v>
      </c>
      <c r="C14" s="1">
        <f>INDEX('in_215a Event Impacts'!$A$2:$N$115,MATCH('01 Tabular Event Impacts'!$B14&amp;"_"&amp;'01 Tabular Event Impacts'!$A14&amp;"_"&amp;'01 Tabular Event Impacts'!C$1,'in_215a Event Impacts'!$P$2:$P$115,0),MATCH('01 Tabular Event Impacts'!C$5,'in_215a Event Impacts'!$A$1:$N$1,0))*C$4</f>
        <v>0.64247729145704802</v>
      </c>
      <c r="D14" s="1">
        <f>INDEX('in_215a Event Impacts'!$A$2:$N$115,MATCH('01 Tabular Event Impacts'!$B14&amp;"_"&amp;'01 Tabular Event Impacts'!$A14&amp;"_"&amp;'01 Tabular Event Impacts'!D$1,'in_215a Event Impacts'!$P$2:$P$115,0),MATCH('01 Tabular Event Impacts'!D$5,'in_215a Event Impacts'!$A$1:$N$1,0))*D$4</f>
        <v>5.9722336113472503E-2</v>
      </c>
      <c r="E14" s="1">
        <f>INDEX('in_215a Event Impacts'!$A$2:$N$115,MATCH('01 Tabular Event Impacts'!$B14&amp;"_"&amp;'01 Tabular Event Impacts'!$A14&amp;"_"&amp;'01 Tabular Event Impacts'!E$1,'in_215a Event Impacts'!$P$2:$P$115,0),MATCH('01 Tabular Event Impacts'!E$5,'in_215a Event Impacts'!$A$1:$N$1,0))*E$4</f>
        <v>1.32959219858156</v>
      </c>
      <c r="F14" s="1">
        <f>INDEX('in_215a Event Impacts'!$A$2:$N$115,MATCH('01 Tabular Event Impacts'!$B14&amp;"_"&amp;'01 Tabular Event Impacts'!$A14&amp;"_"&amp;'01 Tabular Event Impacts'!F$1,'in_215a Event Impacts'!$P$2:$P$115,0),MATCH('01 Tabular Event Impacts'!F$5,'in_215a Event Impacts'!$A$1:$N$1,0))*F$4</f>
        <v>25.184999999999999</v>
      </c>
      <c r="G14" s="1">
        <f>INDEX('in_215a Event Impacts'!$A$2:$N$115,MATCH('01 Tabular Event Impacts'!$B14&amp;"_"&amp;'01 Tabular Event Impacts'!$A14&amp;"_"&amp;'01 Tabular Event Impacts'!G$1,'in_215a Event Impacts'!$P$2:$P$115,0),MATCH('01 Tabular Event Impacts'!G$5,'in_215a Event Impacts'!$A$1:$N$1,0))*G$4</f>
        <v>0.84397163120567398</v>
      </c>
      <c r="I14" s="1">
        <f t="shared" si="5"/>
        <v>1</v>
      </c>
      <c r="J14" s="3">
        <f t="shared" si="6"/>
        <v>0.3257883632916353</v>
      </c>
      <c r="K14" s="3">
        <f t="shared" si="7"/>
        <v>9.2956337768811501E-2</v>
      </c>
      <c r="L14" s="3"/>
      <c r="M14" s="1">
        <f>INDEX('in_215a Event Impacts'!$A$2:$N$115,MATCH('01 Tabular Event Impacts'!$B14&amp;"_"&amp;'01 Tabular Event Impacts'!$A14&amp;"_"&amp;'01 Tabular Event Impacts'!M$1,'in_215a Event Impacts'!$P$2:$P$115,0),MATCH('01 Tabular Event Impacts'!M$5,'in_215a Event Impacts'!$A$1:$N$1,0))*M$4</f>
        <v>0.57596507937766706</v>
      </c>
      <c r="N14" s="1">
        <f>INDEX('in_215a Event Impacts'!$A$2:$N$115,MATCH('01 Tabular Event Impacts'!$B14&amp;"_"&amp;'01 Tabular Event Impacts'!$A14&amp;"_"&amp;'01 Tabular Event Impacts'!N$1,'in_215a Event Impacts'!$P$2:$P$115,0),MATCH('01 Tabular Event Impacts'!N$5,'in_215a Event Impacts'!$A$1:$N$1,0))*N$4</f>
        <v>4.2512342628706602E-2</v>
      </c>
      <c r="O14" s="1">
        <f>INDEX('in_215a Event Impacts'!$A$2:$N$115,MATCH('01 Tabular Event Impacts'!$B14&amp;"_"&amp;'01 Tabular Event Impacts'!$A14&amp;"_"&amp;'01 Tabular Event Impacts'!O$1,'in_215a Event Impacts'!$P$2:$P$115,0),MATCH('01 Tabular Event Impacts'!O$5,'in_215a Event Impacts'!$A$1:$N$1,0))*O$4</f>
        <v>1.32959219858156</v>
      </c>
      <c r="P14" s="1">
        <f>INDEX('in_215a Event Impacts'!$A$2:$N$115,MATCH('01 Tabular Event Impacts'!$B14&amp;"_"&amp;'01 Tabular Event Impacts'!$A14&amp;"_"&amp;'01 Tabular Event Impacts'!P$1,'in_215a Event Impacts'!$P$2:$P$115,0),MATCH('01 Tabular Event Impacts'!P$5,'in_215a Event Impacts'!$A$1:$N$1,0))*P$4</f>
        <v>25.184999999999999</v>
      </c>
      <c r="R14" s="1">
        <f t="shared" si="8"/>
        <v>1</v>
      </c>
      <c r="S14" s="3">
        <f t="shared" si="9"/>
        <v>0.30225545358284994</v>
      </c>
      <c r="T14" s="3">
        <f t="shared" si="10"/>
        <v>7.3810625245963504E-2</v>
      </c>
      <c r="U14" s="3"/>
      <c r="W14" s="45">
        <v>43297</v>
      </c>
      <c r="X14" s="46">
        <f t="shared" si="3"/>
        <v>0.64247729145704802</v>
      </c>
      <c r="Y14" s="47">
        <f t="shared" si="3"/>
        <v>0.3257883632916353</v>
      </c>
      <c r="Z14" s="55">
        <f t="shared" si="3"/>
        <v>9.2956337768811501E-2</v>
      </c>
      <c r="AA14" s="56">
        <f t="shared" si="3"/>
        <v>25.184999999999999</v>
      </c>
      <c r="AB14" s="1"/>
      <c r="AC14" s="7">
        <v>43297</v>
      </c>
      <c r="AD14" s="8">
        <f t="shared" si="4"/>
        <v>0.57596507937766706</v>
      </c>
      <c r="AE14" s="9">
        <f t="shared" si="4"/>
        <v>0.30225545358284994</v>
      </c>
      <c r="AF14" s="9">
        <f t="shared" si="4"/>
        <v>7.3810625245963504E-2</v>
      </c>
      <c r="AG14" s="25">
        <f t="shared" si="4"/>
        <v>25.184999999999999</v>
      </c>
    </row>
    <row r="15" spans="1:33" x14ac:dyDescent="0.2">
      <c r="A15" s="1" t="s">
        <v>20</v>
      </c>
      <c r="B15" s="2">
        <v>43298</v>
      </c>
      <c r="C15" s="1">
        <f>INDEX('in_215a Event Impacts'!$A$2:$N$115,MATCH('01 Tabular Event Impacts'!$B15&amp;"_"&amp;'01 Tabular Event Impacts'!$A15&amp;"_"&amp;'01 Tabular Event Impacts'!C$1,'in_215a Event Impacts'!$P$2:$P$115,0),MATCH('01 Tabular Event Impacts'!C$5,'in_215a Event Impacts'!$A$1:$N$1,0))*C$4</f>
        <v>0.46886565564920801</v>
      </c>
      <c r="D15" s="1">
        <f>INDEX('in_215a Event Impacts'!$A$2:$N$115,MATCH('01 Tabular Event Impacts'!$B15&amp;"_"&amp;'01 Tabular Event Impacts'!$A15&amp;"_"&amp;'01 Tabular Event Impacts'!D$1,'in_215a Event Impacts'!$P$2:$P$115,0),MATCH('01 Tabular Event Impacts'!D$5,'in_215a Event Impacts'!$A$1:$N$1,0))*D$4</f>
        <v>6.2532542643516195E-2</v>
      </c>
      <c r="E15" s="1">
        <f>INDEX('in_215a Event Impacts'!$A$2:$N$115,MATCH('01 Tabular Event Impacts'!$B15&amp;"_"&amp;'01 Tabular Event Impacts'!$A15&amp;"_"&amp;'01 Tabular Event Impacts'!E$1,'in_215a Event Impacts'!$P$2:$P$115,0),MATCH('01 Tabular Event Impacts'!E$5,'in_215a Event Impacts'!$A$1:$N$1,0))*E$4</f>
        <v>1.0510069444444401</v>
      </c>
      <c r="F15" s="1">
        <f>INDEX('in_215a Event Impacts'!$A$2:$N$115,MATCH('01 Tabular Event Impacts'!$B15&amp;"_"&amp;'01 Tabular Event Impacts'!$A15&amp;"_"&amp;'01 Tabular Event Impacts'!F$1,'in_215a Event Impacts'!$P$2:$P$115,0),MATCH('01 Tabular Event Impacts'!F$5,'in_215a Event Impacts'!$A$1:$N$1,0))*F$4</f>
        <v>22.105</v>
      </c>
      <c r="G15" s="1">
        <f>INDEX('in_215a Event Impacts'!$A$2:$N$115,MATCH('01 Tabular Event Impacts'!$B15&amp;"_"&amp;'01 Tabular Event Impacts'!$A15&amp;"_"&amp;'01 Tabular Event Impacts'!G$1,'in_215a Event Impacts'!$P$2:$P$115,0),MATCH('01 Tabular Event Impacts'!G$5,'in_215a Event Impacts'!$A$1:$N$1,0))*G$4</f>
        <v>0.83333333333333304</v>
      </c>
      <c r="I15" s="1">
        <f t="shared" si="5"/>
        <v>1</v>
      </c>
      <c r="J15" s="3">
        <f t="shared" si="6"/>
        <v>0.30849010346019695</v>
      </c>
      <c r="K15" s="3">
        <f t="shared" si="7"/>
        <v>0.13336985102253102</v>
      </c>
      <c r="L15" s="3"/>
      <c r="M15" s="1">
        <f>INDEX('in_215a Event Impacts'!$A$2:$N$115,MATCH('01 Tabular Event Impacts'!$B15&amp;"_"&amp;'01 Tabular Event Impacts'!$A15&amp;"_"&amp;'01 Tabular Event Impacts'!M$1,'in_215a Event Impacts'!$P$2:$P$115,0),MATCH('01 Tabular Event Impacts'!M$5,'in_215a Event Impacts'!$A$1:$N$1,0))*M$4</f>
        <v>0.44567272267190799</v>
      </c>
      <c r="N15" s="1">
        <f>INDEX('in_215a Event Impacts'!$A$2:$N$115,MATCH('01 Tabular Event Impacts'!$B15&amp;"_"&amp;'01 Tabular Event Impacts'!$A15&amp;"_"&amp;'01 Tabular Event Impacts'!N$1,'in_215a Event Impacts'!$P$2:$P$115,0),MATCH('01 Tabular Event Impacts'!N$5,'in_215a Event Impacts'!$A$1:$N$1,0))*N$4</f>
        <v>5.3818285315988201E-2</v>
      </c>
      <c r="O15" s="1">
        <f>INDEX('in_215a Event Impacts'!$A$2:$N$115,MATCH('01 Tabular Event Impacts'!$B15&amp;"_"&amp;'01 Tabular Event Impacts'!$A15&amp;"_"&amp;'01 Tabular Event Impacts'!O$1,'in_215a Event Impacts'!$P$2:$P$115,0),MATCH('01 Tabular Event Impacts'!O$5,'in_215a Event Impacts'!$A$1:$N$1,0))*O$4</f>
        <v>1.0510069444444401</v>
      </c>
      <c r="P15" s="1">
        <f>INDEX('in_215a Event Impacts'!$A$2:$N$115,MATCH('01 Tabular Event Impacts'!$B15&amp;"_"&amp;'01 Tabular Event Impacts'!$A15&amp;"_"&amp;'01 Tabular Event Impacts'!P$1,'in_215a Event Impacts'!$P$2:$P$115,0),MATCH('01 Tabular Event Impacts'!P$5,'in_215a Event Impacts'!$A$1:$N$1,0))*P$4</f>
        <v>22.105</v>
      </c>
      <c r="R15" s="1">
        <f t="shared" si="8"/>
        <v>1</v>
      </c>
      <c r="S15" s="3">
        <f t="shared" si="9"/>
        <v>0.29777428828881292</v>
      </c>
      <c r="T15" s="3">
        <f t="shared" si="10"/>
        <v>0.12075741363154448</v>
      </c>
      <c r="U15" s="3"/>
      <c r="W15" s="50">
        <v>43298</v>
      </c>
      <c r="X15" s="51">
        <f t="shared" si="3"/>
        <v>0.46886565564920801</v>
      </c>
      <c r="Y15" s="52">
        <f t="shared" si="3"/>
        <v>0.30849010346019695</v>
      </c>
      <c r="Z15" s="53">
        <f t="shared" si="3"/>
        <v>0.13336985102253102</v>
      </c>
      <c r="AA15" s="54">
        <f t="shared" si="3"/>
        <v>22.105</v>
      </c>
      <c r="AB15" s="1"/>
      <c r="AC15" s="4">
        <v>43298</v>
      </c>
      <c r="AD15" s="5">
        <f t="shared" si="4"/>
        <v>0.44567272267190799</v>
      </c>
      <c r="AE15" s="6">
        <f t="shared" si="4"/>
        <v>0.29777428828881292</v>
      </c>
      <c r="AF15" s="6">
        <f t="shared" si="4"/>
        <v>0.12075741363154448</v>
      </c>
      <c r="AG15" s="24">
        <f t="shared" si="4"/>
        <v>22.105</v>
      </c>
    </row>
    <row r="16" spans="1:33" x14ac:dyDescent="0.2">
      <c r="A16" s="1" t="s">
        <v>20</v>
      </c>
      <c r="B16" s="2">
        <v>43305</v>
      </c>
      <c r="C16" s="1">
        <f>INDEX('in_215a Event Impacts'!$A$2:$N$115,MATCH('01 Tabular Event Impacts'!$B16&amp;"_"&amp;'01 Tabular Event Impacts'!$A16&amp;"_"&amp;'01 Tabular Event Impacts'!C$1,'in_215a Event Impacts'!$P$2:$P$115,0),MATCH('01 Tabular Event Impacts'!C$5,'in_215a Event Impacts'!$A$1:$N$1,0))*C$4</f>
        <v>0.63390573848846099</v>
      </c>
      <c r="D16" s="1">
        <f>INDEX('in_215a Event Impacts'!$A$2:$N$115,MATCH('01 Tabular Event Impacts'!$B16&amp;"_"&amp;'01 Tabular Event Impacts'!$A16&amp;"_"&amp;'01 Tabular Event Impacts'!D$1,'in_215a Event Impacts'!$P$2:$P$115,0),MATCH('01 Tabular Event Impacts'!D$5,'in_215a Event Impacts'!$A$1:$N$1,0))*D$4</f>
        <v>5.9903595168575699E-2</v>
      </c>
      <c r="E16" s="1">
        <f>INDEX('in_215a Event Impacts'!$A$2:$N$115,MATCH('01 Tabular Event Impacts'!$B16&amp;"_"&amp;'01 Tabular Event Impacts'!$A16&amp;"_"&amp;'01 Tabular Event Impacts'!E$1,'in_215a Event Impacts'!$P$2:$P$115,0),MATCH('01 Tabular Event Impacts'!E$5,'in_215a Event Impacts'!$A$1:$N$1,0))*E$4</f>
        <v>1.1546206896551701</v>
      </c>
      <c r="F16" s="1">
        <f>INDEX('in_215a Event Impacts'!$A$2:$N$115,MATCH('01 Tabular Event Impacts'!$B16&amp;"_"&amp;'01 Tabular Event Impacts'!$A16&amp;"_"&amp;'01 Tabular Event Impacts'!F$1,'in_215a Event Impacts'!$P$2:$P$115,0),MATCH('01 Tabular Event Impacts'!F$5,'in_215a Event Impacts'!$A$1:$N$1,0))*F$4</f>
        <v>25.265000000000001</v>
      </c>
      <c r="G16" s="1">
        <f>INDEX('in_215a Event Impacts'!$A$2:$N$115,MATCH('01 Tabular Event Impacts'!$B16&amp;"_"&amp;'01 Tabular Event Impacts'!$A16&amp;"_"&amp;'01 Tabular Event Impacts'!G$1,'in_215a Event Impacts'!$P$2:$P$115,0),MATCH('01 Tabular Event Impacts'!G$5,'in_215a Event Impacts'!$A$1:$N$1,0))*G$4</f>
        <v>0.81379310344827605</v>
      </c>
      <c r="I16" s="1">
        <f t="shared" si="5"/>
        <v>1</v>
      </c>
      <c r="J16" s="3">
        <f t="shared" si="6"/>
        <v>0.35442905875671743</v>
      </c>
      <c r="K16" s="3">
        <f t="shared" si="7"/>
        <v>9.4499215784692142E-2</v>
      </c>
      <c r="L16" s="3"/>
      <c r="M16" s="1">
        <f>INDEX('in_215a Event Impacts'!$A$2:$N$115,MATCH('01 Tabular Event Impacts'!$B16&amp;"_"&amp;'01 Tabular Event Impacts'!$A16&amp;"_"&amp;'01 Tabular Event Impacts'!M$1,'in_215a Event Impacts'!$P$2:$P$115,0),MATCH('01 Tabular Event Impacts'!M$5,'in_215a Event Impacts'!$A$1:$N$1,0))*M$4</f>
        <v>0.56626835032850598</v>
      </c>
      <c r="N16" s="1">
        <f>INDEX('in_215a Event Impacts'!$A$2:$N$115,MATCH('01 Tabular Event Impacts'!$B16&amp;"_"&amp;'01 Tabular Event Impacts'!$A16&amp;"_"&amp;'01 Tabular Event Impacts'!N$1,'in_215a Event Impacts'!$P$2:$P$115,0),MATCH('01 Tabular Event Impacts'!N$5,'in_215a Event Impacts'!$A$1:$N$1,0))*N$4</f>
        <v>4.2369945498770399E-2</v>
      </c>
      <c r="O16" s="1">
        <f>INDEX('in_215a Event Impacts'!$A$2:$N$115,MATCH('01 Tabular Event Impacts'!$B16&amp;"_"&amp;'01 Tabular Event Impacts'!$A16&amp;"_"&amp;'01 Tabular Event Impacts'!O$1,'in_215a Event Impacts'!$P$2:$P$115,0),MATCH('01 Tabular Event Impacts'!O$5,'in_215a Event Impacts'!$A$1:$N$1,0))*O$4</f>
        <v>1.1546206896551701</v>
      </c>
      <c r="P16" s="1">
        <f>INDEX('in_215a Event Impacts'!$A$2:$N$115,MATCH('01 Tabular Event Impacts'!$B16&amp;"_"&amp;'01 Tabular Event Impacts'!$A16&amp;"_"&amp;'01 Tabular Event Impacts'!P$1,'in_215a Event Impacts'!$P$2:$P$115,0),MATCH('01 Tabular Event Impacts'!P$5,'in_215a Event Impacts'!$A$1:$N$1,0))*P$4</f>
        <v>25.265000000000001</v>
      </c>
      <c r="R16" s="1">
        <f t="shared" si="8"/>
        <v>1</v>
      </c>
      <c r="S16" s="3">
        <f t="shared" si="9"/>
        <v>0.32905570154242919</v>
      </c>
      <c r="T16" s="3">
        <f t="shared" si="10"/>
        <v>7.4823086040727099E-2</v>
      </c>
      <c r="U16" s="3"/>
      <c r="W16" s="45">
        <v>43305</v>
      </c>
      <c r="X16" s="46">
        <f t="shared" si="3"/>
        <v>0.63390573848846099</v>
      </c>
      <c r="Y16" s="47">
        <f t="shared" si="3"/>
        <v>0.35442905875671743</v>
      </c>
      <c r="Z16" s="55">
        <f t="shared" si="3"/>
        <v>9.4499215784692142E-2</v>
      </c>
      <c r="AA16" s="56">
        <f t="shared" si="3"/>
        <v>25.265000000000001</v>
      </c>
      <c r="AB16" s="1"/>
      <c r="AC16" s="7">
        <v>43305</v>
      </c>
      <c r="AD16" s="8">
        <f t="shared" si="4"/>
        <v>0.56626835032850598</v>
      </c>
      <c r="AE16" s="9">
        <f t="shared" si="4"/>
        <v>0.32905570154242919</v>
      </c>
      <c r="AF16" s="9">
        <f t="shared" si="4"/>
        <v>7.4823086040727099E-2</v>
      </c>
      <c r="AG16" s="25">
        <f t="shared" si="4"/>
        <v>25.265000000000001</v>
      </c>
    </row>
    <row r="17" spans="1:33" x14ac:dyDescent="0.2">
      <c r="A17" s="1" t="s">
        <v>20</v>
      </c>
      <c r="B17" s="2">
        <v>43319</v>
      </c>
      <c r="C17" s="1">
        <f>INDEX('in_215a Event Impacts'!$A$2:$N$115,MATCH('01 Tabular Event Impacts'!$B17&amp;"_"&amp;'01 Tabular Event Impacts'!$A17&amp;"_"&amp;'01 Tabular Event Impacts'!C$1,'in_215a Event Impacts'!$P$2:$P$115,0),MATCH('01 Tabular Event Impacts'!C$5,'in_215a Event Impacts'!$A$1:$N$1,0))*C$4</f>
        <v>0.65055914541073201</v>
      </c>
      <c r="D17" s="1">
        <f>INDEX('in_215a Event Impacts'!$A$2:$N$115,MATCH('01 Tabular Event Impacts'!$B17&amp;"_"&amp;'01 Tabular Event Impacts'!$A17&amp;"_"&amp;'01 Tabular Event Impacts'!D$1,'in_215a Event Impacts'!$P$2:$P$115,0),MATCH('01 Tabular Event Impacts'!D$5,'in_215a Event Impacts'!$A$1:$N$1,0))*D$4</f>
        <v>6.0958903971566399E-2</v>
      </c>
      <c r="E17" s="1">
        <f>INDEX('in_215a Event Impacts'!$A$2:$N$115,MATCH('01 Tabular Event Impacts'!$B17&amp;"_"&amp;'01 Tabular Event Impacts'!$A17&amp;"_"&amp;'01 Tabular Event Impacts'!E$1,'in_215a Event Impacts'!$P$2:$P$115,0),MATCH('01 Tabular Event Impacts'!E$5,'in_215a Event Impacts'!$A$1:$N$1,0))*E$4</f>
        <v>1.29741134751773</v>
      </c>
      <c r="F17" s="1">
        <f>INDEX('in_215a Event Impacts'!$A$2:$N$115,MATCH('01 Tabular Event Impacts'!$B17&amp;"_"&amp;'01 Tabular Event Impacts'!$A17&amp;"_"&amp;'01 Tabular Event Impacts'!F$1,'in_215a Event Impacts'!$P$2:$P$115,0),MATCH('01 Tabular Event Impacts'!F$5,'in_215a Event Impacts'!$A$1:$N$1,0))*F$4</f>
        <v>25.74</v>
      </c>
      <c r="G17" s="1">
        <f>INDEX('in_215a Event Impacts'!$A$2:$N$115,MATCH('01 Tabular Event Impacts'!$B17&amp;"_"&amp;'01 Tabular Event Impacts'!$A17&amp;"_"&amp;'01 Tabular Event Impacts'!G$1,'in_215a Event Impacts'!$P$2:$P$115,0),MATCH('01 Tabular Event Impacts'!G$5,'in_215a Event Impacts'!$A$1:$N$1,0))*G$4</f>
        <v>0.79432624113475203</v>
      </c>
      <c r="I17" s="1">
        <f t="shared" si="5"/>
        <v>1</v>
      </c>
      <c r="J17" s="3">
        <f t="shared" si="6"/>
        <v>0.33396765904432174</v>
      </c>
      <c r="K17" s="3">
        <f t="shared" si="7"/>
        <v>9.3702324226154501E-2</v>
      </c>
      <c r="L17" s="3"/>
      <c r="M17" s="1">
        <f>INDEX('in_215a Event Impacts'!$A$2:$N$115,MATCH('01 Tabular Event Impacts'!$B17&amp;"_"&amp;'01 Tabular Event Impacts'!$A17&amp;"_"&amp;'01 Tabular Event Impacts'!M$1,'in_215a Event Impacts'!$P$2:$P$115,0),MATCH('01 Tabular Event Impacts'!M$5,'in_215a Event Impacts'!$A$1:$N$1,0))*M$4</f>
        <v>0.576241024272373</v>
      </c>
      <c r="N17" s="1">
        <f>INDEX('in_215a Event Impacts'!$A$2:$N$115,MATCH('01 Tabular Event Impacts'!$B17&amp;"_"&amp;'01 Tabular Event Impacts'!$A17&amp;"_"&amp;'01 Tabular Event Impacts'!N$1,'in_215a Event Impacts'!$P$2:$P$115,0),MATCH('01 Tabular Event Impacts'!N$5,'in_215a Event Impacts'!$A$1:$N$1,0))*N$4</f>
        <v>4.2054938312532299E-2</v>
      </c>
      <c r="O17" s="1">
        <f>INDEX('in_215a Event Impacts'!$A$2:$N$115,MATCH('01 Tabular Event Impacts'!$B17&amp;"_"&amp;'01 Tabular Event Impacts'!$A17&amp;"_"&amp;'01 Tabular Event Impacts'!O$1,'in_215a Event Impacts'!$P$2:$P$115,0),MATCH('01 Tabular Event Impacts'!O$5,'in_215a Event Impacts'!$A$1:$N$1,0))*O$4</f>
        <v>1.29741134751773</v>
      </c>
      <c r="P17" s="1">
        <f>INDEX('in_215a Event Impacts'!$A$2:$N$115,MATCH('01 Tabular Event Impacts'!$B17&amp;"_"&amp;'01 Tabular Event Impacts'!$A17&amp;"_"&amp;'01 Tabular Event Impacts'!P$1,'in_215a Event Impacts'!$P$2:$P$115,0),MATCH('01 Tabular Event Impacts'!P$5,'in_215a Event Impacts'!$A$1:$N$1,0))*P$4</f>
        <v>25.74</v>
      </c>
      <c r="R17" s="1">
        <f t="shared" si="8"/>
        <v>1</v>
      </c>
      <c r="S17" s="3">
        <f t="shared" si="9"/>
        <v>0.30754959294921264</v>
      </c>
      <c r="T17" s="3">
        <f t="shared" si="10"/>
        <v>7.298150694084235E-2</v>
      </c>
      <c r="U17" s="3"/>
      <c r="W17" s="50">
        <v>43319</v>
      </c>
      <c r="X17" s="51">
        <f t="shared" si="3"/>
        <v>0.65055914541073201</v>
      </c>
      <c r="Y17" s="52">
        <f t="shared" si="3"/>
        <v>0.33396765904432174</v>
      </c>
      <c r="Z17" s="53">
        <f t="shared" si="3"/>
        <v>9.3702324226154501E-2</v>
      </c>
      <c r="AA17" s="54">
        <f t="shared" si="3"/>
        <v>25.74</v>
      </c>
      <c r="AB17" s="1"/>
      <c r="AC17" s="4">
        <v>43319</v>
      </c>
      <c r="AD17" s="5">
        <f t="shared" si="4"/>
        <v>0.576241024272373</v>
      </c>
      <c r="AE17" s="6">
        <f t="shared" si="4"/>
        <v>0.30754959294921264</v>
      </c>
      <c r="AF17" s="6">
        <f t="shared" si="4"/>
        <v>7.298150694084235E-2</v>
      </c>
      <c r="AG17" s="24">
        <f t="shared" si="4"/>
        <v>25.74</v>
      </c>
    </row>
    <row r="18" spans="1:33" x14ac:dyDescent="0.2">
      <c r="A18" s="1" t="s">
        <v>20</v>
      </c>
      <c r="B18" s="2">
        <v>43327</v>
      </c>
      <c r="C18" s="1">
        <f>INDEX('in_215a Event Impacts'!$A$2:$N$115,MATCH('01 Tabular Event Impacts'!$B18&amp;"_"&amp;'01 Tabular Event Impacts'!$A18&amp;"_"&amp;'01 Tabular Event Impacts'!C$1,'in_215a Event Impacts'!$P$2:$P$115,0),MATCH('01 Tabular Event Impacts'!C$5,'in_215a Event Impacts'!$A$1:$N$1,0))*C$4</f>
        <v>0.75978161892715501</v>
      </c>
      <c r="D18" s="1">
        <f>INDEX('in_215a Event Impacts'!$A$2:$N$115,MATCH('01 Tabular Event Impacts'!$B18&amp;"_"&amp;'01 Tabular Event Impacts'!$A18&amp;"_"&amp;'01 Tabular Event Impacts'!D$1,'in_215a Event Impacts'!$P$2:$P$115,0),MATCH('01 Tabular Event Impacts'!D$5,'in_215a Event Impacts'!$A$1:$N$1,0))*D$4</f>
        <v>6.8495274108069298E-2</v>
      </c>
      <c r="E18" s="1">
        <f>INDEX('in_215a Event Impacts'!$A$2:$N$115,MATCH('01 Tabular Event Impacts'!$B18&amp;"_"&amp;'01 Tabular Event Impacts'!$A18&amp;"_"&amp;'01 Tabular Event Impacts'!E$1,'in_215a Event Impacts'!$P$2:$P$115,0),MATCH('01 Tabular Event Impacts'!E$5,'in_215a Event Impacts'!$A$1:$N$1,0))*E$4</f>
        <v>1.3201595744680901</v>
      </c>
      <c r="F18" s="1">
        <f>INDEX('in_215a Event Impacts'!$A$2:$N$115,MATCH('01 Tabular Event Impacts'!$B18&amp;"_"&amp;'01 Tabular Event Impacts'!$A18&amp;"_"&amp;'01 Tabular Event Impacts'!F$1,'in_215a Event Impacts'!$P$2:$P$115,0),MATCH('01 Tabular Event Impacts'!F$5,'in_215a Event Impacts'!$A$1:$N$1,0))*F$4</f>
        <v>26.91</v>
      </c>
      <c r="G18" s="1">
        <f>INDEX('in_215a Event Impacts'!$A$2:$N$115,MATCH('01 Tabular Event Impacts'!$B18&amp;"_"&amp;'01 Tabular Event Impacts'!$A18&amp;"_"&amp;'01 Tabular Event Impacts'!G$1,'in_215a Event Impacts'!$P$2:$P$115,0),MATCH('01 Tabular Event Impacts'!G$5,'in_215a Event Impacts'!$A$1:$N$1,0))*G$4</f>
        <v>0.81560283687943302</v>
      </c>
      <c r="I18" s="1">
        <f t="shared" si="5"/>
        <v>1</v>
      </c>
      <c r="J18" s="3">
        <f t="shared" si="6"/>
        <v>0.36528995211009124</v>
      </c>
      <c r="K18" s="3">
        <f t="shared" si="7"/>
        <v>9.0151265050064822E-2</v>
      </c>
      <c r="L18" s="3"/>
      <c r="M18" s="1">
        <f>INDEX('in_215a Event Impacts'!$A$2:$N$115,MATCH('01 Tabular Event Impacts'!$B18&amp;"_"&amp;'01 Tabular Event Impacts'!$A18&amp;"_"&amp;'01 Tabular Event Impacts'!M$1,'in_215a Event Impacts'!$P$2:$P$115,0),MATCH('01 Tabular Event Impacts'!M$5,'in_215a Event Impacts'!$A$1:$N$1,0))*M$4</f>
        <v>0.63259288084820597</v>
      </c>
      <c r="N18" s="1">
        <f>INDEX('in_215a Event Impacts'!$A$2:$N$115,MATCH('01 Tabular Event Impacts'!$B18&amp;"_"&amp;'01 Tabular Event Impacts'!$A18&amp;"_"&amp;'01 Tabular Event Impacts'!N$1,'in_215a Event Impacts'!$P$2:$P$115,0),MATCH('01 Tabular Event Impacts'!N$5,'in_215a Event Impacts'!$A$1:$N$1,0))*N$4</f>
        <v>4.29803763596203E-2</v>
      </c>
      <c r="O18" s="1">
        <f>INDEX('in_215a Event Impacts'!$A$2:$N$115,MATCH('01 Tabular Event Impacts'!$B18&amp;"_"&amp;'01 Tabular Event Impacts'!$A18&amp;"_"&amp;'01 Tabular Event Impacts'!O$1,'in_215a Event Impacts'!$P$2:$P$115,0),MATCH('01 Tabular Event Impacts'!O$5,'in_215a Event Impacts'!$A$1:$N$1,0))*O$4</f>
        <v>1.3201595744680901</v>
      </c>
      <c r="P18" s="1">
        <f>INDEX('in_215a Event Impacts'!$A$2:$N$115,MATCH('01 Tabular Event Impacts'!$B18&amp;"_"&amp;'01 Tabular Event Impacts'!$A18&amp;"_"&amp;'01 Tabular Event Impacts'!P$1,'in_215a Event Impacts'!$P$2:$P$115,0),MATCH('01 Tabular Event Impacts'!P$5,'in_215a Event Impacts'!$A$1:$N$1,0))*P$4</f>
        <v>26.91</v>
      </c>
      <c r="R18" s="1">
        <f t="shared" si="8"/>
        <v>1</v>
      </c>
      <c r="S18" s="3">
        <f t="shared" si="9"/>
        <v>0.32394934602488673</v>
      </c>
      <c r="T18" s="3">
        <f t="shared" si="10"/>
        <v>6.7943186938794642E-2</v>
      </c>
      <c r="U18" s="3"/>
      <c r="W18" s="45">
        <v>43327</v>
      </c>
      <c r="X18" s="46">
        <f t="shared" si="3"/>
        <v>0.75978161892715501</v>
      </c>
      <c r="Y18" s="47">
        <f t="shared" si="3"/>
        <v>0.36528995211009124</v>
      </c>
      <c r="Z18" s="55">
        <f t="shared" si="3"/>
        <v>9.0151265050064822E-2</v>
      </c>
      <c r="AA18" s="56">
        <f t="shared" si="3"/>
        <v>26.91</v>
      </c>
      <c r="AB18" s="1"/>
      <c r="AC18" s="7">
        <v>43327</v>
      </c>
      <c r="AD18" s="8">
        <f t="shared" si="4"/>
        <v>0.63259288084820597</v>
      </c>
      <c r="AE18" s="9">
        <f t="shared" si="4"/>
        <v>0.32394934602488673</v>
      </c>
      <c r="AF18" s="9">
        <f t="shared" si="4"/>
        <v>6.7943186938794642E-2</v>
      </c>
      <c r="AG18" s="25">
        <f t="shared" si="4"/>
        <v>26.91</v>
      </c>
    </row>
    <row r="19" spans="1:33" x14ac:dyDescent="0.2">
      <c r="A19" s="1" t="s">
        <v>20</v>
      </c>
      <c r="B19" s="2">
        <v>43328</v>
      </c>
      <c r="C19" s="1">
        <f>INDEX('in_215a Event Impacts'!$A$2:$N$115,MATCH('01 Tabular Event Impacts'!$B19&amp;"_"&amp;'01 Tabular Event Impacts'!$A19&amp;"_"&amp;'01 Tabular Event Impacts'!C$1,'in_215a Event Impacts'!$P$2:$P$115,0),MATCH('01 Tabular Event Impacts'!C$5,'in_215a Event Impacts'!$A$1:$N$1,0))*C$4</f>
        <v>0.531105107447573</v>
      </c>
      <c r="D19" s="1">
        <f>INDEX('in_215a Event Impacts'!$A$2:$N$115,MATCH('01 Tabular Event Impacts'!$B19&amp;"_"&amp;'01 Tabular Event Impacts'!$A19&amp;"_"&amp;'01 Tabular Event Impacts'!D$1,'in_215a Event Impacts'!$P$2:$P$115,0),MATCH('01 Tabular Event Impacts'!D$5,'in_215a Event Impacts'!$A$1:$N$1,0))*D$4</f>
        <v>5.9686061465687702E-2</v>
      </c>
      <c r="E19" s="1">
        <f>INDEX('in_215a Event Impacts'!$A$2:$N$115,MATCH('01 Tabular Event Impacts'!$B19&amp;"_"&amp;'01 Tabular Event Impacts'!$A19&amp;"_"&amp;'01 Tabular Event Impacts'!E$1,'in_215a Event Impacts'!$P$2:$P$115,0),MATCH('01 Tabular Event Impacts'!E$5,'in_215a Event Impacts'!$A$1:$N$1,0))*E$4</f>
        <v>1.11613126079447</v>
      </c>
      <c r="F19" s="1">
        <f>INDEX('in_215a Event Impacts'!$A$2:$N$115,MATCH('01 Tabular Event Impacts'!$B19&amp;"_"&amp;'01 Tabular Event Impacts'!$A19&amp;"_"&amp;'01 Tabular Event Impacts'!F$1,'in_215a Event Impacts'!$P$2:$P$115,0),MATCH('01 Tabular Event Impacts'!F$5,'in_215a Event Impacts'!$A$1:$N$1,0))*F$4</f>
        <v>23.315000000000001</v>
      </c>
      <c r="G19" s="1">
        <f>INDEX('in_215a Event Impacts'!$A$2:$N$115,MATCH('01 Tabular Event Impacts'!$B19&amp;"_"&amp;'01 Tabular Event Impacts'!$A19&amp;"_"&amp;'01 Tabular Event Impacts'!G$1,'in_215a Event Impacts'!$P$2:$P$115,0),MATCH('01 Tabular Event Impacts'!G$5,'in_215a Event Impacts'!$A$1:$N$1,0))*G$4</f>
        <v>0.82037996545768599</v>
      </c>
      <c r="I19" s="1">
        <f t="shared" si="5"/>
        <v>1</v>
      </c>
      <c r="J19" s="3">
        <f t="shared" si="6"/>
        <v>0.32242191690702948</v>
      </c>
      <c r="K19" s="3">
        <f t="shared" si="7"/>
        <v>0.11238088398835347</v>
      </c>
      <c r="L19" s="3"/>
      <c r="M19" s="1">
        <f>INDEX('in_215a Event Impacts'!$A$2:$N$115,MATCH('01 Tabular Event Impacts'!$B19&amp;"_"&amp;'01 Tabular Event Impacts'!$A19&amp;"_"&amp;'01 Tabular Event Impacts'!M$1,'in_215a Event Impacts'!$P$2:$P$115,0),MATCH('01 Tabular Event Impacts'!M$5,'in_215a Event Impacts'!$A$1:$N$1,0))*M$4</f>
        <v>0.49089388625159802</v>
      </c>
      <c r="N19" s="1">
        <f>INDEX('in_215a Event Impacts'!$A$2:$N$115,MATCH('01 Tabular Event Impacts'!$B19&amp;"_"&amp;'01 Tabular Event Impacts'!$A19&amp;"_"&amp;'01 Tabular Event Impacts'!N$1,'in_215a Event Impacts'!$P$2:$P$115,0),MATCH('01 Tabular Event Impacts'!N$5,'in_215a Event Impacts'!$A$1:$N$1,0))*N$4</f>
        <v>4.7862196890063199E-2</v>
      </c>
      <c r="O19" s="1">
        <f>INDEX('in_215a Event Impacts'!$A$2:$N$115,MATCH('01 Tabular Event Impacts'!$B19&amp;"_"&amp;'01 Tabular Event Impacts'!$A19&amp;"_"&amp;'01 Tabular Event Impacts'!O$1,'in_215a Event Impacts'!$P$2:$P$115,0),MATCH('01 Tabular Event Impacts'!O$5,'in_215a Event Impacts'!$A$1:$N$1,0))*O$4</f>
        <v>1.11613126079447</v>
      </c>
      <c r="P19" s="1">
        <f>INDEX('in_215a Event Impacts'!$A$2:$N$115,MATCH('01 Tabular Event Impacts'!$B19&amp;"_"&amp;'01 Tabular Event Impacts'!$A19&amp;"_"&amp;'01 Tabular Event Impacts'!P$1,'in_215a Event Impacts'!$P$2:$P$115,0),MATCH('01 Tabular Event Impacts'!P$5,'in_215a Event Impacts'!$A$1:$N$1,0))*P$4</f>
        <v>23.315000000000001</v>
      </c>
      <c r="R19" s="1">
        <f t="shared" si="8"/>
        <v>1</v>
      </c>
      <c r="S19" s="3">
        <f t="shared" si="9"/>
        <v>0.30546745777682954</v>
      </c>
      <c r="T19" s="3">
        <f t="shared" si="10"/>
        <v>9.7500087555648166E-2</v>
      </c>
      <c r="U19" s="3"/>
      <c r="W19" s="50">
        <v>43328</v>
      </c>
      <c r="X19" s="51">
        <f t="shared" si="3"/>
        <v>0.531105107447573</v>
      </c>
      <c r="Y19" s="52">
        <f t="shared" si="3"/>
        <v>0.32242191690702948</v>
      </c>
      <c r="Z19" s="53">
        <f t="shared" si="3"/>
        <v>0.11238088398835347</v>
      </c>
      <c r="AA19" s="54">
        <f t="shared" si="3"/>
        <v>23.315000000000001</v>
      </c>
      <c r="AB19" s="1"/>
      <c r="AC19" s="4">
        <v>43328</v>
      </c>
      <c r="AD19" s="5">
        <f t="shared" si="4"/>
        <v>0.49089388625159802</v>
      </c>
      <c r="AE19" s="6">
        <f t="shared" si="4"/>
        <v>0.30546745777682954</v>
      </c>
      <c r="AF19" s="6">
        <f t="shared" si="4"/>
        <v>9.7500087555648166E-2</v>
      </c>
      <c r="AG19" s="24">
        <f t="shared" si="4"/>
        <v>23.315000000000001</v>
      </c>
    </row>
    <row r="20" spans="1:33" x14ac:dyDescent="0.2">
      <c r="A20" s="1" t="s">
        <v>20</v>
      </c>
      <c r="B20" s="2">
        <v>43329</v>
      </c>
      <c r="C20" s="1">
        <f>INDEX('in_215a Event Impacts'!$A$2:$N$115,MATCH('01 Tabular Event Impacts'!$B20&amp;"_"&amp;'01 Tabular Event Impacts'!$A20&amp;"_"&amp;'01 Tabular Event Impacts'!C$1,'in_215a Event Impacts'!$P$2:$P$115,0),MATCH('01 Tabular Event Impacts'!C$5,'in_215a Event Impacts'!$A$1:$N$1,0))*C$4</f>
        <v>0.56055009032331704</v>
      </c>
      <c r="D20" s="1">
        <f>INDEX('in_215a Event Impacts'!$A$2:$N$115,MATCH('01 Tabular Event Impacts'!$B20&amp;"_"&amp;'01 Tabular Event Impacts'!$A20&amp;"_"&amp;'01 Tabular Event Impacts'!D$1,'in_215a Event Impacts'!$P$2:$P$115,0),MATCH('01 Tabular Event Impacts'!D$5,'in_215a Event Impacts'!$A$1:$N$1,0))*D$4</f>
        <v>5.9123616853819103E-2</v>
      </c>
      <c r="E20" s="1">
        <f>INDEX('in_215a Event Impacts'!$A$2:$N$115,MATCH('01 Tabular Event Impacts'!$B20&amp;"_"&amp;'01 Tabular Event Impacts'!$A20&amp;"_"&amp;'01 Tabular Event Impacts'!E$1,'in_215a Event Impacts'!$P$2:$P$115,0),MATCH('01 Tabular Event Impacts'!E$5,'in_215a Event Impacts'!$A$1:$N$1,0))*E$4</f>
        <v>1.16198581560284</v>
      </c>
      <c r="F20" s="1">
        <f>INDEX('in_215a Event Impacts'!$A$2:$N$115,MATCH('01 Tabular Event Impacts'!$B20&amp;"_"&amp;'01 Tabular Event Impacts'!$A20&amp;"_"&amp;'01 Tabular Event Impacts'!F$1,'in_215a Event Impacts'!$P$2:$P$115,0),MATCH('01 Tabular Event Impacts'!F$5,'in_215a Event Impacts'!$A$1:$N$1,0))*F$4</f>
        <v>23.925000000000001</v>
      </c>
      <c r="G20" s="1">
        <f>INDEX('in_215a Event Impacts'!$A$2:$N$115,MATCH('01 Tabular Event Impacts'!$B20&amp;"_"&amp;'01 Tabular Event Impacts'!$A20&amp;"_"&amp;'01 Tabular Event Impacts'!G$1,'in_215a Event Impacts'!$P$2:$P$115,0),MATCH('01 Tabular Event Impacts'!G$5,'in_215a Event Impacts'!$A$1:$N$1,0))*G$4</f>
        <v>0.810283687943262</v>
      </c>
      <c r="I20" s="1">
        <f t="shared" si="5"/>
        <v>1</v>
      </c>
      <c r="J20" s="3">
        <f t="shared" si="6"/>
        <v>0.32542142569848248</v>
      </c>
      <c r="K20" s="3">
        <f t="shared" si="7"/>
        <v>0.10547427941670202</v>
      </c>
      <c r="L20" s="3"/>
      <c r="M20" s="1">
        <f>INDEX('in_215a Event Impacts'!$A$2:$N$115,MATCH('01 Tabular Event Impacts'!$B20&amp;"_"&amp;'01 Tabular Event Impacts'!$A20&amp;"_"&amp;'01 Tabular Event Impacts'!M$1,'in_215a Event Impacts'!$P$2:$P$115,0),MATCH('01 Tabular Event Impacts'!M$5,'in_215a Event Impacts'!$A$1:$N$1,0))*M$4</f>
        <v>0.51175940151296895</v>
      </c>
      <c r="N20" s="1">
        <f>INDEX('in_215a Event Impacts'!$A$2:$N$115,MATCH('01 Tabular Event Impacts'!$B20&amp;"_"&amp;'01 Tabular Event Impacts'!$A20&amp;"_"&amp;'01 Tabular Event Impacts'!N$1,'in_215a Event Impacts'!$P$2:$P$115,0),MATCH('01 Tabular Event Impacts'!N$5,'in_215a Event Impacts'!$A$1:$N$1,0))*N$4</f>
        <v>4.5537687432249403E-2</v>
      </c>
      <c r="O20" s="1">
        <f>INDEX('in_215a Event Impacts'!$A$2:$N$115,MATCH('01 Tabular Event Impacts'!$B20&amp;"_"&amp;'01 Tabular Event Impacts'!$A20&amp;"_"&amp;'01 Tabular Event Impacts'!O$1,'in_215a Event Impacts'!$P$2:$P$115,0),MATCH('01 Tabular Event Impacts'!O$5,'in_215a Event Impacts'!$A$1:$N$1,0))*O$4</f>
        <v>1.16198581560284</v>
      </c>
      <c r="P20" s="1">
        <f>INDEX('in_215a Event Impacts'!$A$2:$N$115,MATCH('01 Tabular Event Impacts'!$B20&amp;"_"&amp;'01 Tabular Event Impacts'!$A20&amp;"_"&amp;'01 Tabular Event Impacts'!P$1,'in_215a Event Impacts'!$P$2:$P$115,0),MATCH('01 Tabular Event Impacts'!P$5,'in_215a Event Impacts'!$A$1:$N$1,0))*P$4</f>
        <v>23.925000000000001</v>
      </c>
      <c r="R20" s="1">
        <f t="shared" si="8"/>
        <v>1</v>
      </c>
      <c r="S20" s="3">
        <f t="shared" si="9"/>
        <v>0.30575705088187238</v>
      </c>
      <c r="T20" s="3">
        <f t="shared" si="10"/>
        <v>8.8982610378278301E-2</v>
      </c>
      <c r="U20" s="3"/>
      <c r="W20" s="45">
        <v>43329</v>
      </c>
      <c r="X20" s="46">
        <f t="shared" si="3"/>
        <v>0.56055009032331704</v>
      </c>
      <c r="Y20" s="47">
        <f t="shared" si="3"/>
        <v>0.32542142569848248</v>
      </c>
      <c r="Z20" s="55">
        <f t="shared" si="3"/>
        <v>0.10547427941670202</v>
      </c>
      <c r="AA20" s="56">
        <f t="shared" si="3"/>
        <v>23.925000000000001</v>
      </c>
      <c r="AB20" s="1"/>
      <c r="AC20" s="7">
        <v>43329</v>
      </c>
      <c r="AD20" s="8">
        <f t="shared" si="4"/>
        <v>0.51175940151296895</v>
      </c>
      <c r="AE20" s="9">
        <f t="shared" si="4"/>
        <v>0.30575705088187238</v>
      </c>
      <c r="AF20" s="9">
        <f t="shared" si="4"/>
        <v>8.8982610378278301E-2</v>
      </c>
      <c r="AG20" s="25">
        <f t="shared" si="4"/>
        <v>23.925000000000001</v>
      </c>
    </row>
    <row r="21" spans="1:33" x14ac:dyDescent="0.2">
      <c r="A21" s="1" t="s">
        <v>20</v>
      </c>
      <c r="B21" s="2">
        <v>43332</v>
      </c>
      <c r="C21" s="1">
        <f>INDEX('in_215a Event Impacts'!$A$2:$N$115,MATCH('01 Tabular Event Impacts'!$B21&amp;"_"&amp;'01 Tabular Event Impacts'!$A21&amp;"_"&amp;'01 Tabular Event Impacts'!C$1,'in_215a Event Impacts'!$P$2:$P$115,0),MATCH('01 Tabular Event Impacts'!C$5,'in_215a Event Impacts'!$A$1:$N$1,0))*C$4</f>
        <v>0.60837218144670402</v>
      </c>
      <c r="D21" s="1">
        <f>INDEX('in_215a Event Impacts'!$A$2:$N$115,MATCH('01 Tabular Event Impacts'!$B21&amp;"_"&amp;'01 Tabular Event Impacts'!$A21&amp;"_"&amp;'01 Tabular Event Impacts'!D$1,'in_215a Event Impacts'!$P$2:$P$115,0),MATCH('01 Tabular Event Impacts'!D$5,'in_215a Event Impacts'!$A$1:$N$1,0))*D$4</f>
        <v>5.9500394896837602E-2</v>
      </c>
      <c r="E21" s="1">
        <f>INDEX('in_215a Event Impacts'!$A$2:$N$115,MATCH('01 Tabular Event Impacts'!$B21&amp;"_"&amp;'01 Tabular Event Impacts'!$A21&amp;"_"&amp;'01 Tabular Event Impacts'!E$1,'in_215a Event Impacts'!$P$2:$P$115,0),MATCH('01 Tabular Event Impacts'!E$5,'in_215a Event Impacts'!$A$1:$N$1,0))*E$4</f>
        <v>1.1284375</v>
      </c>
      <c r="F21" s="1">
        <f>INDEX('in_215a Event Impacts'!$A$2:$N$115,MATCH('01 Tabular Event Impacts'!$B21&amp;"_"&amp;'01 Tabular Event Impacts'!$A21&amp;"_"&amp;'01 Tabular Event Impacts'!F$1,'in_215a Event Impacts'!$P$2:$P$115,0),MATCH('01 Tabular Event Impacts'!F$5,'in_215a Event Impacts'!$A$1:$N$1,0))*F$4</f>
        <v>24.92</v>
      </c>
      <c r="G21" s="1">
        <f>INDEX('in_215a Event Impacts'!$A$2:$N$115,MATCH('01 Tabular Event Impacts'!$B21&amp;"_"&amp;'01 Tabular Event Impacts'!$A21&amp;"_"&amp;'01 Tabular Event Impacts'!G$1,'in_215a Event Impacts'!$P$2:$P$115,0),MATCH('01 Tabular Event Impacts'!G$5,'in_215a Event Impacts'!$A$1:$N$1,0))*G$4</f>
        <v>0.796875</v>
      </c>
      <c r="I21" s="1">
        <f t="shared" si="5"/>
        <v>1</v>
      </c>
      <c r="J21" s="3">
        <f t="shared" si="6"/>
        <v>0.35028143149222341</v>
      </c>
      <c r="K21" s="3">
        <f t="shared" si="7"/>
        <v>9.7802622656654278E-2</v>
      </c>
      <c r="L21" s="3"/>
      <c r="M21" s="1">
        <f>INDEX('in_215a Event Impacts'!$A$2:$N$115,MATCH('01 Tabular Event Impacts'!$B21&amp;"_"&amp;'01 Tabular Event Impacts'!$A21&amp;"_"&amp;'01 Tabular Event Impacts'!M$1,'in_215a Event Impacts'!$P$2:$P$115,0),MATCH('01 Tabular Event Impacts'!M$5,'in_215a Event Impacts'!$A$1:$N$1,0))*M$4</f>
        <v>0.54558711513422198</v>
      </c>
      <c r="N21" s="1">
        <f>INDEX('in_215a Event Impacts'!$A$2:$N$115,MATCH('01 Tabular Event Impacts'!$B21&amp;"_"&amp;'01 Tabular Event Impacts'!$A21&amp;"_"&amp;'01 Tabular Event Impacts'!N$1,'in_215a Event Impacts'!$P$2:$P$115,0),MATCH('01 Tabular Event Impacts'!N$5,'in_215a Event Impacts'!$A$1:$N$1,0))*N$4</f>
        <v>4.2936821498188803E-2</v>
      </c>
      <c r="O21" s="1">
        <f>INDEX('in_215a Event Impacts'!$A$2:$N$115,MATCH('01 Tabular Event Impacts'!$B21&amp;"_"&amp;'01 Tabular Event Impacts'!$A21&amp;"_"&amp;'01 Tabular Event Impacts'!O$1,'in_215a Event Impacts'!$P$2:$P$115,0),MATCH('01 Tabular Event Impacts'!O$5,'in_215a Event Impacts'!$A$1:$N$1,0))*O$4</f>
        <v>1.1284375</v>
      </c>
      <c r="P21" s="1">
        <f>INDEX('in_215a Event Impacts'!$A$2:$N$115,MATCH('01 Tabular Event Impacts'!$B21&amp;"_"&amp;'01 Tabular Event Impacts'!$A21&amp;"_"&amp;'01 Tabular Event Impacts'!P$1,'in_215a Event Impacts'!$P$2:$P$115,0),MATCH('01 Tabular Event Impacts'!P$5,'in_215a Event Impacts'!$A$1:$N$1,0))*P$4</f>
        <v>24.92</v>
      </c>
      <c r="R21" s="1">
        <f t="shared" si="8"/>
        <v>1</v>
      </c>
      <c r="S21" s="3">
        <f t="shared" si="9"/>
        <v>0.32591343651806293</v>
      </c>
      <c r="T21" s="3">
        <f t="shared" si="10"/>
        <v>7.8698378878734612E-2</v>
      </c>
      <c r="U21" s="3"/>
      <c r="W21" s="50">
        <v>43332</v>
      </c>
      <c r="X21" s="51">
        <f t="shared" si="3"/>
        <v>0.60837218144670402</v>
      </c>
      <c r="Y21" s="52">
        <f t="shared" si="3"/>
        <v>0.35028143149222341</v>
      </c>
      <c r="Z21" s="53">
        <f t="shared" si="3"/>
        <v>9.7802622656654278E-2</v>
      </c>
      <c r="AA21" s="54">
        <f t="shared" si="3"/>
        <v>24.92</v>
      </c>
      <c r="AB21" s="1"/>
      <c r="AC21" s="4">
        <v>43332</v>
      </c>
      <c r="AD21" s="5">
        <f t="shared" si="4"/>
        <v>0.54558711513422198</v>
      </c>
      <c r="AE21" s="6">
        <f t="shared" si="4"/>
        <v>0.32591343651806293</v>
      </c>
      <c r="AF21" s="6">
        <f t="shared" si="4"/>
        <v>7.8698378878734612E-2</v>
      </c>
      <c r="AG21" s="24">
        <f t="shared" si="4"/>
        <v>24.92</v>
      </c>
    </row>
    <row r="22" spans="1:33" x14ac:dyDescent="0.2">
      <c r="A22" s="1" t="s">
        <v>20</v>
      </c>
      <c r="B22" s="2">
        <v>43339</v>
      </c>
      <c r="C22" s="1">
        <f>INDEX('in_215a Event Impacts'!$A$2:$N$115,MATCH('01 Tabular Event Impacts'!$B22&amp;"_"&amp;'01 Tabular Event Impacts'!$A22&amp;"_"&amp;'01 Tabular Event Impacts'!C$1,'in_215a Event Impacts'!$P$2:$P$115,0),MATCH('01 Tabular Event Impacts'!C$5,'in_215a Event Impacts'!$A$1:$N$1,0))*C$4</f>
        <v>0.81164957784237302</v>
      </c>
      <c r="D22" s="1">
        <f>INDEX('in_215a Event Impacts'!$A$2:$N$115,MATCH('01 Tabular Event Impacts'!$B22&amp;"_"&amp;'01 Tabular Event Impacts'!$A22&amp;"_"&amp;'01 Tabular Event Impacts'!D$1,'in_215a Event Impacts'!$P$2:$P$115,0),MATCH('01 Tabular Event Impacts'!D$5,'in_215a Event Impacts'!$A$1:$N$1,0))*D$4</f>
        <v>7.3398733663985402E-2</v>
      </c>
      <c r="E22" s="1">
        <f>INDEX('in_215a Event Impacts'!$A$2:$N$115,MATCH('01 Tabular Event Impacts'!$B22&amp;"_"&amp;'01 Tabular Event Impacts'!$A22&amp;"_"&amp;'01 Tabular Event Impacts'!E$1,'in_215a Event Impacts'!$P$2:$P$115,0),MATCH('01 Tabular Event Impacts'!E$5,'in_215a Event Impacts'!$A$1:$N$1,0))*E$4</f>
        <v>1.3523226950354601</v>
      </c>
      <c r="F22" s="1">
        <f>INDEX('in_215a Event Impacts'!$A$2:$N$115,MATCH('01 Tabular Event Impacts'!$B22&amp;"_"&amp;'01 Tabular Event Impacts'!$A22&amp;"_"&amp;'01 Tabular Event Impacts'!F$1,'in_215a Event Impacts'!$P$2:$P$115,0),MATCH('01 Tabular Event Impacts'!F$5,'in_215a Event Impacts'!$A$1:$N$1,0))*F$4</f>
        <v>28.67</v>
      </c>
      <c r="G22" s="1">
        <f>INDEX('in_215a Event Impacts'!$A$2:$N$115,MATCH('01 Tabular Event Impacts'!$B22&amp;"_"&amp;'01 Tabular Event Impacts'!$A22&amp;"_"&amp;'01 Tabular Event Impacts'!G$1,'in_215a Event Impacts'!$P$2:$P$115,0),MATCH('01 Tabular Event Impacts'!G$5,'in_215a Event Impacts'!$A$1:$N$1,0))*G$4</f>
        <v>0.80496453900709197</v>
      </c>
      <c r="I22" s="1">
        <f t="shared" si="5"/>
        <v>1</v>
      </c>
      <c r="J22" s="3">
        <f t="shared" si="6"/>
        <v>0.37507392678510287</v>
      </c>
      <c r="K22" s="3">
        <f t="shared" si="7"/>
        <v>9.0431555276727874E-2</v>
      </c>
      <c r="L22" s="3"/>
      <c r="M22" s="1">
        <f>INDEX('in_215a Event Impacts'!$A$2:$N$115,MATCH('01 Tabular Event Impacts'!$B22&amp;"_"&amp;'01 Tabular Event Impacts'!$A22&amp;"_"&amp;'01 Tabular Event Impacts'!M$1,'in_215a Event Impacts'!$P$2:$P$115,0),MATCH('01 Tabular Event Impacts'!M$5,'in_215a Event Impacts'!$A$1:$N$1,0))*M$4</f>
        <v>0.69612188275300801</v>
      </c>
      <c r="N22" s="1">
        <f>INDEX('in_215a Event Impacts'!$A$2:$N$115,MATCH('01 Tabular Event Impacts'!$B22&amp;"_"&amp;'01 Tabular Event Impacts'!$A22&amp;"_"&amp;'01 Tabular Event Impacts'!N$1,'in_215a Event Impacts'!$P$2:$P$115,0),MATCH('01 Tabular Event Impacts'!N$5,'in_215a Event Impacts'!$A$1:$N$1,0))*N$4</f>
        <v>4.8768575485292301E-2</v>
      </c>
      <c r="O22" s="1">
        <f>INDEX('in_215a Event Impacts'!$A$2:$N$115,MATCH('01 Tabular Event Impacts'!$B22&amp;"_"&amp;'01 Tabular Event Impacts'!$A22&amp;"_"&amp;'01 Tabular Event Impacts'!O$1,'in_215a Event Impacts'!$P$2:$P$115,0),MATCH('01 Tabular Event Impacts'!O$5,'in_215a Event Impacts'!$A$1:$N$1,0))*O$4</f>
        <v>1.3523226950354601</v>
      </c>
      <c r="P22" s="1">
        <f>INDEX('in_215a Event Impacts'!$A$2:$N$115,MATCH('01 Tabular Event Impacts'!$B22&amp;"_"&amp;'01 Tabular Event Impacts'!$A22&amp;"_"&amp;'01 Tabular Event Impacts'!P$1,'in_215a Event Impacts'!$P$2:$P$115,0),MATCH('01 Tabular Event Impacts'!P$5,'in_215a Event Impacts'!$A$1:$N$1,0))*P$4</f>
        <v>28.67</v>
      </c>
      <c r="R22" s="1">
        <f t="shared" si="8"/>
        <v>1</v>
      </c>
      <c r="S22" s="3">
        <f t="shared" si="9"/>
        <v>0.33982949321702022</v>
      </c>
      <c r="T22" s="3">
        <f t="shared" si="10"/>
        <v>7.0057523967531912E-2</v>
      </c>
      <c r="U22" s="3"/>
      <c r="W22" s="45">
        <v>43339</v>
      </c>
      <c r="X22" s="46">
        <f t="shared" si="3"/>
        <v>0.81164957784237302</v>
      </c>
      <c r="Y22" s="47">
        <f t="shared" si="3"/>
        <v>0.37507392678510287</v>
      </c>
      <c r="Z22" s="55">
        <f t="shared" si="3"/>
        <v>9.0431555276727874E-2</v>
      </c>
      <c r="AA22" s="56">
        <f t="shared" si="3"/>
        <v>28.67</v>
      </c>
      <c r="AB22" s="1"/>
      <c r="AC22" s="7">
        <v>43339</v>
      </c>
      <c r="AD22" s="8">
        <f t="shared" si="4"/>
        <v>0.69612188275300801</v>
      </c>
      <c r="AE22" s="9">
        <f t="shared" si="4"/>
        <v>0.33982949321702022</v>
      </c>
      <c r="AF22" s="9">
        <f t="shared" si="4"/>
        <v>7.0057523967531912E-2</v>
      </c>
      <c r="AG22" s="25">
        <f t="shared" si="4"/>
        <v>28.67</v>
      </c>
    </row>
    <row r="23" spans="1:33" x14ac:dyDescent="0.2">
      <c r="A23" s="1" t="s">
        <v>20</v>
      </c>
      <c r="B23" s="2">
        <v>43348</v>
      </c>
      <c r="C23" s="1">
        <f>INDEX('in_215a Event Impacts'!$A$2:$N$115,MATCH('01 Tabular Event Impacts'!$B23&amp;"_"&amp;'01 Tabular Event Impacts'!$A23&amp;"_"&amp;'01 Tabular Event Impacts'!C$1,'in_215a Event Impacts'!$P$2:$P$115,0),MATCH('01 Tabular Event Impacts'!C$5,'in_215a Event Impacts'!$A$1:$N$1,0))*C$4</f>
        <v>0.82701290908347402</v>
      </c>
      <c r="D23" s="1">
        <f>INDEX('in_215a Event Impacts'!$A$2:$N$115,MATCH('01 Tabular Event Impacts'!$B23&amp;"_"&amp;'01 Tabular Event Impacts'!$A23&amp;"_"&amp;'01 Tabular Event Impacts'!D$1,'in_215a Event Impacts'!$P$2:$P$115,0),MATCH('01 Tabular Event Impacts'!D$5,'in_215a Event Impacts'!$A$1:$N$1,0))*D$4</f>
        <v>7.6061389024430201E-2</v>
      </c>
      <c r="E23" s="1">
        <f>INDEX('in_215a Event Impacts'!$A$2:$N$115,MATCH('01 Tabular Event Impacts'!$B23&amp;"_"&amp;'01 Tabular Event Impacts'!$A23&amp;"_"&amp;'01 Tabular Event Impacts'!E$1,'in_215a Event Impacts'!$P$2:$P$115,0),MATCH('01 Tabular Event Impacts'!E$5,'in_215a Event Impacts'!$A$1:$N$1,0))*E$4</f>
        <v>1.53094915254237</v>
      </c>
      <c r="F23" s="1">
        <f>INDEX('in_215a Event Impacts'!$A$2:$N$115,MATCH('01 Tabular Event Impacts'!$B23&amp;"_"&amp;'01 Tabular Event Impacts'!$A23&amp;"_"&amp;'01 Tabular Event Impacts'!F$1,'in_215a Event Impacts'!$P$2:$P$115,0),MATCH('01 Tabular Event Impacts'!F$5,'in_215a Event Impacts'!$A$1:$N$1,0))*F$4</f>
        <v>29.1</v>
      </c>
      <c r="G23" s="1">
        <f>INDEX('in_215a Event Impacts'!$A$2:$N$115,MATCH('01 Tabular Event Impacts'!$B23&amp;"_"&amp;'01 Tabular Event Impacts'!$A23&amp;"_"&amp;'01 Tabular Event Impacts'!G$1,'in_215a Event Impacts'!$P$2:$P$115,0),MATCH('01 Tabular Event Impacts'!G$5,'in_215a Event Impacts'!$A$1:$N$1,0))*G$4</f>
        <v>0.793220338983051</v>
      </c>
      <c r="I23" s="1">
        <f t="shared" si="5"/>
        <v>1</v>
      </c>
      <c r="J23" s="3">
        <f t="shared" si="6"/>
        <v>0.3507320675521125</v>
      </c>
      <c r="K23" s="3">
        <f t="shared" si="7"/>
        <v>9.1971223410193453E-2</v>
      </c>
      <c r="L23" s="3"/>
      <c r="M23" s="1">
        <f>INDEX('in_215a Event Impacts'!$A$2:$N$115,MATCH('01 Tabular Event Impacts'!$B23&amp;"_"&amp;'01 Tabular Event Impacts'!$A23&amp;"_"&amp;'01 Tabular Event Impacts'!M$1,'in_215a Event Impacts'!$P$2:$P$115,0),MATCH('01 Tabular Event Impacts'!M$5,'in_215a Event Impacts'!$A$1:$N$1,0))*M$4</f>
        <v>0.705437392561026</v>
      </c>
      <c r="N23" s="1">
        <f>INDEX('in_215a Event Impacts'!$A$2:$N$115,MATCH('01 Tabular Event Impacts'!$B23&amp;"_"&amp;'01 Tabular Event Impacts'!$A23&amp;"_"&amp;'01 Tabular Event Impacts'!N$1,'in_215a Event Impacts'!$P$2:$P$115,0),MATCH('01 Tabular Event Impacts'!N$5,'in_215a Event Impacts'!$A$1:$N$1,0))*N$4</f>
        <v>5.0828742973469801E-2</v>
      </c>
      <c r="O23" s="1">
        <f>INDEX('in_215a Event Impacts'!$A$2:$N$115,MATCH('01 Tabular Event Impacts'!$B23&amp;"_"&amp;'01 Tabular Event Impacts'!$A23&amp;"_"&amp;'01 Tabular Event Impacts'!O$1,'in_215a Event Impacts'!$P$2:$P$115,0),MATCH('01 Tabular Event Impacts'!O$5,'in_215a Event Impacts'!$A$1:$N$1,0))*O$4</f>
        <v>1.53094915254237</v>
      </c>
      <c r="P23" s="1">
        <f>INDEX('in_215a Event Impacts'!$A$2:$N$115,MATCH('01 Tabular Event Impacts'!$B23&amp;"_"&amp;'01 Tabular Event Impacts'!$A23&amp;"_"&amp;'01 Tabular Event Impacts'!P$1,'in_215a Event Impacts'!$P$2:$P$115,0),MATCH('01 Tabular Event Impacts'!P$5,'in_215a Event Impacts'!$A$1:$N$1,0))*P$4</f>
        <v>29.1</v>
      </c>
      <c r="R23" s="1">
        <f t="shared" si="8"/>
        <v>1</v>
      </c>
      <c r="S23" s="3">
        <f t="shared" si="9"/>
        <v>0.31543625322983299</v>
      </c>
      <c r="T23" s="3">
        <f t="shared" si="10"/>
        <v>7.2052805124124042E-2</v>
      </c>
      <c r="U23" s="3"/>
      <c r="W23" s="50">
        <v>43348</v>
      </c>
      <c r="X23" s="51">
        <f t="shared" si="3"/>
        <v>0.82701290908347402</v>
      </c>
      <c r="Y23" s="52">
        <f t="shared" si="3"/>
        <v>0.3507320675521125</v>
      </c>
      <c r="Z23" s="53">
        <f t="shared" si="3"/>
        <v>9.1971223410193453E-2</v>
      </c>
      <c r="AA23" s="54">
        <f t="shared" si="3"/>
        <v>29.1</v>
      </c>
      <c r="AB23" s="1"/>
      <c r="AC23" s="4">
        <v>43348</v>
      </c>
      <c r="AD23" s="5">
        <f t="shared" si="4"/>
        <v>0.705437392561026</v>
      </c>
      <c r="AE23" s="6">
        <f t="shared" si="4"/>
        <v>0.31543625322983299</v>
      </c>
      <c r="AF23" s="6">
        <f t="shared" si="4"/>
        <v>7.2052805124124042E-2</v>
      </c>
      <c r="AG23" s="24">
        <f t="shared" si="4"/>
        <v>29.1</v>
      </c>
    </row>
    <row r="24" spans="1:33" x14ac:dyDescent="0.2">
      <c r="A24" s="1" t="s">
        <v>20</v>
      </c>
      <c r="B24" s="2">
        <v>43349</v>
      </c>
      <c r="C24" s="1">
        <f>INDEX('in_215a Event Impacts'!$A$2:$N$115,MATCH('01 Tabular Event Impacts'!$B24&amp;"_"&amp;'01 Tabular Event Impacts'!$A24&amp;"_"&amp;'01 Tabular Event Impacts'!C$1,'in_215a Event Impacts'!$P$2:$P$115,0),MATCH('01 Tabular Event Impacts'!C$5,'in_215a Event Impacts'!$A$1:$N$1,0))*C$4</f>
        <v>0.395146984335986</v>
      </c>
      <c r="D24" s="1">
        <f>INDEX('in_215a Event Impacts'!$A$2:$N$115,MATCH('01 Tabular Event Impacts'!$B24&amp;"_"&amp;'01 Tabular Event Impacts'!$A24&amp;"_"&amp;'01 Tabular Event Impacts'!D$1,'in_215a Event Impacts'!$P$2:$P$115,0),MATCH('01 Tabular Event Impacts'!D$5,'in_215a Event Impacts'!$A$1:$N$1,0))*D$4</f>
        <v>6.7584789868419398E-2</v>
      </c>
      <c r="E24" s="1">
        <f>INDEX('in_215a Event Impacts'!$A$2:$N$115,MATCH('01 Tabular Event Impacts'!$B24&amp;"_"&amp;'01 Tabular Event Impacts'!$A24&amp;"_"&amp;'01 Tabular Event Impacts'!E$1,'in_215a Event Impacts'!$P$2:$P$115,0),MATCH('01 Tabular Event Impacts'!E$5,'in_215a Event Impacts'!$A$1:$N$1,0))*E$4</f>
        <v>1.11993220338983</v>
      </c>
      <c r="F24" s="1">
        <f>INDEX('in_215a Event Impacts'!$A$2:$N$115,MATCH('01 Tabular Event Impacts'!$B24&amp;"_"&amp;'01 Tabular Event Impacts'!$A24&amp;"_"&amp;'01 Tabular Event Impacts'!F$1,'in_215a Event Impacts'!$P$2:$P$115,0),MATCH('01 Tabular Event Impacts'!F$5,'in_215a Event Impacts'!$A$1:$N$1,0))*F$4</f>
        <v>20.9</v>
      </c>
      <c r="G24" s="1">
        <f>INDEX('in_215a Event Impacts'!$A$2:$N$115,MATCH('01 Tabular Event Impacts'!$B24&amp;"_"&amp;'01 Tabular Event Impacts'!$A24&amp;"_"&amp;'01 Tabular Event Impacts'!G$1,'in_215a Event Impacts'!$P$2:$P$115,0),MATCH('01 Tabular Event Impacts'!G$5,'in_215a Event Impacts'!$A$1:$N$1,0))*G$4</f>
        <v>0.793220338983051</v>
      </c>
      <c r="I24" s="1">
        <f t="shared" si="5"/>
        <v>1</v>
      </c>
      <c r="J24" s="3">
        <f t="shared" si="6"/>
        <v>0.26080945968845015</v>
      </c>
      <c r="K24" s="3">
        <f t="shared" si="7"/>
        <v>0.17103708884933139</v>
      </c>
      <c r="L24" s="3"/>
      <c r="M24" s="1">
        <f>INDEX('in_215a Event Impacts'!$A$2:$N$115,MATCH('01 Tabular Event Impacts'!$B24&amp;"_"&amp;'01 Tabular Event Impacts'!$A24&amp;"_"&amp;'01 Tabular Event Impacts'!M$1,'in_215a Event Impacts'!$P$2:$P$115,0),MATCH('01 Tabular Event Impacts'!M$5,'in_215a Event Impacts'!$A$1:$N$1,0))*M$4</f>
        <v>0.388902016072324</v>
      </c>
      <c r="N24" s="1">
        <f>INDEX('in_215a Event Impacts'!$A$2:$N$115,MATCH('01 Tabular Event Impacts'!$B24&amp;"_"&amp;'01 Tabular Event Impacts'!$A24&amp;"_"&amp;'01 Tabular Event Impacts'!N$1,'in_215a Event Impacts'!$P$2:$P$115,0),MATCH('01 Tabular Event Impacts'!N$5,'in_215a Event Impacts'!$A$1:$N$1,0))*N$4</f>
        <v>6.1469647540209102E-2</v>
      </c>
      <c r="O24" s="1">
        <f>INDEX('in_215a Event Impacts'!$A$2:$N$115,MATCH('01 Tabular Event Impacts'!$B24&amp;"_"&amp;'01 Tabular Event Impacts'!$A24&amp;"_"&amp;'01 Tabular Event Impacts'!O$1,'in_215a Event Impacts'!$P$2:$P$115,0),MATCH('01 Tabular Event Impacts'!O$5,'in_215a Event Impacts'!$A$1:$N$1,0))*O$4</f>
        <v>1.11993220338983</v>
      </c>
      <c r="P24" s="1">
        <f>INDEX('in_215a Event Impacts'!$A$2:$N$115,MATCH('01 Tabular Event Impacts'!$B24&amp;"_"&amp;'01 Tabular Event Impacts'!$A24&amp;"_"&amp;'01 Tabular Event Impacts'!P$1,'in_215a Event Impacts'!$P$2:$P$115,0),MATCH('01 Tabular Event Impacts'!P$5,'in_215a Event Impacts'!$A$1:$N$1,0))*P$4</f>
        <v>20.9</v>
      </c>
      <c r="R24" s="1">
        <f t="shared" si="8"/>
        <v>1</v>
      </c>
      <c r="S24" s="3">
        <f t="shared" si="9"/>
        <v>0.25774999735289261</v>
      </c>
      <c r="T24" s="3">
        <f t="shared" si="10"/>
        <v>0.15805947256590619</v>
      </c>
      <c r="U24" s="3"/>
      <c r="W24" s="45">
        <v>43349</v>
      </c>
      <c r="X24" s="46">
        <f t="shared" si="3"/>
        <v>0.395146984335986</v>
      </c>
      <c r="Y24" s="47">
        <f t="shared" si="3"/>
        <v>0.26080945968845015</v>
      </c>
      <c r="Z24" s="55">
        <f t="shared" si="3"/>
        <v>0.17103708884933139</v>
      </c>
      <c r="AA24" s="56">
        <f t="shared" si="3"/>
        <v>20.9</v>
      </c>
      <c r="AB24" s="1"/>
      <c r="AC24" s="7">
        <v>43349</v>
      </c>
      <c r="AD24" s="8">
        <f t="shared" si="4"/>
        <v>0.388902016072324</v>
      </c>
      <c r="AE24" s="9">
        <f t="shared" si="4"/>
        <v>0.25774999735289261</v>
      </c>
      <c r="AF24" s="9">
        <f t="shared" si="4"/>
        <v>0.15805947256590619</v>
      </c>
      <c r="AG24" s="25">
        <f t="shared" si="4"/>
        <v>20.9</v>
      </c>
    </row>
    <row r="25" spans="1:33" x14ac:dyDescent="0.2">
      <c r="A25" s="1" t="s">
        <v>20</v>
      </c>
      <c r="B25" s="2">
        <v>43360</v>
      </c>
      <c r="C25" s="1">
        <f>INDEX('in_215a Event Impacts'!$A$2:$N$115,MATCH('01 Tabular Event Impacts'!$B25&amp;"_"&amp;'01 Tabular Event Impacts'!$A25&amp;"_"&amp;'01 Tabular Event Impacts'!C$1,'in_215a Event Impacts'!$P$2:$P$115,0),MATCH('01 Tabular Event Impacts'!C$5,'in_215a Event Impacts'!$A$1:$N$1,0))*C$4</f>
        <v>0.53734674004552496</v>
      </c>
      <c r="D25" s="1">
        <f>INDEX('in_215a Event Impacts'!$A$2:$N$115,MATCH('01 Tabular Event Impacts'!$B25&amp;"_"&amp;'01 Tabular Event Impacts'!$A25&amp;"_"&amp;'01 Tabular Event Impacts'!D$1,'in_215a Event Impacts'!$P$2:$P$115,0),MATCH('01 Tabular Event Impacts'!D$5,'in_215a Event Impacts'!$A$1:$N$1,0))*D$4</f>
        <v>5.9458772269121003E-2</v>
      </c>
      <c r="E25" s="1">
        <f>INDEX('in_215a Event Impacts'!$A$2:$N$115,MATCH('01 Tabular Event Impacts'!$B25&amp;"_"&amp;'01 Tabular Event Impacts'!$A25&amp;"_"&amp;'01 Tabular Event Impacts'!E$1,'in_215a Event Impacts'!$P$2:$P$115,0),MATCH('01 Tabular Event Impacts'!E$5,'in_215a Event Impacts'!$A$1:$N$1,0))*E$4</f>
        <v>1.26349152542373</v>
      </c>
      <c r="F25" s="1">
        <f>INDEX('in_215a Event Impacts'!$A$2:$N$115,MATCH('01 Tabular Event Impacts'!$B25&amp;"_"&amp;'01 Tabular Event Impacts'!$A25&amp;"_"&amp;'01 Tabular Event Impacts'!F$1,'in_215a Event Impacts'!$P$2:$P$115,0),MATCH('01 Tabular Event Impacts'!F$5,'in_215a Event Impacts'!$A$1:$N$1,0))*F$4</f>
        <v>23.6</v>
      </c>
      <c r="G25" s="1">
        <f>INDEX('in_215a Event Impacts'!$A$2:$N$115,MATCH('01 Tabular Event Impacts'!$B25&amp;"_"&amp;'01 Tabular Event Impacts'!$A25&amp;"_"&amp;'01 Tabular Event Impacts'!G$1,'in_215a Event Impacts'!$P$2:$P$115,0),MATCH('01 Tabular Event Impacts'!G$5,'in_215a Event Impacts'!$A$1:$N$1,0))*G$4</f>
        <v>0.793220338983051</v>
      </c>
      <c r="I25" s="1">
        <f t="shared" si="5"/>
        <v>1</v>
      </c>
      <c r="J25" s="3">
        <f t="shared" si="6"/>
        <v>0.29838700695617737</v>
      </c>
      <c r="K25" s="3">
        <f t="shared" si="7"/>
        <v>0.11065252254825916</v>
      </c>
      <c r="L25" s="3"/>
      <c r="M25" s="1">
        <f>INDEX('in_215a Event Impacts'!$A$2:$N$115,MATCH('01 Tabular Event Impacts'!$B25&amp;"_"&amp;'01 Tabular Event Impacts'!$A25&amp;"_"&amp;'01 Tabular Event Impacts'!M$1,'in_215a Event Impacts'!$P$2:$P$115,0),MATCH('01 Tabular Event Impacts'!M$5,'in_215a Event Impacts'!$A$1:$N$1,0))*M$4</f>
        <v>0.49312707906250702</v>
      </c>
      <c r="N25" s="1">
        <f>INDEX('in_215a Event Impacts'!$A$2:$N$115,MATCH('01 Tabular Event Impacts'!$B25&amp;"_"&amp;'01 Tabular Event Impacts'!$A25&amp;"_"&amp;'01 Tabular Event Impacts'!N$1,'in_215a Event Impacts'!$P$2:$P$115,0),MATCH('01 Tabular Event Impacts'!N$5,'in_215a Event Impacts'!$A$1:$N$1,0))*N$4</f>
        <v>4.6841002834306901E-2</v>
      </c>
      <c r="O25" s="1">
        <f>INDEX('in_215a Event Impacts'!$A$2:$N$115,MATCH('01 Tabular Event Impacts'!$B25&amp;"_"&amp;'01 Tabular Event Impacts'!$A25&amp;"_"&amp;'01 Tabular Event Impacts'!O$1,'in_215a Event Impacts'!$P$2:$P$115,0),MATCH('01 Tabular Event Impacts'!O$5,'in_215a Event Impacts'!$A$1:$N$1,0))*O$4</f>
        <v>1.26349152542373</v>
      </c>
      <c r="P25" s="1">
        <f>INDEX('in_215a Event Impacts'!$A$2:$N$115,MATCH('01 Tabular Event Impacts'!$B25&amp;"_"&amp;'01 Tabular Event Impacts'!$A25&amp;"_"&amp;'01 Tabular Event Impacts'!P$1,'in_215a Event Impacts'!$P$2:$P$115,0),MATCH('01 Tabular Event Impacts'!P$5,'in_215a Event Impacts'!$A$1:$N$1,0))*P$4</f>
        <v>23.6</v>
      </c>
      <c r="R25" s="1">
        <f t="shared" si="8"/>
        <v>1</v>
      </c>
      <c r="S25" s="3">
        <f t="shared" si="9"/>
        <v>0.28072518291853865</v>
      </c>
      <c r="T25" s="3">
        <f t="shared" si="10"/>
        <v>9.4987691455430096E-2</v>
      </c>
      <c r="U25" s="3"/>
      <c r="W25" s="50">
        <v>43360</v>
      </c>
      <c r="X25" s="51">
        <f t="shared" si="3"/>
        <v>0.53734674004552496</v>
      </c>
      <c r="Y25" s="52">
        <f t="shared" si="3"/>
        <v>0.29838700695617737</v>
      </c>
      <c r="Z25" s="57">
        <f t="shared" si="3"/>
        <v>0.11065252254825916</v>
      </c>
      <c r="AA25" s="58">
        <f t="shared" si="3"/>
        <v>23.6</v>
      </c>
      <c r="AB25" s="1"/>
      <c r="AC25" s="10">
        <v>43360</v>
      </c>
      <c r="AD25" s="11">
        <f t="shared" si="4"/>
        <v>0.49312707906250702</v>
      </c>
      <c r="AE25" s="12">
        <f t="shared" si="4"/>
        <v>0.28072518291853865</v>
      </c>
      <c r="AF25" s="12">
        <f t="shared" si="4"/>
        <v>9.4987691455430096E-2</v>
      </c>
      <c r="AG25" s="26">
        <f t="shared" si="4"/>
        <v>23.6</v>
      </c>
    </row>
    <row r="26" spans="1:33" ht="21" x14ac:dyDescent="0.2">
      <c r="A26" s="1" t="s">
        <v>20</v>
      </c>
      <c r="B26" s="1" t="s">
        <v>13</v>
      </c>
      <c r="C26" s="1">
        <f>INDEX('in_215a Event Impacts'!$A$2:$N$115,MATCH('01 Tabular Event Impacts'!$B26&amp;"_"&amp;'01 Tabular Event Impacts'!$A26&amp;"_"&amp;'01 Tabular Event Impacts'!C$1,'in_215a Event Impacts'!$P$2:$P$115,0),MATCH('01 Tabular Event Impacts'!C$5,'in_215a Event Impacts'!$A$1:$N$1,0))*C$4</f>
        <v>0.67065202064398599</v>
      </c>
      <c r="D26" s="1">
        <f>INDEX('in_215a Event Impacts'!$A$2:$N$115,MATCH('01 Tabular Event Impacts'!$B26&amp;"_"&amp;'01 Tabular Event Impacts'!$A26&amp;"_"&amp;'01 Tabular Event Impacts'!D$1,'in_215a Event Impacts'!$P$2:$P$115,0),MATCH('01 Tabular Event Impacts'!D$5,'in_215a Event Impacts'!$A$1:$N$1,0))*D$4</f>
        <v>5.98558166652872E-2</v>
      </c>
      <c r="E26" s="1">
        <f>INDEX('in_215a Event Impacts'!$A$2:$N$115,MATCH('01 Tabular Event Impacts'!$B26&amp;"_"&amp;'01 Tabular Event Impacts'!$A26&amp;"_"&amp;'01 Tabular Event Impacts'!E$1,'in_215a Event Impacts'!$P$2:$P$115,0),MATCH('01 Tabular Event Impacts'!E$5,'in_215a Event Impacts'!$A$1:$N$1,0))*E$4</f>
        <v>1.2785428929846601</v>
      </c>
      <c r="F26" s="1">
        <f>INDEX('in_215a Event Impacts'!$A$2:$N$115,MATCH('01 Tabular Event Impacts'!$B26&amp;"_"&amp;'01 Tabular Event Impacts'!$A26&amp;"_"&amp;'01 Tabular Event Impacts'!F$1,'in_215a Event Impacts'!$P$2:$P$115,0),MATCH('01 Tabular Event Impacts'!F$5,'in_215a Event Impacts'!$A$1:$N$1,0))*F$4</f>
        <v>25.7500699604362</v>
      </c>
      <c r="G26" s="1">
        <f>INDEX('in_215a Event Impacts'!$A$2:$N$115,MATCH('01 Tabular Event Impacts'!$B26&amp;"_"&amp;'01 Tabular Event Impacts'!$A26&amp;"_"&amp;'01 Tabular Event Impacts'!G$1,'in_215a Event Impacts'!$P$2:$P$115,0),MATCH('01 Tabular Event Impacts'!G$5,'in_215a Event Impacts'!$A$1:$N$1,0))*G$4</f>
        <v>0.81385699121875898</v>
      </c>
      <c r="I26" s="1">
        <f t="shared" ref="I26" si="11">IF(D26&gt;ABS(C26),0,1)</f>
        <v>1</v>
      </c>
      <c r="J26" s="3">
        <f t="shared" ref="J26" si="12">C26/(E26+C26)</f>
        <v>0.34406616596156187</v>
      </c>
      <c r="K26" s="3">
        <f t="shared" ref="K26" si="13">D26/ABS(C26)</f>
        <v>8.9250184630490392E-2</v>
      </c>
      <c r="L26" s="3"/>
      <c r="M26" s="1">
        <f>INDEX('in_215a Event Impacts'!$A$2:$N$115,MATCH('01 Tabular Event Impacts'!$B26&amp;"_"&amp;'01 Tabular Event Impacts'!$A26&amp;"_"&amp;'01 Tabular Event Impacts'!M$1,'in_215a Event Impacts'!$P$2:$P$115,0),MATCH('01 Tabular Event Impacts'!M$5,'in_215a Event Impacts'!$A$1:$N$1,0))*M$4</f>
        <v>0.58587344487193205</v>
      </c>
      <c r="N26" s="1">
        <f>INDEX('in_215a Event Impacts'!$A$2:$N$115,MATCH('01 Tabular Event Impacts'!$B26&amp;"_"&amp;'01 Tabular Event Impacts'!$A26&amp;"_"&amp;'01 Tabular Event Impacts'!N$1,'in_215a Event Impacts'!$P$2:$P$115,0),MATCH('01 Tabular Event Impacts'!N$5,'in_215a Event Impacts'!$A$1:$N$1,0))*N$4</f>
        <v>4.2027136121685703E-2</v>
      </c>
      <c r="O26" s="1">
        <f>INDEX('in_215a Event Impacts'!$A$2:$N$115,MATCH('01 Tabular Event Impacts'!$B26&amp;"_"&amp;'01 Tabular Event Impacts'!$A26&amp;"_"&amp;'01 Tabular Event Impacts'!O$1,'in_215a Event Impacts'!$P$2:$P$115,0),MATCH('01 Tabular Event Impacts'!O$5,'in_215a Event Impacts'!$A$1:$N$1,0))*O$4</f>
        <v>1.2785428929846601</v>
      </c>
      <c r="P26" s="1">
        <f>INDEX('in_215a Event Impacts'!$A$2:$N$115,MATCH('01 Tabular Event Impacts'!$B26&amp;"_"&amp;'01 Tabular Event Impacts'!$A26&amp;"_"&amp;'01 Tabular Event Impacts'!P$1,'in_215a Event Impacts'!$P$2:$P$115,0),MATCH('01 Tabular Event Impacts'!P$5,'in_215a Event Impacts'!$A$1:$N$1,0))*P$4</f>
        <v>25.7500699604362</v>
      </c>
      <c r="R26" s="1">
        <f t="shared" si="8"/>
        <v>1</v>
      </c>
      <c r="S26" s="3">
        <f t="shared" si="9"/>
        <v>0.31423960033812814</v>
      </c>
      <c r="T26" s="3">
        <f t="shared" si="10"/>
        <v>7.1734154346033807E-2</v>
      </c>
      <c r="U26" s="3"/>
      <c r="W26" s="13" t="s">
        <v>13</v>
      </c>
      <c r="X26" s="59">
        <f t="shared" si="3"/>
        <v>0.67065202064398599</v>
      </c>
      <c r="Y26" s="60">
        <f t="shared" si="3"/>
        <v>0.34406616596156187</v>
      </c>
      <c r="Z26" s="61">
        <f t="shared" si="3"/>
        <v>8.9250184630490392E-2</v>
      </c>
      <c r="AA26" s="62">
        <f t="shared" si="3"/>
        <v>25.7500699604362</v>
      </c>
      <c r="AB26" s="1"/>
      <c r="AC26" s="13" t="s">
        <v>13</v>
      </c>
      <c r="AD26" s="14">
        <f t="shared" si="4"/>
        <v>0.58587344487193205</v>
      </c>
      <c r="AE26" s="15">
        <f t="shared" si="4"/>
        <v>0.31423960033812814</v>
      </c>
      <c r="AF26" s="20">
        <f t="shared" si="4"/>
        <v>7.1734154346033807E-2</v>
      </c>
      <c r="AG26" s="21">
        <f t="shared" si="4"/>
        <v>25.7500699604362</v>
      </c>
    </row>
    <row r="27" spans="1:33" x14ac:dyDescent="0.2">
      <c r="A27"/>
    </row>
    <row r="28" spans="1:33" ht="10" customHeight="1" x14ac:dyDescent="0.2">
      <c r="A28"/>
      <c r="W28" s="36" t="s">
        <v>16</v>
      </c>
      <c r="X28" s="34" t="s">
        <v>17</v>
      </c>
      <c r="Y28" s="38"/>
      <c r="Z28" s="36" t="s">
        <v>18</v>
      </c>
      <c r="AA28" s="39" t="s">
        <v>42</v>
      </c>
      <c r="AB28" s="1"/>
      <c r="AC28" s="36" t="s">
        <v>16</v>
      </c>
      <c r="AD28" s="34" t="s">
        <v>17</v>
      </c>
      <c r="AE28" s="38"/>
      <c r="AF28" s="36" t="s">
        <v>18</v>
      </c>
      <c r="AG28" s="39" t="s">
        <v>42</v>
      </c>
    </row>
    <row r="29" spans="1:33" ht="10" customHeight="1" x14ac:dyDescent="0.2">
      <c r="A29"/>
      <c r="W29" s="37"/>
      <c r="X29" s="16" t="s">
        <v>25</v>
      </c>
      <c r="Y29" s="17" t="s">
        <v>26</v>
      </c>
      <c r="Z29" s="37"/>
      <c r="AA29" s="40"/>
      <c r="AB29" s="1"/>
      <c r="AC29" s="37"/>
      <c r="AD29" s="16" t="s">
        <v>25</v>
      </c>
      <c r="AE29" s="17" t="s">
        <v>26</v>
      </c>
      <c r="AF29" s="37"/>
      <c r="AG29" s="40"/>
    </row>
    <row r="30" spans="1:33" x14ac:dyDescent="0.2">
      <c r="A30" s="1" t="s">
        <v>23</v>
      </c>
      <c r="B30" s="2">
        <v>43252</v>
      </c>
      <c r="C30" s="1">
        <f>INDEX('in_215a Event Impacts'!$A$2:$N$115,MATCH('01 Tabular Event Impacts'!$B30&amp;"_"&amp;'01 Tabular Event Impacts'!$A30&amp;"_"&amp;'01 Tabular Event Impacts'!C$1,'in_215a Event Impacts'!$P$2:$P$115,0),MATCH('01 Tabular Event Impacts'!C$5,'in_215a Event Impacts'!$A$1:$N$1,0))*C$4</f>
        <v>0.67290433292960705</v>
      </c>
      <c r="D30" s="1">
        <f>INDEX('in_215a Event Impacts'!$A$2:$N$115,MATCH('01 Tabular Event Impacts'!$B30&amp;"_"&amp;'01 Tabular Event Impacts'!$A30&amp;"_"&amp;'01 Tabular Event Impacts'!D$1,'in_215a Event Impacts'!$P$2:$P$115,0),MATCH('01 Tabular Event Impacts'!D$5,'in_215a Event Impacts'!$A$1:$N$1,0))*D$4</f>
        <v>6.5772048449953699E-2</v>
      </c>
      <c r="E30" s="1">
        <f>INDEX('in_215a Event Impacts'!$A$2:$N$115,MATCH('01 Tabular Event Impacts'!$B30&amp;"_"&amp;'01 Tabular Event Impacts'!$A30&amp;"_"&amp;'01 Tabular Event Impacts'!E$1,'in_215a Event Impacts'!$P$2:$P$115,0),MATCH('01 Tabular Event Impacts'!E$5,'in_215a Event Impacts'!$A$1:$N$1,0))*E$4</f>
        <v>1.2201659751037299</v>
      </c>
      <c r="F30" s="1">
        <f>INDEX('in_215a Event Impacts'!$A$2:$N$115,MATCH('01 Tabular Event Impacts'!$B30&amp;"_"&amp;'01 Tabular Event Impacts'!$A30&amp;"_"&amp;'01 Tabular Event Impacts'!F$1,'in_215a Event Impacts'!$P$2:$P$115,0),MATCH('01 Tabular Event Impacts'!F$5,'in_215a Event Impacts'!$A$1:$N$1,0))*F$4</f>
        <v>24.24</v>
      </c>
      <c r="I30" s="1">
        <f>IF(D30&gt;ABS(C30),0,1)</f>
        <v>1</v>
      </c>
      <c r="J30" s="3">
        <f>C30/(E30+C30)</f>
        <v>0.35545659877190217</v>
      </c>
      <c r="K30" s="3">
        <f>D30/ABS(C30)</f>
        <v>9.7743535345661325E-2</v>
      </c>
      <c r="L30" s="3"/>
      <c r="M30" s="1">
        <f>INDEX('in_215a Event Impacts'!$A$2:$N$115,MATCH('01 Tabular Event Impacts'!$B30&amp;"_"&amp;'01 Tabular Event Impacts'!$A30&amp;"_"&amp;'01 Tabular Event Impacts'!M$1,'in_215a Event Impacts'!$P$2:$P$115,0),MATCH('01 Tabular Event Impacts'!M$5,'in_215a Event Impacts'!$A$1:$N$1,0))*M$4</f>
        <v>0.59520961849909204</v>
      </c>
      <c r="N30" s="1">
        <f>INDEX('in_215a Event Impacts'!$A$2:$N$115,MATCH('01 Tabular Event Impacts'!$B30&amp;"_"&amp;'01 Tabular Event Impacts'!$A30&amp;"_"&amp;'01 Tabular Event Impacts'!N$1,'in_215a Event Impacts'!$P$2:$P$115,0),MATCH('01 Tabular Event Impacts'!N$5,'in_215a Event Impacts'!$A$1:$N$1,0))*N$4</f>
        <v>4.6519370840471502E-2</v>
      </c>
      <c r="O30" s="1">
        <f>INDEX('in_215a Event Impacts'!$A$2:$N$115,MATCH('01 Tabular Event Impacts'!$B30&amp;"_"&amp;'01 Tabular Event Impacts'!$A30&amp;"_"&amp;'01 Tabular Event Impacts'!O$1,'in_215a Event Impacts'!$P$2:$P$115,0),MATCH('01 Tabular Event Impacts'!O$5,'in_215a Event Impacts'!$A$1:$N$1,0))*O$4</f>
        <v>1.2201659751037299</v>
      </c>
      <c r="P30" s="1">
        <f>INDEX('in_215a Event Impacts'!$A$2:$N$115,MATCH('01 Tabular Event Impacts'!$B30&amp;"_"&amp;'01 Tabular Event Impacts'!$A30&amp;"_"&amp;'01 Tabular Event Impacts'!P$1,'in_215a Event Impacts'!$P$2:$P$115,0),MATCH('01 Tabular Event Impacts'!P$5,'in_215a Event Impacts'!$A$1:$N$1,0))*P$4</f>
        <v>24.24</v>
      </c>
      <c r="R30" s="1">
        <f>IF(N30&gt;ABS(M30),0,1)</f>
        <v>1</v>
      </c>
      <c r="S30" s="3">
        <f>M30/(O30+M30)</f>
        <v>0.32787133450319778</v>
      </c>
      <c r="T30" s="3">
        <f>N30/ABS(M30)</f>
        <v>7.8156282080549852E-2</v>
      </c>
      <c r="U30" s="3"/>
      <c r="W30" s="7">
        <v>43252</v>
      </c>
      <c r="X30" s="8">
        <f t="shared" ref="X30:AA48" si="14">IF(INDEX($C30:$T30,1,MATCH(X$1&amp;"_"&amp;$R$7,$C$2:$T$2,0),1)=0,"N/S",INDEX($C30:$T30,1,MATCH(X$1&amp;"_"&amp;X$5,$C$2:$T$2,0)))</f>
        <v>0.67290433292960705</v>
      </c>
      <c r="Y30" s="9">
        <f t="shared" si="14"/>
        <v>0.35545659877190217</v>
      </c>
      <c r="Z30" s="22">
        <f t="shared" si="14"/>
        <v>9.7743535345661325E-2</v>
      </c>
      <c r="AA30" s="23">
        <f t="shared" si="14"/>
        <v>24.24</v>
      </c>
      <c r="AB30" s="1"/>
      <c r="AC30" s="7">
        <v>43252</v>
      </c>
      <c r="AD30" s="8">
        <f t="shared" ref="AD30:AG48" si="15">IF(INDEX($C30:$T30,1,MATCH(AD$1&amp;"_"&amp;$R$7,$C$2:$T$2,0),1)=0,"N/S",INDEX($C30:$T30,1,MATCH(AD$1&amp;"_"&amp;AD$5,$C$2:$T$2,0)))</f>
        <v>0.59520961849909204</v>
      </c>
      <c r="AE30" s="9">
        <f t="shared" si="15"/>
        <v>0.32787133450319778</v>
      </c>
      <c r="AF30" s="22">
        <f t="shared" si="15"/>
        <v>7.8156282080549852E-2</v>
      </c>
      <c r="AG30" s="23">
        <f t="shared" si="15"/>
        <v>24.24</v>
      </c>
    </row>
    <row r="31" spans="1:33" x14ac:dyDescent="0.2">
      <c r="A31" s="1" t="s">
        <v>23</v>
      </c>
      <c r="B31" s="2">
        <v>43269</v>
      </c>
      <c r="C31" s="1">
        <f>INDEX('in_215a Event Impacts'!$A$2:$N$115,MATCH('01 Tabular Event Impacts'!$B31&amp;"_"&amp;'01 Tabular Event Impacts'!$A31&amp;"_"&amp;'01 Tabular Event Impacts'!C$1,'in_215a Event Impacts'!$P$2:$P$115,0),MATCH('01 Tabular Event Impacts'!C$5,'in_215a Event Impacts'!$A$1:$N$1,0))*C$4</f>
        <v>0.72380370337255595</v>
      </c>
      <c r="D31" s="1">
        <f>INDEX('in_215a Event Impacts'!$A$2:$N$115,MATCH('01 Tabular Event Impacts'!$B31&amp;"_"&amp;'01 Tabular Event Impacts'!$A31&amp;"_"&amp;'01 Tabular Event Impacts'!D$1,'in_215a Event Impacts'!$P$2:$P$115,0),MATCH('01 Tabular Event Impacts'!D$5,'in_215a Event Impacts'!$A$1:$N$1,0))*D$4</f>
        <v>6.15807236260556E-2</v>
      </c>
      <c r="E31" s="1">
        <f>INDEX('in_215a Event Impacts'!$A$2:$N$115,MATCH('01 Tabular Event Impacts'!$B31&amp;"_"&amp;'01 Tabular Event Impacts'!$A31&amp;"_"&amp;'01 Tabular Event Impacts'!E$1,'in_215a Event Impacts'!$P$2:$P$115,0),MATCH('01 Tabular Event Impacts'!E$5,'in_215a Event Impacts'!$A$1:$N$1,0))*E$4</f>
        <v>1.2488659793814401</v>
      </c>
      <c r="F31" s="1">
        <f>INDEX('in_215a Event Impacts'!$A$2:$N$115,MATCH('01 Tabular Event Impacts'!$B31&amp;"_"&amp;'01 Tabular Event Impacts'!$A31&amp;"_"&amp;'01 Tabular Event Impacts'!F$1,'in_215a Event Impacts'!$P$2:$P$115,0),MATCH('01 Tabular Event Impacts'!F$5,'in_215a Event Impacts'!$A$1:$N$1,0))*F$4</f>
        <v>25.414999999999999</v>
      </c>
      <c r="I31" s="1">
        <f t="shared" ref="I31:I48" si="16">IF(D31&gt;ABS(C31),0,1)</f>
        <v>1</v>
      </c>
      <c r="J31" s="3">
        <f t="shared" ref="J31:J48" si="17">C31/(E31+C31)</f>
        <v>0.36691581449260741</v>
      </c>
      <c r="K31" s="3">
        <f t="shared" ref="K31:K48" si="18">D31/ABS(C31)</f>
        <v>8.5079315481698767E-2</v>
      </c>
      <c r="L31" s="3"/>
      <c r="M31" s="1">
        <f>INDEX('in_215a Event Impacts'!$A$2:$N$115,MATCH('01 Tabular Event Impacts'!$B31&amp;"_"&amp;'01 Tabular Event Impacts'!$A31&amp;"_"&amp;'01 Tabular Event Impacts'!M$1,'in_215a Event Impacts'!$P$2:$P$115,0),MATCH('01 Tabular Event Impacts'!M$5,'in_215a Event Impacts'!$A$1:$N$1,0))*M$4</f>
        <v>0.65405661006152604</v>
      </c>
      <c r="N31" s="1">
        <f>INDEX('in_215a Event Impacts'!$A$2:$N$115,MATCH('01 Tabular Event Impacts'!$B31&amp;"_"&amp;'01 Tabular Event Impacts'!$A31&amp;"_"&amp;'01 Tabular Event Impacts'!N$1,'in_215a Event Impacts'!$P$2:$P$115,0),MATCH('01 Tabular Event Impacts'!N$5,'in_215a Event Impacts'!$A$1:$N$1,0))*N$4</f>
        <v>4.49757763572909E-2</v>
      </c>
      <c r="O31" s="1">
        <f>INDEX('in_215a Event Impacts'!$A$2:$N$115,MATCH('01 Tabular Event Impacts'!$B31&amp;"_"&amp;'01 Tabular Event Impacts'!$A31&amp;"_"&amp;'01 Tabular Event Impacts'!O$1,'in_215a Event Impacts'!$P$2:$P$115,0),MATCH('01 Tabular Event Impacts'!O$5,'in_215a Event Impacts'!$A$1:$N$1,0))*O$4</f>
        <v>1.2488659793814401</v>
      </c>
      <c r="P31" s="1">
        <f>INDEX('in_215a Event Impacts'!$A$2:$N$115,MATCH('01 Tabular Event Impacts'!$B31&amp;"_"&amp;'01 Tabular Event Impacts'!$A31&amp;"_"&amp;'01 Tabular Event Impacts'!P$1,'in_215a Event Impacts'!$P$2:$P$115,0),MATCH('01 Tabular Event Impacts'!P$5,'in_215a Event Impacts'!$A$1:$N$1,0))*P$4</f>
        <v>25.414999999999999</v>
      </c>
      <c r="R31" s="1">
        <f t="shared" ref="R31:R48" si="19">IF(N31&gt;ABS(M31),0,1)</f>
        <v>1</v>
      </c>
      <c r="S31" s="3">
        <f t="shared" ref="S31:S48" si="20">M31/(O31+M31)</f>
        <v>0.34371162215956719</v>
      </c>
      <c r="T31" s="3">
        <f t="shared" ref="T31:T48" si="21">N31/ABS(M31)</f>
        <v>6.8764348017307103E-2</v>
      </c>
      <c r="U31" s="3"/>
      <c r="W31" s="4">
        <v>43269</v>
      </c>
      <c r="X31" s="5">
        <f t="shared" si="14"/>
        <v>0.72380370337255595</v>
      </c>
      <c r="Y31" s="6">
        <f t="shared" si="14"/>
        <v>0.36691581449260741</v>
      </c>
      <c r="Z31" s="6">
        <f t="shared" si="14"/>
        <v>8.5079315481698767E-2</v>
      </c>
      <c r="AA31" s="24">
        <f t="shared" si="14"/>
        <v>25.414999999999999</v>
      </c>
      <c r="AB31" s="1"/>
      <c r="AC31" s="4">
        <v>43269</v>
      </c>
      <c r="AD31" s="5">
        <f t="shared" si="15"/>
        <v>0.65405661006152604</v>
      </c>
      <c r="AE31" s="6">
        <f t="shared" si="15"/>
        <v>0.34371162215956719</v>
      </c>
      <c r="AF31" s="6">
        <f t="shared" si="15"/>
        <v>6.8764348017307103E-2</v>
      </c>
      <c r="AG31" s="24">
        <f t="shared" si="15"/>
        <v>25.414999999999999</v>
      </c>
    </row>
    <row r="32" spans="1:33" x14ac:dyDescent="0.2">
      <c r="A32" s="1" t="s">
        <v>23</v>
      </c>
      <c r="B32" s="2">
        <v>43280</v>
      </c>
      <c r="C32" s="1">
        <f>INDEX('in_215a Event Impacts'!$A$2:$N$115,MATCH('01 Tabular Event Impacts'!$B32&amp;"_"&amp;'01 Tabular Event Impacts'!$A32&amp;"_"&amp;'01 Tabular Event Impacts'!C$1,'in_215a Event Impacts'!$P$2:$P$115,0),MATCH('01 Tabular Event Impacts'!C$5,'in_215a Event Impacts'!$A$1:$N$1,0))*C$4</f>
        <v>0.93777611831433405</v>
      </c>
      <c r="D32" s="1">
        <f>INDEX('in_215a Event Impacts'!$A$2:$N$115,MATCH('01 Tabular Event Impacts'!$B32&amp;"_"&amp;'01 Tabular Event Impacts'!$A32&amp;"_"&amp;'01 Tabular Event Impacts'!D$1,'in_215a Event Impacts'!$P$2:$P$115,0),MATCH('01 Tabular Event Impacts'!D$5,'in_215a Event Impacts'!$A$1:$N$1,0))*D$4</f>
        <v>7.6053073947805999E-2</v>
      </c>
      <c r="E32" s="1">
        <f>INDEX('in_215a Event Impacts'!$A$2:$N$115,MATCH('01 Tabular Event Impacts'!$B32&amp;"_"&amp;'01 Tabular Event Impacts'!$A32&amp;"_"&amp;'01 Tabular Event Impacts'!E$1,'in_215a Event Impacts'!$P$2:$P$115,0),MATCH('01 Tabular Event Impacts'!E$5,'in_215a Event Impacts'!$A$1:$N$1,0))*E$4</f>
        <v>1.30517671517672</v>
      </c>
      <c r="F32" s="1">
        <f>INDEX('in_215a Event Impacts'!$A$2:$N$115,MATCH('01 Tabular Event Impacts'!$B32&amp;"_"&amp;'01 Tabular Event Impacts'!$A32&amp;"_"&amp;'01 Tabular Event Impacts'!F$1,'in_215a Event Impacts'!$P$2:$P$115,0),MATCH('01 Tabular Event Impacts'!F$5,'in_215a Event Impacts'!$A$1:$N$1,0))*F$4</f>
        <v>28.1</v>
      </c>
      <c r="I32" s="1">
        <f t="shared" si="16"/>
        <v>1</v>
      </c>
      <c r="J32" s="3">
        <f t="shared" si="17"/>
        <v>0.41809890262147342</v>
      </c>
      <c r="K32" s="3">
        <f t="shared" si="18"/>
        <v>8.1099392981463944E-2</v>
      </c>
      <c r="L32" s="3"/>
      <c r="M32" s="1">
        <f>INDEX('in_215a Event Impacts'!$A$2:$N$115,MATCH('01 Tabular Event Impacts'!$B32&amp;"_"&amp;'01 Tabular Event Impacts'!$A32&amp;"_"&amp;'01 Tabular Event Impacts'!M$1,'in_215a Event Impacts'!$P$2:$P$115,0),MATCH('01 Tabular Event Impacts'!M$5,'in_215a Event Impacts'!$A$1:$N$1,0))*M$4</f>
        <v>0.78852824609993999</v>
      </c>
      <c r="N32" s="1">
        <f>INDEX('in_215a Event Impacts'!$A$2:$N$115,MATCH('01 Tabular Event Impacts'!$B32&amp;"_"&amp;'01 Tabular Event Impacts'!$A32&amp;"_"&amp;'01 Tabular Event Impacts'!N$1,'in_215a Event Impacts'!$P$2:$P$115,0),MATCH('01 Tabular Event Impacts'!N$5,'in_215a Event Impacts'!$A$1:$N$1,0))*N$4</f>
        <v>5.1100056037960299E-2</v>
      </c>
      <c r="O32" s="1">
        <f>INDEX('in_215a Event Impacts'!$A$2:$N$115,MATCH('01 Tabular Event Impacts'!$B32&amp;"_"&amp;'01 Tabular Event Impacts'!$A32&amp;"_"&amp;'01 Tabular Event Impacts'!O$1,'in_215a Event Impacts'!$P$2:$P$115,0),MATCH('01 Tabular Event Impacts'!O$5,'in_215a Event Impacts'!$A$1:$N$1,0))*O$4</f>
        <v>1.30517671517672</v>
      </c>
      <c r="P32" s="1">
        <f>INDEX('in_215a Event Impacts'!$A$2:$N$115,MATCH('01 Tabular Event Impacts'!$B32&amp;"_"&amp;'01 Tabular Event Impacts'!$A32&amp;"_"&amp;'01 Tabular Event Impacts'!P$1,'in_215a Event Impacts'!$P$2:$P$115,0),MATCH('01 Tabular Event Impacts'!P$5,'in_215a Event Impacts'!$A$1:$N$1,0))*P$4</f>
        <v>28.1</v>
      </c>
      <c r="R32" s="1">
        <f t="shared" si="19"/>
        <v>1</v>
      </c>
      <c r="S32" s="3">
        <f t="shared" si="20"/>
        <v>0.37661860705489569</v>
      </c>
      <c r="T32" s="3">
        <f t="shared" si="21"/>
        <v>6.4804344410870671E-2</v>
      </c>
      <c r="U32" s="3"/>
      <c r="W32" s="7">
        <v>43280</v>
      </c>
      <c r="X32" s="8">
        <f t="shared" si="14"/>
        <v>0.93777611831433405</v>
      </c>
      <c r="Y32" s="9">
        <f t="shared" si="14"/>
        <v>0.41809890262147342</v>
      </c>
      <c r="Z32" s="9">
        <f t="shared" si="14"/>
        <v>8.1099392981463944E-2</v>
      </c>
      <c r="AA32" s="25">
        <f t="shared" si="14"/>
        <v>28.1</v>
      </c>
      <c r="AB32" s="1"/>
      <c r="AC32" s="7">
        <v>43280</v>
      </c>
      <c r="AD32" s="8">
        <f t="shared" si="15"/>
        <v>0.78852824609993999</v>
      </c>
      <c r="AE32" s="9">
        <f t="shared" si="15"/>
        <v>0.37661860705489569</v>
      </c>
      <c r="AF32" s="9">
        <f t="shared" si="15"/>
        <v>6.4804344410870671E-2</v>
      </c>
      <c r="AG32" s="25">
        <f t="shared" si="15"/>
        <v>28.1</v>
      </c>
    </row>
    <row r="33" spans="1:33" x14ac:dyDescent="0.2">
      <c r="A33" s="1" t="s">
        <v>23</v>
      </c>
      <c r="B33" s="2">
        <v>43284</v>
      </c>
      <c r="C33" s="1">
        <f>INDEX('in_215a Event Impacts'!$A$2:$N$115,MATCH('01 Tabular Event Impacts'!$B33&amp;"_"&amp;'01 Tabular Event Impacts'!$A33&amp;"_"&amp;'01 Tabular Event Impacts'!C$1,'in_215a Event Impacts'!$P$2:$P$115,0),MATCH('01 Tabular Event Impacts'!C$5,'in_215a Event Impacts'!$A$1:$N$1,0))*C$4</f>
        <v>1.02625797306125</v>
      </c>
      <c r="D33" s="1">
        <f>INDEX('in_215a Event Impacts'!$A$2:$N$115,MATCH('01 Tabular Event Impacts'!$B33&amp;"_"&amp;'01 Tabular Event Impacts'!$A33&amp;"_"&amp;'01 Tabular Event Impacts'!D$1,'in_215a Event Impacts'!$P$2:$P$115,0),MATCH('01 Tabular Event Impacts'!D$5,'in_215a Event Impacts'!$A$1:$N$1,0))*D$4</f>
        <v>8.5366421332580003E-2</v>
      </c>
      <c r="E33" s="1">
        <f>INDEX('in_215a Event Impacts'!$A$2:$N$115,MATCH('01 Tabular Event Impacts'!$B33&amp;"_"&amp;'01 Tabular Event Impacts'!$A33&amp;"_"&amp;'01 Tabular Event Impacts'!E$1,'in_215a Event Impacts'!$P$2:$P$115,0),MATCH('01 Tabular Event Impacts'!E$5,'in_215a Event Impacts'!$A$1:$N$1,0))*E$4</f>
        <v>1.24972043010753</v>
      </c>
      <c r="F33" s="1">
        <f>INDEX('in_215a Event Impacts'!$A$2:$N$115,MATCH('01 Tabular Event Impacts'!$B33&amp;"_"&amp;'01 Tabular Event Impacts'!$A33&amp;"_"&amp;'01 Tabular Event Impacts'!F$1,'in_215a Event Impacts'!$P$2:$P$115,0),MATCH('01 Tabular Event Impacts'!F$5,'in_215a Event Impacts'!$A$1:$N$1,0))*F$4</f>
        <v>30.13</v>
      </c>
      <c r="I33" s="1">
        <f t="shared" si="16"/>
        <v>1</v>
      </c>
      <c r="J33" s="3">
        <f t="shared" si="17"/>
        <v>0.45090848473448614</v>
      </c>
      <c r="K33" s="3">
        <f t="shared" si="18"/>
        <v>8.3182224716791639E-2</v>
      </c>
      <c r="L33" s="3"/>
      <c r="M33" s="1">
        <f>INDEX('in_215a Event Impacts'!$A$2:$N$115,MATCH('01 Tabular Event Impacts'!$B33&amp;"_"&amp;'01 Tabular Event Impacts'!$A33&amp;"_"&amp;'01 Tabular Event Impacts'!M$1,'in_215a Event Impacts'!$P$2:$P$115,0),MATCH('01 Tabular Event Impacts'!M$5,'in_215a Event Impacts'!$A$1:$N$1,0))*M$4</f>
        <v>0.89019581450142204</v>
      </c>
      <c r="N33" s="1">
        <f>INDEX('in_215a Event Impacts'!$A$2:$N$115,MATCH('01 Tabular Event Impacts'!$B33&amp;"_"&amp;'01 Tabular Event Impacts'!$A33&amp;"_"&amp;'01 Tabular Event Impacts'!N$1,'in_215a Event Impacts'!$P$2:$P$115,0),MATCH('01 Tabular Event Impacts'!N$5,'in_215a Event Impacts'!$A$1:$N$1,0))*N$4</f>
        <v>6.24300744415026E-2</v>
      </c>
      <c r="O33" s="1">
        <f>INDEX('in_215a Event Impacts'!$A$2:$N$115,MATCH('01 Tabular Event Impacts'!$B33&amp;"_"&amp;'01 Tabular Event Impacts'!$A33&amp;"_"&amp;'01 Tabular Event Impacts'!O$1,'in_215a Event Impacts'!$P$2:$P$115,0),MATCH('01 Tabular Event Impacts'!O$5,'in_215a Event Impacts'!$A$1:$N$1,0))*O$4</f>
        <v>1.24972043010753</v>
      </c>
      <c r="P33" s="1">
        <f>INDEX('in_215a Event Impacts'!$A$2:$N$115,MATCH('01 Tabular Event Impacts'!$B33&amp;"_"&amp;'01 Tabular Event Impacts'!$A33&amp;"_"&amp;'01 Tabular Event Impacts'!P$1,'in_215a Event Impacts'!$P$2:$P$115,0),MATCH('01 Tabular Event Impacts'!P$5,'in_215a Event Impacts'!$A$1:$N$1,0))*P$4</f>
        <v>30.13</v>
      </c>
      <c r="R33" s="1">
        <f t="shared" si="19"/>
        <v>1</v>
      </c>
      <c r="S33" s="3">
        <f t="shared" si="20"/>
        <v>0.41599563382168553</v>
      </c>
      <c r="T33" s="3">
        <f t="shared" si="21"/>
        <v>7.0130721156522441E-2</v>
      </c>
      <c r="U33" s="3"/>
      <c r="W33" s="4">
        <v>43284</v>
      </c>
      <c r="X33" s="5">
        <f t="shared" si="14"/>
        <v>1.02625797306125</v>
      </c>
      <c r="Y33" s="6">
        <f t="shared" si="14"/>
        <v>0.45090848473448614</v>
      </c>
      <c r="Z33" s="6">
        <f t="shared" si="14"/>
        <v>8.3182224716791639E-2</v>
      </c>
      <c r="AA33" s="24">
        <f t="shared" si="14"/>
        <v>30.13</v>
      </c>
      <c r="AB33" s="1"/>
      <c r="AC33" s="4">
        <v>43284</v>
      </c>
      <c r="AD33" s="5">
        <f t="shared" si="15"/>
        <v>0.89019581450142204</v>
      </c>
      <c r="AE33" s="6">
        <f t="shared" si="15"/>
        <v>0.41599563382168553</v>
      </c>
      <c r="AF33" s="6">
        <f t="shared" si="15"/>
        <v>7.0130721156522441E-2</v>
      </c>
      <c r="AG33" s="24">
        <f t="shared" si="15"/>
        <v>30.13</v>
      </c>
    </row>
    <row r="34" spans="1:33" x14ac:dyDescent="0.2">
      <c r="A34" s="1" t="s">
        <v>23</v>
      </c>
      <c r="B34" s="2">
        <v>43285</v>
      </c>
      <c r="C34" s="1">
        <f>INDEX('in_215a Event Impacts'!$A$2:$N$115,MATCH('01 Tabular Event Impacts'!$B34&amp;"_"&amp;'01 Tabular Event Impacts'!$A34&amp;"_"&amp;'01 Tabular Event Impacts'!C$1,'in_215a Event Impacts'!$P$2:$P$115,0),MATCH('01 Tabular Event Impacts'!C$5,'in_215a Event Impacts'!$A$1:$N$1,0))*C$4</f>
        <v>1.1257939141573801</v>
      </c>
      <c r="D34" s="1">
        <f>INDEX('in_215a Event Impacts'!$A$2:$N$115,MATCH('01 Tabular Event Impacts'!$B34&amp;"_"&amp;'01 Tabular Event Impacts'!$A34&amp;"_"&amp;'01 Tabular Event Impacts'!D$1,'in_215a Event Impacts'!$P$2:$P$115,0),MATCH('01 Tabular Event Impacts'!D$5,'in_215a Event Impacts'!$A$1:$N$1,0))*D$4</f>
        <v>9.5958384606224398E-2</v>
      </c>
      <c r="E34" s="1">
        <f>INDEX('in_215a Event Impacts'!$A$2:$N$115,MATCH('01 Tabular Event Impacts'!$B34&amp;"_"&amp;'01 Tabular Event Impacts'!$A34&amp;"_"&amp;'01 Tabular Event Impacts'!E$1,'in_215a Event Impacts'!$P$2:$P$115,0),MATCH('01 Tabular Event Impacts'!E$5,'in_215a Event Impacts'!$A$1:$N$1,0))*E$4</f>
        <v>1.28213219616205</v>
      </c>
      <c r="F34" s="1">
        <f>INDEX('in_215a Event Impacts'!$A$2:$N$115,MATCH('01 Tabular Event Impacts'!$B34&amp;"_"&amp;'01 Tabular Event Impacts'!$A34&amp;"_"&amp;'01 Tabular Event Impacts'!F$1,'in_215a Event Impacts'!$P$2:$P$115,0),MATCH('01 Tabular Event Impacts'!F$5,'in_215a Event Impacts'!$A$1:$N$1,0))*F$4</f>
        <v>30.84</v>
      </c>
      <c r="I34" s="1">
        <f t="shared" si="16"/>
        <v>1</v>
      </c>
      <c r="J34" s="3">
        <f t="shared" si="17"/>
        <v>0.46753673600392781</v>
      </c>
      <c r="K34" s="3">
        <f t="shared" si="18"/>
        <v>8.5236190566944134E-2</v>
      </c>
      <c r="L34" s="3"/>
      <c r="M34" s="1">
        <f>INDEX('in_215a Event Impacts'!$A$2:$N$115,MATCH('01 Tabular Event Impacts'!$B34&amp;"_"&amp;'01 Tabular Event Impacts'!$A34&amp;"_"&amp;'01 Tabular Event Impacts'!M$1,'in_215a Event Impacts'!$P$2:$P$115,0),MATCH('01 Tabular Event Impacts'!M$5,'in_215a Event Impacts'!$A$1:$N$1,0))*M$4</f>
        <v>0.925754422168935</v>
      </c>
      <c r="N34" s="1">
        <f>INDEX('in_215a Event Impacts'!$A$2:$N$115,MATCH('01 Tabular Event Impacts'!$B34&amp;"_"&amp;'01 Tabular Event Impacts'!$A34&amp;"_"&amp;'01 Tabular Event Impacts'!N$1,'in_215a Event Impacts'!$P$2:$P$115,0),MATCH('01 Tabular Event Impacts'!N$5,'in_215a Event Impacts'!$A$1:$N$1,0))*N$4</f>
        <v>6.7219230562387003E-2</v>
      </c>
      <c r="O34" s="1">
        <f>INDEX('in_215a Event Impacts'!$A$2:$N$115,MATCH('01 Tabular Event Impacts'!$B34&amp;"_"&amp;'01 Tabular Event Impacts'!$A34&amp;"_"&amp;'01 Tabular Event Impacts'!O$1,'in_215a Event Impacts'!$P$2:$P$115,0),MATCH('01 Tabular Event Impacts'!O$5,'in_215a Event Impacts'!$A$1:$N$1,0))*O$4</f>
        <v>1.28213219616205</v>
      </c>
      <c r="P34" s="1">
        <f>INDEX('in_215a Event Impacts'!$A$2:$N$115,MATCH('01 Tabular Event Impacts'!$B34&amp;"_"&amp;'01 Tabular Event Impacts'!$A34&amp;"_"&amp;'01 Tabular Event Impacts'!P$1,'in_215a Event Impacts'!$P$2:$P$115,0),MATCH('01 Tabular Event Impacts'!P$5,'in_215a Event Impacts'!$A$1:$N$1,0))*P$4</f>
        <v>30.84</v>
      </c>
      <c r="R34" s="1">
        <f t="shared" si="19"/>
        <v>1</v>
      </c>
      <c r="S34" s="3">
        <f t="shared" si="20"/>
        <v>0.41929436705800754</v>
      </c>
      <c r="T34" s="3">
        <f t="shared" si="21"/>
        <v>7.2610218166606386E-2</v>
      </c>
      <c r="U34" s="3"/>
      <c r="W34" s="7">
        <v>43285</v>
      </c>
      <c r="X34" s="8">
        <f t="shared" si="14"/>
        <v>1.1257939141573801</v>
      </c>
      <c r="Y34" s="9">
        <f t="shared" si="14"/>
        <v>0.46753673600392781</v>
      </c>
      <c r="Z34" s="9">
        <f t="shared" si="14"/>
        <v>8.5236190566944134E-2</v>
      </c>
      <c r="AA34" s="25">
        <f t="shared" si="14"/>
        <v>30.84</v>
      </c>
      <c r="AB34" s="1"/>
      <c r="AC34" s="7">
        <v>43285</v>
      </c>
      <c r="AD34" s="8">
        <f t="shared" si="15"/>
        <v>0.925754422168935</v>
      </c>
      <c r="AE34" s="9">
        <f t="shared" si="15"/>
        <v>0.41929436705800754</v>
      </c>
      <c r="AF34" s="9">
        <f t="shared" si="15"/>
        <v>7.2610218166606386E-2</v>
      </c>
      <c r="AG34" s="25">
        <f t="shared" si="15"/>
        <v>30.84</v>
      </c>
    </row>
    <row r="35" spans="1:33" x14ac:dyDescent="0.2">
      <c r="A35" s="1" t="s">
        <v>23</v>
      </c>
      <c r="B35" s="2">
        <v>43286</v>
      </c>
      <c r="C35" s="1">
        <f>INDEX('in_215a Event Impacts'!$A$2:$N$115,MATCH('01 Tabular Event Impacts'!$B35&amp;"_"&amp;'01 Tabular Event Impacts'!$A35&amp;"_"&amp;'01 Tabular Event Impacts'!C$1,'in_215a Event Impacts'!$P$2:$P$115,0),MATCH('01 Tabular Event Impacts'!C$5,'in_215a Event Impacts'!$A$1:$N$1,0))*C$4</f>
        <v>0.75662028582322505</v>
      </c>
      <c r="D35" s="1">
        <f>INDEX('in_215a Event Impacts'!$A$2:$N$115,MATCH('01 Tabular Event Impacts'!$B35&amp;"_"&amp;'01 Tabular Event Impacts'!$A35&amp;"_"&amp;'01 Tabular Event Impacts'!D$1,'in_215a Event Impacts'!$P$2:$P$115,0),MATCH('01 Tabular Event Impacts'!D$5,'in_215a Event Impacts'!$A$1:$N$1,0))*D$4</f>
        <v>6.6040477320351301E-2</v>
      </c>
      <c r="E35" s="1">
        <f>INDEX('in_215a Event Impacts'!$A$2:$N$115,MATCH('01 Tabular Event Impacts'!$B35&amp;"_"&amp;'01 Tabular Event Impacts'!$A35&amp;"_"&amp;'01 Tabular Event Impacts'!E$1,'in_215a Event Impacts'!$P$2:$P$115,0),MATCH('01 Tabular Event Impacts'!E$5,'in_215a Event Impacts'!$A$1:$N$1,0))*E$4</f>
        <v>1.2178372591006399</v>
      </c>
      <c r="F35" s="1">
        <f>INDEX('in_215a Event Impacts'!$A$2:$N$115,MATCH('01 Tabular Event Impacts'!$B35&amp;"_"&amp;'01 Tabular Event Impacts'!$A35&amp;"_"&amp;'01 Tabular Event Impacts'!F$1,'in_215a Event Impacts'!$P$2:$P$115,0),MATCH('01 Tabular Event Impacts'!F$5,'in_215a Event Impacts'!$A$1:$N$1,0))*F$4</f>
        <v>25.46</v>
      </c>
      <c r="I35" s="1">
        <f t="shared" si="16"/>
        <v>1</v>
      </c>
      <c r="J35" s="3">
        <f t="shared" si="17"/>
        <v>0.38320413005000842</v>
      </c>
      <c r="K35" s="3">
        <f t="shared" si="18"/>
        <v>8.7283514013237598E-2</v>
      </c>
      <c r="L35" s="3"/>
      <c r="M35" s="1">
        <f>INDEX('in_215a Event Impacts'!$A$2:$N$115,MATCH('01 Tabular Event Impacts'!$B35&amp;"_"&amp;'01 Tabular Event Impacts'!$A35&amp;"_"&amp;'01 Tabular Event Impacts'!M$1,'in_215a Event Impacts'!$P$2:$P$115,0),MATCH('01 Tabular Event Impacts'!M$5,'in_215a Event Impacts'!$A$1:$N$1,0))*M$4</f>
        <v>0.65631032463200301</v>
      </c>
      <c r="N35" s="1">
        <f>INDEX('in_215a Event Impacts'!$A$2:$N$115,MATCH('01 Tabular Event Impacts'!$B35&amp;"_"&amp;'01 Tabular Event Impacts'!$A35&amp;"_"&amp;'01 Tabular Event Impacts'!N$1,'in_215a Event Impacts'!$P$2:$P$115,0),MATCH('01 Tabular Event Impacts'!N$5,'in_215a Event Impacts'!$A$1:$N$1,0))*N$4</f>
        <v>4.4969299977961098E-2</v>
      </c>
      <c r="O35" s="1">
        <f>INDEX('in_215a Event Impacts'!$A$2:$N$115,MATCH('01 Tabular Event Impacts'!$B35&amp;"_"&amp;'01 Tabular Event Impacts'!$A35&amp;"_"&amp;'01 Tabular Event Impacts'!O$1,'in_215a Event Impacts'!$P$2:$P$115,0),MATCH('01 Tabular Event Impacts'!O$5,'in_215a Event Impacts'!$A$1:$N$1,0))*O$4</f>
        <v>1.2178372591006399</v>
      </c>
      <c r="P35" s="1">
        <f>INDEX('in_215a Event Impacts'!$A$2:$N$115,MATCH('01 Tabular Event Impacts'!$B35&amp;"_"&amp;'01 Tabular Event Impacts'!$A35&amp;"_"&amp;'01 Tabular Event Impacts'!P$1,'in_215a Event Impacts'!$P$2:$P$115,0),MATCH('01 Tabular Event Impacts'!P$5,'in_215a Event Impacts'!$A$1:$N$1,0))*P$4</f>
        <v>25.46</v>
      </c>
      <c r="R35" s="1">
        <f t="shared" si="19"/>
        <v>1</v>
      </c>
      <c r="S35" s="3">
        <f t="shared" si="20"/>
        <v>0.35019137784488863</v>
      </c>
      <c r="T35" s="3">
        <f t="shared" si="21"/>
        <v>6.8518349156209982E-2</v>
      </c>
      <c r="U35" s="3"/>
      <c r="W35" s="4">
        <v>43286</v>
      </c>
      <c r="X35" s="5">
        <f t="shared" si="14"/>
        <v>0.75662028582322505</v>
      </c>
      <c r="Y35" s="6">
        <f t="shared" si="14"/>
        <v>0.38320413005000842</v>
      </c>
      <c r="Z35" s="6">
        <f t="shared" si="14"/>
        <v>8.7283514013237598E-2</v>
      </c>
      <c r="AA35" s="24">
        <f t="shared" si="14"/>
        <v>25.46</v>
      </c>
      <c r="AB35" s="1"/>
      <c r="AC35" s="4">
        <v>43286</v>
      </c>
      <c r="AD35" s="5">
        <f t="shared" si="15"/>
        <v>0.65631032463200301</v>
      </c>
      <c r="AE35" s="6">
        <f t="shared" si="15"/>
        <v>0.35019137784488863</v>
      </c>
      <c r="AF35" s="6">
        <f t="shared" si="15"/>
        <v>6.8518349156209982E-2</v>
      </c>
      <c r="AG35" s="24">
        <f t="shared" si="15"/>
        <v>25.46</v>
      </c>
    </row>
    <row r="36" spans="1:33" x14ac:dyDescent="0.2">
      <c r="A36" s="1" t="s">
        <v>23</v>
      </c>
      <c r="B36" s="2">
        <v>43297</v>
      </c>
      <c r="C36" s="1">
        <f>INDEX('in_215a Event Impacts'!$A$2:$N$115,MATCH('01 Tabular Event Impacts'!$B36&amp;"_"&amp;'01 Tabular Event Impacts'!$A36&amp;"_"&amp;'01 Tabular Event Impacts'!C$1,'in_215a Event Impacts'!$P$2:$P$115,0),MATCH('01 Tabular Event Impacts'!C$5,'in_215a Event Impacts'!$A$1:$N$1,0))*C$4</f>
        <v>0.70904983655847398</v>
      </c>
      <c r="D36" s="1">
        <f>INDEX('in_215a Event Impacts'!$A$2:$N$115,MATCH('01 Tabular Event Impacts'!$B36&amp;"_"&amp;'01 Tabular Event Impacts'!$A36&amp;"_"&amp;'01 Tabular Event Impacts'!D$1,'in_215a Event Impacts'!$P$2:$P$115,0),MATCH('01 Tabular Event Impacts'!D$5,'in_215a Event Impacts'!$A$1:$N$1,0))*D$4</f>
        <v>6.1150729222401799E-2</v>
      </c>
      <c r="E36" s="1">
        <f>INDEX('in_215a Event Impacts'!$A$2:$N$115,MATCH('01 Tabular Event Impacts'!$B36&amp;"_"&amp;'01 Tabular Event Impacts'!$A36&amp;"_"&amp;'01 Tabular Event Impacts'!E$1,'in_215a Event Impacts'!$P$2:$P$115,0),MATCH('01 Tabular Event Impacts'!E$5,'in_215a Event Impacts'!$A$1:$N$1,0))*E$4</f>
        <v>1.2712815126050401</v>
      </c>
      <c r="F36" s="1">
        <f>INDEX('in_215a Event Impacts'!$A$2:$N$115,MATCH('01 Tabular Event Impacts'!$B36&amp;"_"&amp;'01 Tabular Event Impacts'!$A36&amp;"_"&amp;'01 Tabular Event Impacts'!F$1,'in_215a Event Impacts'!$P$2:$P$115,0),MATCH('01 Tabular Event Impacts'!F$5,'in_215a Event Impacts'!$A$1:$N$1,0))*F$4</f>
        <v>25.184999999999999</v>
      </c>
      <c r="I36" s="1">
        <f t="shared" si="16"/>
        <v>1</v>
      </c>
      <c r="J36" s="3">
        <f t="shared" si="17"/>
        <v>0.35804605974549381</v>
      </c>
      <c r="K36" s="3">
        <f t="shared" si="18"/>
        <v>8.6243203325749321E-2</v>
      </c>
      <c r="L36" s="3"/>
      <c r="M36" s="1">
        <f>INDEX('in_215a Event Impacts'!$A$2:$N$115,MATCH('01 Tabular Event Impacts'!$B36&amp;"_"&amp;'01 Tabular Event Impacts'!$A36&amp;"_"&amp;'01 Tabular Event Impacts'!M$1,'in_215a Event Impacts'!$P$2:$P$115,0),MATCH('01 Tabular Event Impacts'!M$5,'in_215a Event Impacts'!$A$1:$N$1,0))*M$4</f>
        <v>0.64253762447909202</v>
      </c>
      <c r="N36" s="1">
        <f>INDEX('in_215a Event Impacts'!$A$2:$N$115,MATCH('01 Tabular Event Impacts'!$B36&amp;"_"&amp;'01 Tabular Event Impacts'!$A36&amp;"_"&amp;'01 Tabular Event Impacts'!N$1,'in_215a Event Impacts'!$P$2:$P$115,0),MATCH('01 Tabular Event Impacts'!N$5,'in_215a Event Impacts'!$A$1:$N$1,0))*N$4</f>
        <v>4.5070591083874498E-2</v>
      </c>
      <c r="O36" s="1">
        <f>INDEX('in_215a Event Impacts'!$A$2:$N$115,MATCH('01 Tabular Event Impacts'!$B36&amp;"_"&amp;'01 Tabular Event Impacts'!$A36&amp;"_"&amp;'01 Tabular Event Impacts'!O$1,'in_215a Event Impacts'!$P$2:$P$115,0),MATCH('01 Tabular Event Impacts'!O$5,'in_215a Event Impacts'!$A$1:$N$1,0))*O$4</f>
        <v>1.2712815126050401</v>
      </c>
      <c r="P36" s="1">
        <f>INDEX('in_215a Event Impacts'!$A$2:$N$115,MATCH('01 Tabular Event Impacts'!$B36&amp;"_"&amp;'01 Tabular Event Impacts'!$A36&amp;"_"&amp;'01 Tabular Event Impacts'!P$1,'in_215a Event Impacts'!$P$2:$P$115,0),MATCH('01 Tabular Event Impacts'!P$5,'in_215a Event Impacts'!$A$1:$N$1,0))*P$4</f>
        <v>25.184999999999999</v>
      </c>
      <c r="R36" s="1">
        <f t="shared" si="19"/>
        <v>1</v>
      </c>
      <c r="S36" s="3">
        <f t="shared" si="20"/>
        <v>0.33573581329009661</v>
      </c>
      <c r="T36" s="3">
        <f t="shared" si="21"/>
        <v>7.0144672260108371E-2</v>
      </c>
      <c r="U36" s="3"/>
      <c r="W36" s="7">
        <v>43297</v>
      </c>
      <c r="X36" s="8">
        <f t="shared" si="14"/>
        <v>0.70904983655847398</v>
      </c>
      <c r="Y36" s="9">
        <f t="shared" si="14"/>
        <v>0.35804605974549381</v>
      </c>
      <c r="Z36" s="9">
        <f t="shared" si="14"/>
        <v>8.6243203325749321E-2</v>
      </c>
      <c r="AA36" s="25">
        <f t="shared" si="14"/>
        <v>25.184999999999999</v>
      </c>
      <c r="AB36" s="1"/>
      <c r="AC36" s="7">
        <v>43297</v>
      </c>
      <c r="AD36" s="8">
        <f t="shared" si="15"/>
        <v>0.64253762447909202</v>
      </c>
      <c r="AE36" s="9">
        <f t="shared" si="15"/>
        <v>0.33573581329009661</v>
      </c>
      <c r="AF36" s="9">
        <f t="shared" si="15"/>
        <v>7.0144672260108371E-2</v>
      </c>
      <c r="AG36" s="25">
        <f t="shared" si="15"/>
        <v>25.184999999999999</v>
      </c>
    </row>
    <row r="37" spans="1:33" x14ac:dyDescent="0.2">
      <c r="A37" s="1" t="s">
        <v>23</v>
      </c>
      <c r="B37" s="2">
        <v>43298</v>
      </c>
      <c r="C37" s="1">
        <f>INDEX('in_215a Event Impacts'!$A$2:$N$115,MATCH('01 Tabular Event Impacts'!$B37&amp;"_"&amp;'01 Tabular Event Impacts'!$A37&amp;"_"&amp;'01 Tabular Event Impacts'!C$1,'in_215a Event Impacts'!$P$2:$P$115,0),MATCH('01 Tabular Event Impacts'!C$5,'in_215a Event Impacts'!$A$1:$N$1,0))*C$4</f>
        <v>0.51147631574379904</v>
      </c>
      <c r="D37" s="1">
        <f>INDEX('in_215a Event Impacts'!$A$2:$N$115,MATCH('01 Tabular Event Impacts'!$B37&amp;"_"&amp;'01 Tabular Event Impacts'!$A37&amp;"_"&amp;'01 Tabular Event Impacts'!D$1,'in_215a Event Impacts'!$P$2:$P$115,0),MATCH('01 Tabular Event Impacts'!D$5,'in_215a Event Impacts'!$A$1:$N$1,0))*D$4</f>
        <v>6.3937096456001499E-2</v>
      </c>
      <c r="E37" s="1">
        <f>INDEX('in_215a Event Impacts'!$A$2:$N$115,MATCH('01 Tabular Event Impacts'!$B37&amp;"_"&amp;'01 Tabular Event Impacts'!$A37&amp;"_"&amp;'01 Tabular Event Impacts'!E$1,'in_215a Event Impacts'!$P$2:$P$115,0),MATCH('01 Tabular Event Impacts'!E$5,'in_215a Event Impacts'!$A$1:$N$1,0))*E$4</f>
        <v>0.95160416666666703</v>
      </c>
      <c r="F37" s="1">
        <f>INDEX('in_215a Event Impacts'!$A$2:$N$115,MATCH('01 Tabular Event Impacts'!$B37&amp;"_"&amp;'01 Tabular Event Impacts'!$A37&amp;"_"&amp;'01 Tabular Event Impacts'!F$1,'in_215a Event Impacts'!$P$2:$P$115,0),MATCH('01 Tabular Event Impacts'!F$5,'in_215a Event Impacts'!$A$1:$N$1,0))*F$4</f>
        <v>22.105</v>
      </c>
      <c r="I37" s="1">
        <f t="shared" si="16"/>
        <v>1</v>
      </c>
      <c r="J37" s="3">
        <f t="shared" si="17"/>
        <v>0.34958863978632776</v>
      </c>
      <c r="K37" s="3">
        <f t="shared" si="18"/>
        <v>0.12500499923055655</v>
      </c>
      <c r="L37" s="3"/>
      <c r="M37" s="1">
        <f>INDEX('in_215a Event Impacts'!$A$2:$N$115,MATCH('01 Tabular Event Impacts'!$B37&amp;"_"&amp;'01 Tabular Event Impacts'!$A37&amp;"_"&amp;'01 Tabular Event Impacts'!M$1,'in_215a Event Impacts'!$P$2:$P$115,0),MATCH('01 Tabular Event Impacts'!M$5,'in_215a Event Impacts'!$A$1:$N$1,0))*M$4</f>
        <v>0.48828338276649902</v>
      </c>
      <c r="N37" s="1">
        <f>INDEX('in_215a Event Impacts'!$A$2:$N$115,MATCH('01 Tabular Event Impacts'!$B37&amp;"_"&amp;'01 Tabular Event Impacts'!$A37&amp;"_"&amp;'01 Tabular Event Impacts'!N$1,'in_215a Event Impacts'!$P$2:$P$115,0),MATCH('01 Tabular Event Impacts'!N$5,'in_215a Event Impacts'!$A$1:$N$1,0))*N$4</f>
        <v>5.5153694687809798E-2</v>
      </c>
      <c r="O37" s="1">
        <f>INDEX('in_215a Event Impacts'!$A$2:$N$115,MATCH('01 Tabular Event Impacts'!$B37&amp;"_"&amp;'01 Tabular Event Impacts'!$A37&amp;"_"&amp;'01 Tabular Event Impacts'!O$1,'in_215a Event Impacts'!$P$2:$P$115,0),MATCH('01 Tabular Event Impacts'!O$5,'in_215a Event Impacts'!$A$1:$N$1,0))*O$4</f>
        <v>0.95160416666666703</v>
      </c>
      <c r="P37" s="1">
        <f>INDEX('in_215a Event Impacts'!$A$2:$N$115,MATCH('01 Tabular Event Impacts'!$B37&amp;"_"&amp;'01 Tabular Event Impacts'!$A37&amp;"_"&amp;'01 Tabular Event Impacts'!P$1,'in_215a Event Impacts'!$P$2:$P$115,0),MATCH('01 Tabular Event Impacts'!P$5,'in_215a Event Impacts'!$A$1:$N$1,0))*P$4</f>
        <v>22.105</v>
      </c>
      <c r="R37" s="1">
        <f t="shared" si="19"/>
        <v>1</v>
      </c>
      <c r="S37" s="3">
        <f t="shared" si="20"/>
        <v>0.33911216397330424</v>
      </c>
      <c r="T37" s="3">
        <f t="shared" si="21"/>
        <v>0.11295427334700991</v>
      </c>
      <c r="U37" s="3"/>
      <c r="W37" s="4">
        <v>43298</v>
      </c>
      <c r="X37" s="5">
        <f t="shared" si="14"/>
        <v>0.51147631574379904</v>
      </c>
      <c r="Y37" s="6">
        <f t="shared" si="14"/>
        <v>0.34958863978632776</v>
      </c>
      <c r="Z37" s="6">
        <f t="shared" si="14"/>
        <v>0.12500499923055655</v>
      </c>
      <c r="AA37" s="24">
        <f t="shared" si="14"/>
        <v>22.105</v>
      </c>
      <c r="AB37" s="1"/>
      <c r="AC37" s="4">
        <v>43298</v>
      </c>
      <c r="AD37" s="5">
        <f t="shared" si="15"/>
        <v>0.48828338276649902</v>
      </c>
      <c r="AE37" s="6">
        <f t="shared" si="15"/>
        <v>0.33911216397330424</v>
      </c>
      <c r="AF37" s="6">
        <f t="shared" si="15"/>
        <v>0.11295427334700991</v>
      </c>
      <c r="AG37" s="24">
        <f t="shared" si="15"/>
        <v>22.105</v>
      </c>
    </row>
    <row r="38" spans="1:33" x14ac:dyDescent="0.2">
      <c r="A38" s="1" t="s">
        <v>23</v>
      </c>
      <c r="B38" s="2">
        <v>43305</v>
      </c>
      <c r="C38" s="1">
        <f>INDEX('in_215a Event Impacts'!$A$2:$N$115,MATCH('01 Tabular Event Impacts'!$B38&amp;"_"&amp;'01 Tabular Event Impacts'!$A38&amp;"_"&amp;'01 Tabular Event Impacts'!C$1,'in_215a Event Impacts'!$P$2:$P$115,0),MATCH('01 Tabular Event Impacts'!C$5,'in_215a Event Impacts'!$A$1:$N$1,0))*C$4</f>
        <v>0.71418161631989396</v>
      </c>
      <c r="D38" s="1">
        <f>INDEX('in_215a Event Impacts'!$A$2:$N$115,MATCH('01 Tabular Event Impacts'!$B38&amp;"_"&amp;'01 Tabular Event Impacts'!$A38&amp;"_"&amp;'01 Tabular Event Impacts'!D$1,'in_215a Event Impacts'!$P$2:$P$115,0),MATCH('01 Tabular Event Impacts'!D$5,'in_215a Event Impacts'!$A$1:$N$1,0))*D$4</f>
        <v>6.12905025007177E-2</v>
      </c>
      <c r="E38" s="1">
        <f>INDEX('in_215a Event Impacts'!$A$2:$N$115,MATCH('01 Tabular Event Impacts'!$B38&amp;"_"&amp;'01 Tabular Event Impacts'!$A38&amp;"_"&amp;'01 Tabular Event Impacts'!E$1,'in_215a Event Impacts'!$P$2:$P$115,0),MATCH('01 Tabular Event Impacts'!E$5,'in_215a Event Impacts'!$A$1:$N$1,0))*E$4</f>
        <v>1.0583686440678</v>
      </c>
      <c r="F38" s="1">
        <f>INDEX('in_215a Event Impacts'!$A$2:$N$115,MATCH('01 Tabular Event Impacts'!$B38&amp;"_"&amp;'01 Tabular Event Impacts'!$A38&amp;"_"&amp;'01 Tabular Event Impacts'!F$1,'in_215a Event Impacts'!$P$2:$P$115,0),MATCH('01 Tabular Event Impacts'!F$5,'in_215a Event Impacts'!$A$1:$N$1,0))*F$4</f>
        <v>25.265000000000001</v>
      </c>
      <c r="I38" s="1">
        <f t="shared" si="16"/>
        <v>1</v>
      </c>
      <c r="J38" s="3">
        <f t="shared" si="17"/>
        <v>0.40291191301040313</v>
      </c>
      <c r="K38" s="3">
        <f t="shared" si="18"/>
        <v>8.581921054834972E-2</v>
      </c>
      <c r="L38" s="3"/>
      <c r="M38" s="1">
        <f>INDEX('in_215a Event Impacts'!$A$2:$N$115,MATCH('01 Tabular Event Impacts'!$B38&amp;"_"&amp;'01 Tabular Event Impacts'!$A38&amp;"_"&amp;'01 Tabular Event Impacts'!M$1,'in_215a Event Impacts'!$P$2:$P$115,0),MATCH('01 Tabular Event Impacts'!M$5,'in_215a Event Impacts'!$A$1:$N$1,0))*M$4</f>
        <v>0.64654422815993895</v>
      </c>
      <c r="N38" s="1">
        <f>INDEX('in_215a Event Impacts'!$A$2:$N$115,MATCH('01 Tabular Event Impacts'!$B38&amp;"_"&amp;'01 Tabular Event Impacts'!$A38&amp;"_"&amp;'01 Tabular Event Impacts'!N$1,'in_215a Event Impacts'!$P$2:$P$115,0),MATCH('01 Tabular Event Impacts'!N$5,'in_215a Event Impacts'!$A$1:$N$1,0))*N$4</f>
        <v>4.5025921420517499E-2</v>
      </c>
      <c r="O38" s="1">
        <f>INDEX('in_215a Event Impacts'!$A$2:$N$115,MATCH('01 Tabular Event Impacts'!$B38&amp;"_"&amp;'01 Tabular Event Impacts'!$A38&amp;"_"&amp;'01 Tabular Event Impacts'!O$1,'in_215a Event Impacts'!$P$2:$P$115,0),MATCH('01 Tabular Event Impacts'!O$5,'in_215a Event Impacts'!$A$1:$N$1,0))*O$4</f>
        <v>1.0583686440678</v>
      </c>
      <c r="P38" s="1">
        <f>INDEX('in_215a Event Impacts'!$A$2:$N$115,MATCH('01 Tabular Event Impacts'!$B38&amp;"_"&amp;'01 Tabular Event Impacts'!$A38&amp;"_"&amp;'01 Tabular Event Impacts'!P$1,'in_215a Event Impacts'!$P$2:$P$115,0),MATCH('01 Tabular Event Impacts'!P$5,'in_215a Event Impacts'!$A$1:$N$1,0))*P$4</f>
        <v>25.265000000000001</v>
      </c>
      <c r="R38" s="1">
        <f t="shared" si="19"/>
        <v>1</v>
      </c>
      <c r="S38" s="3">
        <f t="shared" si="20"/>
        <v>0.37922420476251462</v>
      </c>
      <c r="T38" s="3">
        <f t="shared" si="21"/>
        <v>6.964089919828223E-2</v>
      </c>
      <c r="U38" s="3"/>
      <c r="W38" s="7">
        <v>43305</v>
      </c>
      <c r="X38" s="8">
        <f t="shared" si="14"/>
        <v>0.71418161631989396</v>
      </c>
      <c r="Y38" s="9">
        <f t="shared" si="14"/>
        <v>0.40291191301040313</v>
      </c>
      <c r="Z38" s="9">
        <f t="shared" si="14"/>
        <v>8.581921054834972E-2</v>
      </c>
      <c r="AA38" s="25">
        <f t="shared" si="14"/>
        <v>25.265000000000001</v>
      </c>
      <c r="AB38" s="1"/>
      <c r="AC38" s="7">
        <v>43305</v>
      </c>
      <c r="AD38" s="8">
        <f t="shared" si="15"/>
        <v>0.64654422815993895</v>
      </c>
      <c r="AE38" s="9">
        <f t="shared" si="15"/>
        <v>0.37922420476251462</v>
      </c>
      <c r="AF38" s="9">
        <f t="shared" si="15"/>
        <v>6.964089919828223E-2</v>
      </c>
      <c r="AG38" s="25">
        <f t="shared" si="15"/>
        <v>25.265000000000001</v>
      </c>
    </row>
    <row r="39" spans="1:33" x14ac:dyDescent="0.2">
      <c r="A39" s="1" t="s">
        <v>23</v>
      </c>
      <c r="B39" s="2">
        <v>43319</v>
      </c>
      <c r="C39" s="1">
        <f>INDEX('in_215a Event Impacts'!$A$2:$N$115,MATCH('01 Tabular Event Impacts'!$B39&amp;"_"&amp;'01 Tabular Event Impacts'!$A39&amp;"_"&amp;'01 Tabular Event Impacts'!C$1,'in_215a Event Impacts'!$P$2:$P$115,0),MATCH('01 Tabular Event Impacts'!C$5,'in_215a Event Impacts'!$A$1:$N$1,0))*C$4</f>
        <v>0.744651558653326</v>
      </c>
      <c r="D39" s="1">
        <f>INDEX('in_215a Event Impacts'!$A$2:$N$115,MATCH('01 Tabular Event Impacts'!$B39&amp;"_"&amp;'01 Tabular Event Impacts'!$A39&amp;"_"&amp;'01 Tabular Event Impacts'!D$1,'in_215a Event Impacts'!$P$2:$P$115,0),MATCH('01 Tabular Event Impacts'!D$5,'in_215a Event Impacts'!$A$1:$N$1,0))*D$4</f>
        <v>6.23331985621038E-2</v>
      </c>
      <c r="E39" s="1">
        <f>INDEX('in_215a Event Impacts'!$A$2:$N$115,MATCH('01 Tabular Event Impacts'!$B39&amp;"_"&amp;'01 Tabular Event Impacts'!$A39&amp;"_"&amp;'01 Tabular Event Impacts'!E$1,'in_215a Event Impacts'!$P$2:$P$115,0),MATCH('01 Tabular Event Impacts'!E$5,'in_215a Event Impacts'!$A$1:$N$1,0))*E$4</f>
        <v>1.18205357142857</v>
      </c>
      <c r="F39" s="1">
        <f>INDEX('in_215a Event Impacts'!$A$2:$N$115,MATCH('01 Tabular Event Impacts'!$B39&amp;"_"&amp;'01 Tabular Event Impacts'!$A39&amp;"_"&amp;'01 Tabular Event Impacts'!F$1,'in_215a Event Impacts'!$P$2:$P$115,0),MATCH('01 Tabular Event Impacts'!F$5,'in_215a Event Impacts'!$A$1:$N$1,0))*F$4</f>
        <v>25.74</v>
      </c>
      <c r="I39" s="1">
        <f t="shared" si="16"/>
        <v>1</v>
      </c>
      <c r="J39" s="3">
        <f t="shared" si="17"/>
        <v>0.38648963301492534</v>
      </c>
      <c r="K39" s="3">
        <f t="shared" si="18"/>
        <v>8.3707873619214626E-2</v>
      </c>
      <c r="L39" s="3"/>
      <c r="M39" s="1">
        <f>INDEX('in_215a Event Impacts'!$A$2:$N$115,MATCH('01 Tabular Event Impacts'!$B39&amp;"_"&amp;'01 Tabular Event Impacts'!$A39&amp;"_"&amp;'01 Tabular Event Impacts'!M$1,'in_215a Event Impacts'!$P$2:$P$115,0),MATCH('01 Tabular Event Impacts'!M$5,'in_215a Event Impacts'!$A$1:$N$1,0))*M$4</f>
        <v>0.67033343751496599</v>
      </c>
      <c r="N39" s="1">
        <f>INDEX('in_215a Event Impacts'!$A$2:$N$115,MATCH('01 Tabular Event Impacts'!$B39&amp;"_"&amp;'01 Tabular Event Impacts'!$A39&amp;"_"&amp;'01 Tabular Event Impacts'!N$1,'in_215a Event Impacts'!$P$2:$P$115,0),MATCH('01 Tabular Event Impacts'!N$5,'in_215a Event Impacts'!$A$1:$N$1,0))*N$4</f>
        <v>4.5017922342515601E-2</v>
      </c>
      <c r="O39" s="1">
        <f>INDEX('in_215a Event Impacts'!$A$2:$N$115,MATCH('01 Tabular Event Impacts'!$B39&amp;"_"&amp;'01 Tabular Event Impacts'!$A39&amp;"_"&amp;'01 Tabular Event Impacts'!O$1,'in_215a Event Impacts'!$P$2:$P$115,0),MATCH('01 Tabular Event Impacts'!O$5,'in_215a Event Impacts'!$A$1:$N$1,0))*O$4</f>
        <v>1.18205357142857</v>
      </c>
      <c r="P39" s="1">
        <f>INDEX('in_215a Event Impacts'!$A$2:$N$115,MATCH('01 Tabular Event Impacts'!$B39&amp;"_"&amp;'01 Tabular Event Impacts'!$A39&amp;"_"&amp;'01 Tabular Event Impacts'!P$1,'in_215a Event Impacts'!$P$2:$P$115,0),MATCH('01 Tabular Event Impacts'!P$5,'in_215a Event Impacts'!$A$1:$N$1,0))*P$4</f>
        <v>25.74</v>
      </c>
      <c r="R39" s="1">
        <f t="shared" si="19"/>
        <v>1</v>
      </c>
      <c r="S39" s="3">
        <f t="shared" si="20"/>
        <v>0.36187547973426698</v>
      </c>
      <c r="T39" s="3">
        <f t="shared" si="21"/>
        <v>6.7157506731880021E-2</v>
      </c>
      <c r="U39" s="3"/>
      <c r="W39" s="4">
        <v>43319</v>
      </c>
      <c r="X39" s="5">
        <f t="shared" si="14"/>
        <v>0.744651558653326</v>
      </c>
      <c r="Y39" s="6">
        <f t="shared" si="14"/>
        <v>0.38648963301492534</v>
      </c>
      <c r="Z39" s="6">
        <f t="shared" si="14"/>
        <v>8.3707873619214626E-2</v>
      </c>
      <c r="AA39" s="24">
        <f t="shared" si="14"/>
        <v>25.74</v>
      </c>
      <c r="AB39" s="1"/>
      <c r="AC39" s="4">
        <v>43319</v>
      </c>
      <c r="AD39" s="5">
        <f t="shared" si="15"/>
        <v>0.67033343751496599</v>
      </c>
      <c r="AE39" s="6">
        <f t="shared" si="15"/>
        <v>0.36187547973426698</v>
      </c>
      <c r="AF39" s="6">
        <f t="shared" si="15"/>
        <v>6.7157506731880021E-2</v>
      </c>
      <c r="AG39" s="24">
        <f t="shared" si="15"/>
        <v>25.74</v>
      </c>
    </row>
    <row r="40" spans="1:33" x14ac:dyDescent="0.2">
      <c r="A40" s="1" t="s">
        <v>23</v>
      </c>
      <c r="B40" s="2">
        <v>43327</v>
      </c>
      <c r="C40" s="1">
        <f>INDEX('in_215a Event Impacts'!$A$2:$N$115,MATCH('01 Tabular Event Impacts'!$B40&amp;"_"&amp;'01 Tabular Event Impacts'!$A40&amp;"_"&amp;'01 Tabular Event Impacts'!C$1,'in_215a Event Impacts'!$P$2:$P$115,0),MATCH('01 Tabular Event Impacts'!C$5,'in_215a Event Impacts'!$A$1:$N$1,0))*C$4</f>
        <v>0.85611875442629604</v>
      </c>
      <c r="D40" s="1">
        <f>INDEX('in_215a Event Impacts'!$A$2:$N$115,MATCH('01 Tabular Event Impacts'!$B40&amp;"_"&amp;'01 Tabular Event Impacts'!$A40&amp;"_"&amp;'01 Tabular Event Impacts'!D$1,'in_215a Event Impacts'!$P$2:$P$115,0),MATCH('01 Tabular Event Impacts'!D$5,'in_215a Event Impacts'!$A$1:$N$1,0))*D$4</f>
        <v>7.0105818511241702E-2</v>
      </c>
      <c r="E40" s="1">
        <f>INDEX('in_215a Event Impacts'!$A$2:$N$115,MATCH('01 Tabular Event Impacts'!$B40&amp;"_"&amp;'01 Tabular Event Impacts'!$A40&amp;"_"&amp;'01 Tabular Event Impacts'!E$1,'in_215a Event Impacts'!$P$2:$P$115,0),MATCH('01 Tabular Event Impacts'!E$5,'in_215a Event Impacts'!$A$1:$N$1,0))*E$4</f>
        <v>1.2313260869565199</v>
      </c>
      <c r="F40" s="1">
        <f>INDEX('in_215a Event Impacts'!$A$2:$N$115,MATCH('01 Tabular Event Impacts'!$B40&amp;"_"&amp;'01 Tabular Event Impacts'!$A40&amp;"_"&amp;'01 Tabular Event Impacts'!F$1,'in_215a Event Impacts'!$P$2:$P$115,0),MATCH('01 Tabular Event Impacts'!F$5,'in_215a Event Impacts'!$A$1:$N$1,0))*F$4</f>
        <v>26.91</v>
      </c>
      <c r="I40" s="1">
        <f t="shared" si="16"/>
        <v>1</v>
      </c>
      <c r="J40" s="3">
        <f t="shared" si="17"/>
        <v>0.41012760550796878</v>
      </c>
      <c r="K40" s="3">
        <f t="shared" si="18"/>
        <v>8.1887960226056669E-2</v>
      </c>
      <c r="L40" s="3"/>
      <c r="M40" s="1">
        <f>INDEX('in_215a Event Impacts'!$A$2:$N$115,MATCH('01 Tabular Event Impacts'!$B40&amp;"_"&amp;'01 Tabular Event Impacts'!$A40&amp;"_"&amp;'01 Tabular Event Impacts'!M$1,'in_215a Event Impacts'!$P$2:$P$115,0),MATCH('01 Tabular Event Impacts'!M$5,'in_215a Event Impacts'!$A$1:$N$1,0))*M$4</f>
        <v>0.728930016347347</v>
      </c>
      <c r="N40" s="1">
        <f>INDEX('in_215a Event Impacts'!$A$2:$N$115,MATCH('01 Tabular Event Impacts'!$B40&amp;"_"&amp;'01 Tabular Event Impacts'!$A40&amp;"_"&amp;'01 Tabular Event Impacts'!N$1,'in_215a Event Impacts'!$P$2:$P$115,0),MATCH('01 Tabular Event Impacts'!N$5,'in_215a Event Impacts'!$A$1:$N$1,0))*N$4</f>
        <v>4.6840561007907101E-2</v>
      </c>
      <c r="O40" s="1">
        <f>INDEX('in_215a Event Impacts'!$A$2:$N$115,MATCH('01 Tabular Event Impacts'!$B40&amp;"_"&amp;'01 Tabular Event Impacts'!$A40&amp;"_"&amp;'01 Tabular Event Impacts'!O$1,'in_215a Event Impacts'!$P$2:$P$115,0),MATCH('01 Tabular Event Impacts'!O$5,'in_215a Event Impacts'!$A$1:$N$1,0))*O$4</f>
        <v>1.2313260869565199</v>
      </c>
      <c r="P40" s="1">
        <f>INDEX('in_215a Event Impacts'!$A$2:$N$115,MATCH('01 Tabular Event Impacts'!$B40&amp;"_"&amp;'01 Tabular Event Impacts'!$A40&amp;"_"&amp;'01 Tabular Event Impacts'!P$1,'in_215a Event Impacts'!$P$2:$P$115,0),MATCH('01 Tabular Event Impacts'!P$5,'in_215a Event Impacts'!$A$1:$N$1,0))*P$4</f>
        <v>26.91</v>
      </c>
      <c r="R40" s="1">
        <f t="shared" si="19"/>
        <v>1</v>
      </c>
      <c r="S40" s="3">
        <f t="shared" si="20"/>
        <v>0.37185448121742321</v>
      </c>
      <c r="T40" s="3">
        <f t="shared" si="21"/>
        <v>6.4259338972792165E-2</v>
      </c>
      <c r="U40" s="3"/>
      <c r="W40" s="7">
        <v>43327</v>
      </c>
      <c r="X40" s="8">
        <f t="shared" si="14"/>
        <v>0.85611875442629604</v>
      </c>
      <c r="Y40" s="9">
        <f t="shared" si="14"/>
        <v>0.41012760550796878</v>
      </c>
      <c r="Z40" s="9">
        <f t="shared" si="14"/>
        <v>8.1887960226056669E-2</v>
      </c>
      <c r="AA40" s="25">
        <f t="shared" si="14"/>
        <v>26.91</v>
      </c>
      <c r="AB40" s="1"/>
      <c r="AC40" s="7">
        <v>43327</v>
      </c>
      <c r="AD40" s="8">
        <f t="shared" si="15"/>
        <v>0.728930016347347</v>
      </c>
      <c r="AE40" s="9">
        <f t="shared" si="15"/>
        <v>0.37185448121742321</v>
      </c>
      <c r="AF40" s="9">
        <f t="shared" si="15"/>
        <v>6.4259338972792165E-2</v>
      </c>
      <c r="AG40" s="25">
        <f t="shared" si="15"/>
        <v>26.91</v>
      </c>
    </row>
    <row r="41" spans="1:33" x14ac:dyDescent="0.2">
      <c r="A41" s="1" t="s">
        <v>23</v>
      </c>
      <c r="B41" s="2">
        <v>43328</v>
      </c>
      <c r="C41" s="1">
        <f>INDEX('in_215a Event Impacts'!$A$2:$N$115,MATCH('01 Tabular Event Impacts'!$B41&amp;"_"&amp;'01 Tabular Event Impacts'!$A41&amp;"_"&amp;'01 Tabular Event Impacts'!C$1,'in_215a Event Impacts'!$P$2:$P$115,0),MATCH('01 Tabular Event Impacts'!C$5,'in_215a Event Impacts'!$A$1:$N$1,0))*C$4</f>
        <v>0.58909448463527903</v>
      </c>
      <c r="D41" s="1">
        <f>INDEX('in_215a Event Impacts'!$A$2:$N$115,MATCH('01 Tabular Event Impacts'!$B41&amp;"_"&amp;'01 Tabular Event Impacts'!$A41&amp;"_"&amp;'01 Tabular Event Impacts'!D$1,'in_215a Event Impacts'!$P$2:$P$115,0),MATCH('01 Tabular Event Impacts'!D$5,'in_215a Event Impacts'!$A$1:$N$1,0))*D$4</f>
        <v>6.09656981597059E-2</v>
      </c>
      <c r="E41" s="1">
        <f>INDEX('in_215a Event Impacts'!$A$2:$N$115,MATCH('01 Tabular Event Impacts'!$B41&amp;"_"&amp;'01 Tabular Event Impacts'!$A41&amp;"_"&amp;'01 Tabular Event Impacts'!E$1,'in_215a Event Impacts'!$P$2:$P$115,0),MATCH('01 Tabular Event Impacts'!E$5,'in_215a Event Impacts'!$A$1:$N$1,0))*E$4</f>
        <v>1.0742947368421101</v>
      </c>
      <c r="F41" s="1">
        <f>INDEX('in_215a Event Impacts'!$A$2:$N$115,MATCH('01 Tabular Event Impacts'!$B41&amp;"_"&amp;'01 Tabular Event Impacts'!$A41&amp;"_"&amp;'01 Tabular Event Impacts'!F$1,'in_215a Event Impacts'!$P$2:$P$115,0),MATCH('01 Tabular Event Impacts'!F$5,'in_215a Event Impacts'!$A$1:$N$1,0))*F$4</f>
        <v>23.315000000000001</v>
      </c>
      <c r="I41" s="1">
        <f t="shared" si="16"/>
        <v>1</v>
      </c>
      <c r="J41" s="3">
        <f t="shared" si="17"/>
        <v>0.35415312124726711</v>
      </c>
      <c r="K41" s="3">
        <f t="shared" si="18"/>
        <v>0.10349052613767223</v>
      </c>
      <c r="L41" s="3"/>
      <c r="M41" s="1">
        <f>INDEX('in_215a Event Impacts'!$A$2:$N$115,MATCH('01 Tabular Event Impacts'!$B41&amp;"_"&amp;'01 Tabular Event Impacts'!$A41&amp;"_"&amp;'01 Tabular Event Impacts'!M$1,'in_215a Event Impacts'!$P$2:$P$115,0),MATCH('01 Tabular Event Impacts'!M$5,'in_215a Event Impacts'!$A$1:$N$1,0))*M$4</f>
        <v>0.54888326343930305</v>
      </c>
      <c r="N41" s="1">
        <f>INDEX('in_215a Event Impacts'!$A$2:$N$115,MATCH('01 Tabular Event Impacts'!$B41&amp;"_"&amp;'01 Tabular Event Impacts'!$A41&amp;"_"&amp;'01 Tabular Event Impacts'!N$1,'in_215a Event Impacts'!$P$2:$P$115,0),MATCH('01 Tabular Event Impacts'!N$5,'in_215a Event Impacts'!$A$1:$N$1,0))*N$4</f>
        <v>4.9457074424112998E-2</v>
      </c>
      <c r="O41" s="1">
        <f>INDEX('in_215a Event Impacts'!$A$2:$N$115,MATCH('01 Tabular Event Impacts'!$B41&amp;"_"&amp;'01 Tabular Event Impacts'!$A41&amp;"_"&amp;'01 Tabular Event Impacts'!O$1,'in_215a Event Impacts'!$P$2:$P$115,0),MATCH('01 Tabular Event Impacts'!O$5,'in_215a Event Impacts'!$A$1:$N$1,0))*O$4</f>
        <v>1.0742947368421101</v>
      </c>
      <c r="P41" s="1">
        <f>INDEX('in_215a Event Impacts'!$A$2:$N$115,MATCH('01 Tabular Event Impacts'!$B41&amp;"_"&amp;'01 Tabular Event Impacts'!$A41&amp;"_"&amp;'01 Tabular Event Impacts'!P$1,'in_215a Event Impacts'!$P$2:$P$115,0),MATCH('01 Tabular Event Impacts'!P$5,'in_215a Event Impacts'!$A$1:$N$1,0))*P$4</f>
        <v>23.315000000000001</v>
      </c>
      <c r="R41" s="1">
        <f t="shared" si="19"/>
        <v>1</v>
      </c>
      <c r="S41" s="3">
        <f t="shared" si="20"/>
        <v>0.33815346397261559</v>
      </c>
      <c r="T41" s="3">
        <f t="shared" si="21"/>
        <v>9.0104905211018688E-2</v>
      </c>
      <c r="U41" s="3"/>
      <c r="W41" s="4">
        <v>43328</v>
      </c>
      <c r="X41" s="5">
        <f t="shared" si="14"/>
        <v>0.58909448463527903</v>
      </c>
      <c r="Y41" s="6">
        <f t="shared" si="14"/>
        <v>0.35415312124726711</v>
      </c>
      <c r="Z41" s="6">
        <f t="shared" si="14"/>
        <v>0.10349052613767223</v>
      </c>
      <c r="AA41" s="24">
        <f t="shared" si="14"/>
        <v>23.315000000000001</v>
      </c>
      <c r="AB41" s="1"/>
      <c r="AC41" s="4">
        <v>43328</v>
      </c>
      <c r="AD41" s="5">
        <f t="shared" si="15"/>
        <v>0.54888326343930305</v>
      </c>
      <c r="AE41" s="6">
        <f t="shared" si="15"/>
        <v>0.33815346397261559</v>
      </c>
      <c r="AF41" s="6">
        <f t="shared" si="15"/>
        <v>9.0104905211018688E-2</v>
      </c>
      <c r="AG41" s="24">
        <f t="shared" si="15"/>
        <v>23.315000000000001</v>
      </c>
    </row>
    <row r="42" spans="1:33" x14ac:dyDescent="0.2">
      <c r="A42" s="1" t="s">
        <v>23</v>
      </c>
      <c r="B42" s="2">
        <v>43329</v>
      </c>
      <c r="C42" s="1">
        <f>INDEX('in_215a Event Impacts'!$A$2:$N$115,MATCH('01 Tabular Event Impacts'!$B42&amp;"_"&amp;'01 Tabular Event Impacts'!$A42&amp;"_"&amp;'01 Tabular Event Impacts'!C$1,'in_215a Event Impacts'!$P$2:$P$115,0),MATCH('01 Tabular Event Impacts'!C$5,'in_215a Event Impacts'!$A$1:$N$1,0))*C$4</f>
        <v>0.62822430531610696</v>
      </c>
      <c r="D42" s="1">
        <f>INDEX('in_215a Event Impacts'!$A$2:$N$115,MATCH('01 Tabular Event Impacts'!$B42&amp;"_"&amp;'01 Tabular Event Impacts'!$A42&amp;"_"&amp;'01 Tabular Event Impacts'!D$1,'in_215a Event Impacts'!$P$2:$P$115,0),MATCH('01 Tabular Event Impacts'!D$5,'in_215a Event Impacts'!$A$1:$N$1,0))*D$4</f>
        <v>6.0370772616247799E-2</v>
      </c>
      <c r="E42" s="1">
        <f>INDEX('in_215a Event Impacts'!$A$2:$N$115,MATCH('01 Tabular Event Impacts'!$B42&amp;"_"&amp;'01 Tabular Event Impacts'!$A42&amp;"_"&amp;'01 Tabular Event Impacts'!E$1,'in_215a Event Impacts'!$P$2:$P$115,0),MATCH('01 Tabular Event Impacts'!E$5,'in_215a Event Impacts'!$A$1:$N$1,0))*E$4</f>
        <v>1.1058643326039399</v>
      </c>
      <c r="F42" s="1">
        <f>INDEX('in_215a Event Impacts'!$A$2:$N$115,MATCH('01 Tabular Event Impacts'!$B42&amp;"_"&amp;'01 Tabular Event Impacts'!$A42&amp;"_"&amp;'01 Tabular Event Impacts'!F$1,'in_215a Event Impacts'!$P$2:$P$115,0),MATCH('01 Tabular Event Impacts'!F$5,'in_215a Event Impacts'!$A$1:$N$1,0))*F$4</f>
        <v>23.925000000000001</v>
      </c>
      <c r="I42" s="1">
        <f t="shared" si="16"/>
        <v>1</v>
      </c>
      <c r="J42" s="3">
        <f t="shared" si="17"/>
        <v>0.36227923508548604</v>
      </c>
      <c r="K42" s="3">
        <f t="shared" si="18"/>
        <v>9.6097480000985822E-2</v>
      </c>
      <c r="L42" s="3"/>
      <c r="M42" s="1">
        <f>INDEX('in_215a Event Impacts'!$A$2:$N$115,MATCH('01 Tabular Event Impacts'!$B42&amp;"_"&amp;'01 Tabular Event Impacts'!$A42&amp;"_"&amp;'01 Tabular Event Impacts'!M$1,'in_215a Event Impacts'!$P$2:$P$115,0),MATCH('01 Tabular Event Impacts'!M$5,'in_215a Event Impacts'!$A$1:$N$1,0))*M$4</f>
        <v>0.57943361650575897</v>
      </c>
      <c r="N42" s="1">
        <f>INDEX('in_215a Event Impacts'!$A$2:$N$115,MATCH('01 Tabular Event Impacts'!$B42&amp;"_"&amp;'01 Tabular Event Impacts'!$A42&amp;"_"&amp;'01 Tabular Event Impacts'!N$1,'in_215a Event Impacts'!$P$2:$P$115,0),MATCH('01 Tabular Event Impacts'!N$5,'in_215a Event Impacts'!$A$1:$N$1,0))*N$4</f>
        <v>4.7362170384248503E-2</v>
      </c>
      <c r="O42" s="1">
        <f>INDEX('in_215a Event Impacts'!$A$2:$N$115,MATCH('01 Tabular Event Impacts'!$B42&amp;"_"&amp;'01 Tabular Event Impacts'!$A42&amp;"_"&amp;'01 Tabular Event Impacts'!O$1,'in_215a Event Impacts'!$P$2:$P$115,0),MATCH('01 Tabular Event Impacts'!O$5,'in_215a Event Impacts'!$A$1:$N$1,0))*O$4</f>
        <v>1.1058643326039399</v>
      </c>
      <c r="P42" s="1">
        <f>INDEX('in_215a Event Impacts'!$A$2:$N$115,MATCH('01 Tabular Event Impacts'!$B42&amp;"_"&amp;'01 Tabular Event Impacts'!$A42&amp;"_"&amp;'01 Tabular Event Impacts'!P$1,'in_215a Event Impacts'!$P$2:$P$115,0),MATCH('01 Tabular Event Impacts'!P$5,'in_215a Event Impacts'!$A$1:$N$1,0))*P$4</f>
        <v>23.925000000000001</v>
      </c>
      <c r="R42" s="1">
        <f t="shared" si="19"/>
        <v>1</v>
      </c>
      <c r="S42" s="3">
        <f t="shared" si="20"/>
        <v>0.34381672202939512</v>
      </c>
      <c r="T42" s="3">
        <f t="shared" si="21"/>
        <v>8.1738734231305635E-2</v>
      </c>
      <c r="U42" s="3"/>
      <c r="W42" s="7">
        <v>43329</v>
      </c>
      <c r="X42" s="8">
        <f t="shared" si="14"/>
        <v>0.62822430531610696</v>
      </c>
      <c r="Y42" s="9">
        <f t="shared" si="14"/>
        <v>0.36227923508548604</v>
      </c>
      <c r="Z42" s="9">
        <f t="shared" si="14"/>
        <v>9.6097480000985822E-2</v>
      </c>
      <c r="AA42" s="25">
        <f t="shared" si="14"/>
        <v>23.925000000000001</v>
      </c>
      <c r="AB42" s="1"/>
      <c r="AC42" s="7">
        <v>43329</v>
      </c>
      <c r="AD42" s="8">
        <f t="shared" si="15"/>
        <v>0.57943361650575897</v>
      </c>
      <c r="AE42" s="9">
        <f t="shared" si="15"/>
        <v>0.34381672202939512</v>
      </c>
      <c r="AF42" s="9">
        <f t="shared" si="15"/>
        <v>8.1738734231305635E-2</v>
      </c>
      <c r="AG42" s="25">
        <f t="shared" si="15"/>
        <v>23.925000000000001</v>
      </c>
    </row>
    <row r="43" spans="1:33" x14ac:dyDescent="0.2">
      <c r="A43" s="1" t="s">
        <v>23</v>
      </c>
      <c r="B43" s="2">
        <v>43332</v>
      </c>
      <c r="C43" s="1">
        <f>INDEX('in_215a Event Impacts'!$A$2:$N$115,MATCH('01 Tabular Event Impacts'!$B43&amp;"_"&amp;'01 Tabular Event Impacts'!$A43&amp;"_"&amp;'01 Tabular Event Impacts'!C$1,'in_215a Event Impacts'!$P$2:$P$115,0),MATCH('01 Tabular Event Impacts'!C$5,'in_215a Event Impacts'!$A$1:$N$1,0))*C$4</f>
        <v>0.69205081609876995</v>
      </c>
      <c r="D43" s="1">
        <f>INDEX('in_215a Event Impacts'!$A$2:$N$115,MATCH('01 Tabular Event Impacts'!$B43&amp;"_"&amp;'01 Tabular Event Impacts'!$A43&amp;"_"&amp;'01 Tabular Event Impacts'!D$1,'in_215a Event Impacts'!$P$2:$P$115,0),MATCH('01 Tabular Event Impacts'!D$5,'in_215a Event Impacts'!$A$1:$N$1,0))*D$4</f>
        <v>6.07633508556501E-2</v>
      </c>
      <c r="E43" s="1">
        <f>INDEX('in_215a Event Impacts'!$A$2:$N$115,MATCH('01 Tabular Event Impacts'!$B43&amp;"_"&amp;'01 Tabular Event Impacts'!$A43&amp;"_"&amp;'01 Tabular Event Impacts'!E$1,'in_215a Event Impacts'!$P$2:$P$115,0),MATCH('01 Tabular Event Impacts'!E$5,'in_215a Event Impacts'!$A$1:$N$1,0))*E$4</f>
        <v>1.08549019607843</v>
      </c>
      <c r="F43" s="1">
        <f>INDEX('in_215a Event Impacts'!$A$2:$N$115,MATCH('01 Tabular Event Impacts'!$B43&amp;"_"&amp;'01 Tabular Event Impacts'!$A43&amp;"_"&amp;'01 Tabular Event Impacts'!F$1,'in_215a Event Impacts'!$P$2:$P$115,0),MATCH('01 Tabular Event Impacts'!F$5,'in_215a Event Impacts'!$A$1:$N$1,0))*F$4</f>
        <v>24.92</v>
      </c>
      <c r="I43" s="1">
        <f t="shared" si="16"/>
        <v>1</v>
      </c>
      <c r="J43" s="3">
        <f t="shared" si="17"/>
        <v>0.38933043533612749</v>
      </c>
      <c r="K43" s="3">
        <f t="shared" si="18"/>
        <v>8.7801862872130348E-2</v>
      </c>
      <c r="L43" s="3"/>
      <c r="M43" s="1">
        <f>INDEX('in_215a Event Impacts'!$A$2:$N$115,MATCH('01 Tabular Event Impacts'!$B43&amp;"_"&amp;'01 Tabular Event Impacts'!$A43&amp;"_"&amp;'01 Tabular Event Impacts'!M$1,'in_215a Event Impacts'!$P$2:$P$115,0),MATCH('01 Tabular Event Impacts'!M$5,'in_215a Event Impacts'!$A$1:$N$1,0))*M$4</f>
        <v>0.62926574978628802</v>
      </c>
      <c r="N43" s="1">
        <f>INDEX('in_215a Event Impacts'!$A$2:$N$115,MATCH('01 Tabular Event Impacts'!$B43&amp;"_"&amp;'01 Tabular Event Impacts'!$A43&amp;"_"&amp;'01 Tabular Event Impacts'!N$1,'in_215a Event Impacts'!$P$2:$P$115,0),MATCH('01 Tabular Event Impacts'!N$5,'in_215a Event Impacts'!$A$1:$N$1,0))*N$4</f>
        <v>4.5307029453509597E-2</v>
      </c>
      <c r="O43" s="1">
        <f>INDEX('in_215a Event Impacts'!$A$2:$N$115,MATCH('01 Tabular Event Impacts'!$B43&amp;"_"&amp;'01 Tabular Event Impacts'!$A43&amp;"_"&amp;'01 Tabular Event Impacts'!O$1,'in_215a Event Impacts'!$P$2:$P$115,0),MATCH('01 Tabular Event Impacts'!O$5,'in_215a Event Impacts'!$A$1:$N$1,0))*O$4</f>
        <v>1.08549019607843</v>
      </c>
      <c r="P43" s="1">
        <f>INDEX('in_215a Event Impacts'!$A$2:$N$115,MATCH('01 Tabular Event Impacts'!$B43&amp;"_"&amp;'01 Tabular Event Impacts'!$A43&amp;"_"&amp;'01 Tabular Event Impacts'!P$1,'in_215a Event Impacts'!$P$2:$P$115,0),MATCH('01 Tabular Event Impacts'!P$5,'in_215a Event Impacts'!$A$1:$N$1,0))*P$4</f>
        <v>24.92</v>
      </c>
      <c r="R43" s="1">
        <f t="shared" si="19"/>
        <v>1</v>
      </c>
      <c r="S43" s="3">
        <f t="shared" si="20"/>
        <v>0.36697102657892322</v>
      </c>
      <c r="T43" s="3">
        <f t="shared" si="21"/>
        <v>7.1999833884009781E-2</v>
      </c>
      <c r="U43" s="3"/>
      <c r="W43" s="4">
        <v>43332</v>
      </c>
      <c r="X43" s="5">
        <f t="shared" si="14"/>
        <v>0.69205081609876995</v>
      </c>
      <c r="Y43" s="6">
        <f t="shared" si="14"/>
        <v>0.38933043533612749</v>
      </c>
      <c r="Z43" s="6">
        <f t="shared" si="14"/>
        <v>8.7801862872130348E-2</v>
      </c>
      <c r="AA43" s="24">
        <f t="shared" si="14"/>
        <v>24.92</v>
      </c>
      <c r="AB43" s="1"/>
      <c r="AC43" s="4">
        <v>43332</v>
      </c>
      <c r="AD43" s="5">
        <f t="shared" si="15"/>
        <v>0.62926574978628802</v>
      </c>
      <c r="AE43" s="6">
        <f t="shared" si="15"/>
        <v>0.36697102657892322</v>
      </c>
      <c r="AF43" s="6">
        <f t="shared" si="15"/>
        <v>7.1999833884009781E-2</v>
      </c>
      <c r="AG43" s="24">
        <f t="shared" si="15"/>
        <v>24.92</v>
      </c>
    </row>
    <row r="44" spans="1:33" x14ac:dyDescent="0.2">
      <c r="A44" s="1" t="s">
        <v>23</v>
      </c>
      <c r="B44" s="2">
        <v>43339</v>
      </c>
      <c r="C44" s="1">
        <f>INDEX('in_215a Event Impacts'!$A$2:$N$115,MATCH('01 Tabular Event Impacts'!$B44&amp;"_"&amp;'01 Tabular Event Impacts'!$A44&amp;"_"&amp;'01 Tabular Event Impacts'!C$1,'in_215a Event Impacts'!$P$2:$P$115,0),MATCH('01 Tabular Event Impacts'!C$5,'in_215a Event Impacts'!$A$1:$N$1,0))*C$4</f>
        <v>0.93260299241533695</v>
      </c>
      <c r="D44" s="1">
        <f>INDEX('in_215a Event Impacts'!$A$2:$N$115,MATCH('01 Tabular Event Impacts'!$B44&amp;"_"&amp;'01 Tabular Event Impacts'!$A44&amp;"_"&amp;'01 Tabular Event Impacts'!D$1,'in_215a Event Impacts'!$P$2:$P$115,0),MATCH('01 Tabular Event Impacts'!D$5,'in_215a Event Impacts'!$A$1:$N$1,0))*D$4</f>
        <v>7.5585844099427799E-2</v>
      </c>
      <c r="E44" s="1">
        <f>INDEX('in_215a Event Impacts'!$A$2:$N$115,MATCH('01 Tabular Event Impacts'!$B44&amp;"_"&amp;'01 Tabular Event Impacts'!$A44&amp;"_"&amp;'01 Tabular Event Impacts'!E$1,'in_215a Event Impacts'!$P$2:$P$115,0),MATCH('01 Tabular Event Impacts'!E$5,'in_215a Event Impacts'!$A$1:$N$1,0))*E$4</f>
        <v>1.2344052863436099</v>
      </c>
      <c r="F44" s="1">
        <f>INDEX('in_215a Event Impacts'!$A$2:$N$115,MATCH('01 Tabular Event Impacts'!$B44&amp;"_"&amp;'01 Tabular Event Impacts'!$A44&amp;"_"&amp;'01 Tabular Event Impacts'!F$1,'in_215a Event Impacts'!$P$2:$P$115,0),MATCH('01 Tabular Event Impacts'!F$5,'in_215a Event Impacts'!$A$1:$N$1,0))*F$4</f>
        <v>28.67</v>
      </c>
      <c r="I44" s="1">
        <f t="shared" si="16"/>
        <v>1</v>
      </c>
      <c r="J44" s="3">
        <f t="shared" si="17"/>
        <v>0.43036429604664084</v>
      </c>
      <c r="K44" s="3">
        <f t="shared" si="18"/>
        <v>8.1048253880967036E-2</v>
      </c>
      <c r="L44" s="3"/>
      <c r="M44" s="1">
        <f>INDEX('in_215a Event Impacts'!$A$2:$N$115,MATCH('01 Tabular Event Impacts'!$B44&amp;"_"&amp;'01 Tabular Event Impacts'!$A44&amp;"_"&amp;'01 Tabular Event Impacts'!M$1,'in_215a Event Impacts'!$P$2:$P$115,0),MATCH('01 Tabular Event Impacts'!M$5,'in_215a Event Impacts'!$A$1:$N$1,0))*M$4</f>
        <v>0.81707529732597195</v>
      </c>
      <c r="N44" s="1">
        <f>INDEX('in_215a Event Impacts'!$A$2:$N$115,MATCH('01 Tabular Event Impacts'!$B44&amp;"_"&amp;'01 Tabular Event Impacts'!$A44&amp;"_"&amp;'01 Tabular Event Impacts'!N$1,'in_215a Event Impacts'!$P$2:$P$115,0),MATCH('01 Tabular Event Impacts'!N$5,'in_215a Event Impacts'!$A$1:$N$1,0))*N$4</f>
        <v>5.3844527492743502E-2</v>
      </c>
      <c r="O44" s="1">
        <f>INDEX('in_215a Event Impacts'!$A$2:$N$115,MATCH('01 Tabular Event Impacts'!$B44&amp;"_"&amp;'01 Tabular Event Impacts'!$A44&amp;"_"&amp;'01 Tabular Event Impacts'!O$1,'in_215a Event Impacts'!$P$2:$P$115,0),MATCH('01 Tabular Event Impacts'!O$5,'in_215a Event Impacts'!$A$1:$N$1,0))*O$4</f>
        <v>1.2344052863436099</v>
      </c>
      <c r="P44" s="1">
        <f>INDEX('in_215a Event Impacts'!$A$2:$N$115,MATCH('01 Tabular Event Impacts'!$B44&amp;"_"&amp;'01 Tabular Event Impacts'!$A44&amp;"_"&amp;'01 Tabular Event Impacts'!P$1,'in_215a Event Impacts'!$P$2:$P$115,0),MATCH('01 Tabular Event Impacts'!P$5,'in_215a Event Impacts'!$A$1:$N$1,0))*P$4</f>
        <v>28.67</v>
      </c>
      <c r="R44" s="1">
        <f t="shared" si="19"/>
        <v>1</v>
      </c>
      <c r="S44" s="3">
        <f t="shared" si="20"/>
        <v>0.39828565955249268</v>
      </c>
      <c r="T44" s="3">
        <f t="shared" si="21"/>
        <v>6.5899100938382971E-2</v>
      </c>
      <c r="U44" s="3"/>
      <c r="W44" s="7">
        <v>43339</v>
      </c>
      <c r="X44" s="8">
        <f t="shared" si="14"/>
        <v>0.93260299241533695</v>
      </c>
      <c r="Y44" s="9">
        <f t="shared" si="14"/>
        <v>0.43036429604664084</v>
      </c>
      <c r="Z44" s="9">
        <f t="shared" si="14"/>
        <v>8.1048253880967036E-2</v>
      </c>
      <c r="AA44" s="25">
        <f t="shared" si="14"/>
        <v>28.67</v>
      </c>
      <c r="AB44" s="1"/>
      <c r="AC44" s="7">
        <v>43339</v>
      </c>
      <c r="AD44" s="8">
        <f t="shared" si="15"/>
        <v>0.81707529732597195</v>
      </c>
      <c r="AE44" s="9">
        <f t="shared" si="15"/>
        <v>0.39828565955249268</v>
      </c>
      <c r="AF44" s="9">
        <f t="shared" si="15"/>
        <v>6.5899100938382971E-2</v>
      </c>
      <c r="AG44" s="25">
        <f t="shared" si="15"/>
        <v>28.67</v>
      </c>
    </row>
    <row r="45" spans="1:33" x14ac:dyDescent="0.2">
      <c r="A45" s="1" t="s">
        <v>23</v>
      </c>
      <c r="B45" s="2">
        <v>43348</v>
      </c>
      <c r="C45" s="1">
        <f>INDEX('in_215a Event Impacts'!$A$2:$N$115,MATCH('01 Tabular Event Impacts'!$B45&amp;"_"&amp;'01 Tabular Event Impacts'!$A45&amp;"_"&amp;'01 Tabular Event Impacts'!C$1,'in_215a Event Impacts'!$P$2:$P$115,0),MATCH('01 Tabular Event Impacts'!C$5,'in_215a Event Impacts'!$A$1:$N$1,0))*C$4</f>
        <v>0.96018630863297005</v>
      </c>
      <c r="D45" s="1">
        <f>INDEX('in_215a Event Impacts'!$A$2:$N$115,MATCH('01 Tabular Event Impacts'!$B45&amp;"_"&amp;'01 Tabular Event Impacts'!$A45&amp;"_"&amp;'01 Tabular Event Impacts'!D$1,'in_215a Event Impacts'!$P$2:$P$115,0),MATCH('01 Tabular Event Impacts'!D$5,'in_215a Event Impacts'!$A$1:$N$1,0))*D$4</f>
        <v>7.8300777959352405E-2</v>
      </c>
      <c r="E45" s="1">
        <f>INDEX('in_215a Event Impacts'!$A$2:$N$115,MATCH('01 Tabular Event Impacts'!$B45&amp;"_"&amp;'01 Tabular Event Impacts'!$A45&amp;"_"&amp;'01 Tabular Event Impacts'!E$1,'in_215a Event Impacts'!$P$2:$P$115,0),MATCH('01 Tabular Event Impacts'!E$5,'in_215a Event Impacts'!$A$1:$N$1,0))*E$4</f>
        <v>1.3715598290598301</v>
      </c>
      <c r="F45" s="1">
        <f>INDEX('in_215a Event Impacts'!$A$2:$N$115,MATCH('01 Tabular Event Impacts'!$B45&amp;"_"&amp;'01 Tabular Event Impacts'!$A45&amp;"_"&amp;'01 Tabular Event Impacts'!F$1,'in_215a Event Impacts'!$P$2:$P$115,0),MATCH('01 Tabular Event Impacts'!F$5,'in_215a Event Impacts'!$A$1:$N$1,0))*F$4</f>
        <v>29.1</v>
      </c>
      <c r="I45" s="1">
        <f t="shared" si="16"/>
        <v>1</v>
      </c>
      <c r="J45" s="3">
        <f t="shared" si="17"/>
        <v>0.41178852753801426</v>
      </c>
      <c r="K45" s="3">
        <f t="shared" si="18"/>
        <v>8.1547484332316983E-2</v>
      </c>
      <c r="L45" s="3"/>
      <c r="M45" s="1">
        <f>INDEX('in_215a Event Impacts'!$A$2:$N$115,MATCH('01 Tabular Event Impacts'!$B45&amp;"_"&amp;'01 Tabular Event Impacts'!$A45&amp;"_"&amp;'01 Tabular Event Impacts'!M$1,'in_215a Event Impacts'!$P$2:$P$115,0),MATCH('01 Tabular Event Impacts'!M$5,'in_215a Event Impacts'!$A$1:$N$1,0))*M$4</f>
        <v>0.83861079211052203</v>
      </c>
      <c r="N45" s="1">
        <f>INDEX('in_215a Event Impacts'!$A$2:$N$115,MATCH('01 Tabular Event Impacts'!$B45&amp;"_"&amp;'01 Tabular Event Impacts'!$A45&amp;"_"&amp;'01 Tabular Event Impacts'!N$1,'in_215a Event Impacts'!$P$2:$P$115,0),MATCH('01 Tabular Event Impacts'!N$5,'in_215a Event Impacts'!$A$1:$N$1,0))*N$4</f>
        <v>5.6163256674288897E-2</v>
      </c>
      <c r="O45" s="1">
        <f>INDEX('in_215a Event Impacts'!$A$2:$N$115,MATCH('01 Tabular Event Impacts'!$B45&amp;"_"&amp;'01 Tabular Event Impacts'!$A45&amp;"_"&amp;'01 Tabular Event Impacts'!O$1,'in_215a Event Impacts'!$P$2:$P$115,0),MATCH('01 Tabular Event Impacts'!O$5,'in_215a Event Impacts'!$A$1:$N$1,0))*O$4</f>
        <v>1.3715598290598301</v>
      </c>
      <c r="P45" s="1">
        <f>INDEX('in_215a Event Impacts'!$A$2:$N$115,MATCH('01 Tabular Event Impacts'!$B45&amp;"_"&amp;'01 Tabular Event Impacts'!$A45&amp;"_"&amp;'01 Tabular Event Impacts'!P$1,'in_215a Event Impacts'!$P$2:$P$115,0),MATCH('01 Tabular Event Impacts'!P$5,'in_215a Event Impacts'!$A$1:$N$1,0))*P$4</f>
        <v>29.1</v>
      </c>
      <c r="R45" s="1">
        <f t="shared" si="19"/>
        <v>1</v>
      </c>
      <c r="S45" s="3">
        <f t="shared" si="20"/>
        <v>0.37943260311118071</v>
      </c>
      <c r="T45" s="3">
        <f t="shared" si="21"/>
        <v>6.6971779045370355E-2</v>
      </c>
      <c r="U45" s="3"/>
      <c r="W45" s="4">
        <v>43348</v>
      </c>
      <c r="X45" s="5">
        <f t="shared" si="14"/>
        <v>0.96018630863297005</v>
      </c>
      <c r="Y45" s="6">
        <f t="shared" si="14"/>
        <v>0.41178852753801426</v>
      </c>
      <c r="Z45" s="6">
        <f t="shared" si="14"/>
        <v>8.1547484332316983E-2</v>
      </c>
      <c r="AA45" s="24">
        <f t="shared" si="14"/>
        <v>29.1</v>
      </c>
      <c r="AB45" s="1"/>
      <c r="AC45" s="4">
        <v>43348</v>
      </c>
      <c r="AD45" s="5">
        <f t="shared" si="15"/>
        <v>0.83861079211052203</v>
      </c>
      <c r="AE45" s="6">
        <f t="shared" si="15"/>
        <v>0.37943260311118071</v>
      </c>
      <c r="AF45" s="6">
        <f t="shared" si="15"/>
        <v>6.6971779045370355E-2</v>
      </c>
      <c r="AG45" s="24">
        <f t="shared" si="15"/>
        <v>29.1</v>
      </c>
    </row>
    <row r="46" spans="1:33" x14ac:dyDescent="0.2">
      <c r="A46" s="1" t="s">
        <v>23</v>
      </c>
      <c r="B46" s="2">
        <v>43349</v>
      </c>
      <c r="C46" s="1">
        <f>INDEX('in_215a Event Impacts'!$A$2:$N$115,MATCH('01 Tabular Event Impacts'!$B46&amp;"_"&amp;'01 Tabular Event Impacts'!$A46&amp;"_"&amp;'01 Tabular Event Impacts'!C$1,'in_215a Event Impacts'!$P$2:$P$115,0),MATCH('01 Tabular Event Impacts'!C$5,'in_215a Event Impacts'!$A$1:$N$1,0))*C$4</f>
        <v>0.43417888308740898</v>
      </c>
      <c r="D46" s="1">
        <f>INDEX('in_215a Event Impacts'!$A$2:$N$115,MATCH('01 Tabular Event Impacts'!$B46&amp;"_"&amp;'01 Tabular Event Impacts'!$A46&amp;"_"&amp;'01 Tabular Event Impacts'!D$1,'in_215a Event Impacts'!$P$2:$P$115,0),MATCH('01 Tabular Event Impacts'!D$5,'in_215a Event Impacts'!$A$1:$N$1,0))*D$4</f>
        <v>6.8983859706616496E-2</v>
      </c>
      <c r="E46" s="1">
        <f>INDEX('in_215a Event Impacts'!$A$2:$N$115,MATCH('01 Tabular Event Impacts'!$B46&amp;"_"&amp;'01 Tabular Event Impacts'!$A46&amp;"_"&amp;'01 Tabular Event Impacts'!E$1,'in_215a Event Impacts'!$P$2:$P$115,0),MATCH('01 Tabular Event Impacts'!E$5,'in_215a Event Impacts'!$A$1:$N$1,0))*E$4</f>
        <v>1.07502136752137</v>
      </c>
      <c r="F46" s="1">
        <f>INDEX('in_215a Event Impacts'!$A$2:$N$115,MATCH('01 Tabular Event Impacts'!$B46&amp;"_"&amp;'01 Tabular Event Impacts'!$A46&amp;"_"&amp;'01 Tabular Event Impacts'!F$1,'in_215a Event Impacts'!$P$2:$P$115,0),MATCH('01 Tabular Event Impacts'!F$5,'in_215a Event Impacts'!$A$1:$N$1,0))*F$4</f>
        <v>20.9</v>
      </c>
      <c r="I46" s="1">
        <f t="shared" si="16"/>
        <v>1</v>
      </c>
      <c r="J46" s="3">
        <f t="shared" si="17"/>
        <v>0.28768805392940439</v>
      </c>
      <c r="K46" s="3">
        <f t="shared" si="18"/>
        <v>0.15888349800911125</v>
      </c>
      <c r="L46" s="3"/>
      <c r="M46" s="1">
        <f>INDEX('in_215a Event Impacts'!$A$2:$N$115,MATCH('01 Tabular Event Impacts'!$B46&amp;"_"&amp;'01 Tabular Event Impacts'!$A46&amp;"_"&amp;'01 Tabular Event Impacts'!M$1,'in_215a Event Impacts'!$P$2:$P$115,0),MATCH('01 Tabular Event Impacts'!M$5,'in_215a Event Impacts'!$A$1:$N$1,0))*M$4</f>
        <v>0.42793391482374699</v>
      </c>
      <c r="N46" s="1">
        <f>INDEX('in_215a Event Impacts'!$A$2:$N$115,MATCH('01 Tabular Event Impacts'!$B46&amp;"_"&amp;'01 Tabular Event Impacts'!$A46&amp;"_"&amp;'01 Tabular Event Impacts'!N$1,'in_215a Event Impacts'!$P$2:$P$115,0),MATCH('01 Tabular Event Impacts'!N$5,'in_215a Event Impacts'!$A$1:$N$1,0))*N$4</f>
        <v>6.2379680544481897E-2</v>
      </c>
      <c r="O46" s="1">
        <f>INDEX('in_215a Event Impacts'!$A$2:$N$115,MATCH('01 Tabular Event Impacts'!$B46&amp;"_"&amp;'01 Tabular Event Impacts'!$A46&amp;"_"&amp;'01 Tabular Event Impacts'!O$1,'in_215a Event Impacts'!$P$2:$P$115,0),MATCH('01 Tabular Event Impacts'!O$5,'in_215a Event Impacts'!$A$1:$N$1,0))*O$4</f>
        <v>1.07502136752137</v>
      </c>
      <c r="P46" s="1">
        <f>INDEX('in_215a Event Impacts'!$A$2:$N$115,MATCH('01 Tabular Event Impacts'!$B46&amp;"_"&amp;'01 Tabular Event Impacts'!$A46&amp;"_"&amp;'01 Tabular Event Impacts'!P$1,'in_215a Event Impacts'!$P$2:$P$115,0),MATCH('01 Tabular Event Impacts'!P$5,'in_215a Event Impacts'!$A$1:$N$1,0))*P$4</f>
        <v>20.9</v>
      </c>
      <c r="R46" s="1">
        <f t="shared" si="19"/>
        <v>1</v>
      </c>
      <c r="S46" s="3">
        <f t="shared" si="20"/>
        <v>0.28472830818760342</v>
      </c>
      <c r="T46" s="3">
        <f t="shared" si="21"/>
        <v>0.14576942463224538</v>
      </c>
      <c r="U46" s="3"/>
      <c r="W46" s="7">
        <v>43349</v>
      </c>
      <c r="X46" s="8">
        <f t="shared" si="14"/>
        <v>0.43417888308740898</v>
      </c>
      <c r="Y46" s="9">
        <f t="shared" si="14"/>
        <v>0.28768805392940439</v>
      </c>
      <c r="Z46" s="9">
        <f t="shared" si="14"/>
        <v>0.15888349800911125</v>
      </c>
      <c r="AA46" s="25">
        <f t="shared" si="14"/>
        <v>20.9</v>
      </c>
      <c r="AB46" s="1"/>
      <c r="AC46" s="7">
        <v>43349</v>
      </c>
      <c r="AD46" s="8">
        <f t="shared" si="15"/>
        <v>0.42793391482374699</v>
      </c>
      <c r="AE46" s="9">
        <f t="shared" si="15"/>
        <v>0.28472830818760342</v>
      </c>
      <c r="AF46" s="9">
        <f t="shared" si="15"/>
        <v>0.14576942463224538</v>
      </c>
      <c r="AG46" s="25">
        <f t="shared" si="15"/>
        <v>20.9</v>
      </c>
    </row>
    <row r="47" spans="1:33" x14ac:dyDescent="0.2">
      <c r="A47" s="1" t="s">
        <v>23</v>
      </c>
      <c r="B47" s="2">
        <v>43360</v>
      </c>
      <c r="C47" s="1">
        <f>INDEX('in_215a Event Impacts'!$A$2:$N$115,MATCH('01 Tabular Event Impacts'!$B47&amp;"_"&amp;'01 Tabular Event Impacts'!$A47&amp;"_"&amp;'01 Tabular Event Impacts'!C$1,'in_215a Event Impacts'!$P$2:$P$115,0),MATCH('01 Tabular Event Impacts'!C$5,'in_215a Event Impacts'!$A$1:$N$1,0))*C$4</f>
        <v>0.60737645003533802</v>
      </c>
      <c r="D47" s="1">
        <f>INDEX('in_215a Event Impacts'!$A$2:$N$115,MATCH('01 Tabular Event Impacts'!$B47&amp;"_"&amp;'01 Tabular Event Impacts'!$A47&amp;"_"&amp;'01 Tabular Event Impacts'!D$1,'in_215a Event Impacts'!$P$2:$P$115,0),MATCH('01 Tabular Event Impacts'!D$5,'in_215a Event Impacts'!$A$1:$N$1,0))*D$4</f>
        <v>6.0609426077927298E-2</v>
      </c>
      <c r="E47" s="1">
        <f>INDEX('in_215a Event Impacts'!$A$2:$N$115,MATCH('01 Tabular Event Impacts'!$B47&amp;"_"&amp;'01 Tabular Event Impacts'!$A47&amp;"_"&amp;'01 Tabular Event Impacts'!E$1,'in_215a Event Impacts'!$P$2:$P$115,0),MATCH('01 Tabular Event Impacts'!E$5,'in_215a Event Impacts'!$A$1:$N$1,0))*E$4</f>
        <v>1.1880555555555601</v>
      </c>
      <c r="F47" s="1">
        <f>INDEX('in_215a Event Impacts'!$A$2:$N$115,MATCH('01 Tabular Event Impacts'!$B47&amp;"_"&amp;'01 Tabular Event Impacts'!$A47&amp;"_"&amp;'01 Tabular Event Impacts'!F$1,'in_215a Event Impacts'!$P$2:$P$115,0),MATCH('01 Tabular Event Impacts'!F$5,'in_215a Event Impacts'!$A$1:$N$1,0))*F$4</f>
        <v>23.6</v>
      </c>
      <c r="I47" s="1">
        <f t="shared" si="16"/>
        <v>1</v>
      </c>
      <c r="J47" s="3">
        <f t="shared" si="17"/>
        <v>0.33828986458077714</v>
      </c>
      <c r="K47" s="3">
        <f t="shared" si="18"/>
        <v>9.9788897107223953E-2</v>
      </c>
      <c r="L47" s="3"/>
      <c r="M47" s="1">
        <f>INDEX('in_215a Event Impacts'!$A$2:$N$115,MATCH('01 Tabular Event Impacts'!$B47&amp;"_"&amp;'01 Tabular Event Impacts'!$A47&amp;"_"&amp;'01 Tabular Event Impacts'!M$1,'in_215a Event Impacts'!$P$2:$P$115,0),MATCH('01 Tabular Event Impacts'!M$5,'in_215a Event Impacts'!$A$1:$N$1,0))*M$4</f>
        <v>0.56315678905232003</v>
      </c>
      <c r="N47" s="1">
        <f>INDEX('in_215a Event Impacts'!$A$2:$N$115,MATCH('01 Tabular Event Impacts'!$B47&amp;"_"&amp;'01 Tabular Event Impacts'!$A47&amp;"_"&amp;'01 Tabular Event Impacts'!N$1,'in_215a Event Impacts'!$P$2:$P$115,0),MATCH('01 Tabular Event Impacts'!N$5,'in_215a Event Impacts'!$A$1:$N$1,0))*N$4</f>
        <v>4.84055364248819E-2</v>
      </c>
      <c r="O47" s="1">
        <f>INDEX('in_215a Event Impacts'!$A$2:$N$115,MATCH('01 Tabular Event Impacts'!$B47&amp;"_"&amp;'01 Tabular Event Impacts'!$A47&amp;"_"&amp;'01 Tabular Event Impacts'!O$1,'in_215a Event Impacts'!$P$2:$P$115,0),MATCH('01 Tabular Event Impacts'!O$5,'in_215a Event Impacts'!$A$1:$N$1,0))*O$4</f>
        <v>1.1880555555555601</v>
      </c>
      <c r="P47" s="1">
        <f>INDEX('in_215a Event Impacts'!$A$2:$N$115,MATCH('01 Tabular Event Impacts'!$B47&amp;"_"&amp;'01 Tabular Event Impacts'!$A47&amp;"_"&amp;'01 Tabular Event Impacts'!P$1,'in_215a Event Impacts'!$P$2:$P$115,0),MATCH('01 Tabular Event Impacts'!P$5,'in_215a Event Impacts'!$A$1:$N$1,0))*P$4</f>
        <v>23.6</v>
      </c>
      <c r="R47" s="1">
        <f t="shared" si="19"/>
        <v>1</v>
      </c>
      <c r="S47" s="3">
        <f t="shared" si="20"/>
        <v>0.32158109825248998</v>
      </c>
      <c r="T47" s="3">
        <f t="shared" si="21"/>
        <v>8.5953925027413253E-2</v>
      </c>
      <c r="U47" s="3"/>
      <c r="W47" s="10">
        <v>43360</v>
      </c>
      <c r="X47" s="11">
        <f t="shared" si="14"/>
        <v>0.60737645003533802</v>
      </c>
      <c r="Y47" s="12">
        <f t="shared" si="14"/>
        <v>0.33828986458077714</v>
      </c>
      <c r="Z47" s="12">
        <f t="shared" si="14"/>
        <v>9.9788897107223953E-2</v>
      </c>
      <c r="AA47" s="26">
        <f t="shared" si="14"/>
        <v>23.6</v>
      </c>
      <c r="AB47" s="1"/>
      <c r="AC47" s="10">
        <v>43360</v>
      </c>
      <c r="AD47" s="11">
        <f t="shared" si="15"/>
        <v>0.56315678905232003</v>
      </c>
      <c r="AE47" s="12">
        <f t="shared" si="15"/>
        <v>0.32158109825248998</v>
      </c>
      <c r="AF47" s="12">
        <f t="shared" si="15"/>
        <v>8.5953925027413253E-2</v>
      </c>
      <c r="AG47" s="26">
        <f t="shared" si="15"/>
        <v>23.6</v>
      </c>
    </row>
    <row r="48" spans="1:33" ht="21" x14ac:dyDescent="0.2">
      <c r="A48" s="1" t="s">
        <v>23</v>
      </c>
      <c r="B48" s="1" t="s">
        <v>13</v>
      </c>
      <c r="C48" s="1">
        <f>INDEX('in_215a Event Impacts'!$A$2:$N$115,MATCH('01 Tabular Event Impacts'!$B48&amp;"_"&amp;'01 Tabular Event Impacts'!$A48&amp;"_"&amp;'01 Tabular Event Impacts'!C$1,'in_215a Event Impacts'!$P$2:$P$115,0),MATCH('01 Tabular Event Impacts'!C$5,'in_215a Event Impacts'!$A$1:$N$1,0))*C$4</f>
        <v>0.75614407581255905</v>
      </c>
      <c r="D48" s="1">
        <f>INDEX('in_215a Event Impacts'!$A$2:$N$115,MATCH('01 Tabular Event Impacts'!$B48&amp;"_"&amp;'01 Tabular Event Impacts'!$A48&amp;"_"&amp;'01 Tabular Event Impacts'!D$1,'in_215a Event Impacts'!$P$2:$P$115,0),MATCH('01 Tabular Event Impacts'!D$5,'in_215a Event Impacts'!$A$1:$N$1,0))*D$4</f>
        <v>6.14142592703599E-2</v>
      </c>
      <c r="E48" s="1">
        <f>INDEX('in_215a Event Impacts'!$A$2:$N$115,MATCH('01 Tabular Event Impacts'!$B48&amp;"_"&amp;'01 Tabular Event Impacts'!$A48&amp;"_"&amp;'01 Tabular Event Impacts'!E$1,'in_215a Event Impacts'!$P$2:$P$115,0),MATCH('01 Tabular Event Impacts'!E$5,'in_215a Event Impacts'!$A$1:$N$1,0))*E$4</f>
        <v>1.1863338866492801</v>
      </c>
      <c r="F48" s="1">
        <f>INDEX('in_215a Event Impacts'!$A$2:$N$115,MATCH('01 Tabular Event Impacts'!$B48&amp;"_"&amp;'01 Tabular Event Impacts'!$A48&amp;"_"&amp;'01 Tabular Event Impacts'!F$1,'in_215a Event Impacts'!$P$2:$P$115,0),MATCH('01 Tabular Event Impacts'!F$5,'in_215a Event Impacts'!$A$1:$N$1,0))*F$4</f>
        <v>25.7566463125445</v>
      </c>
      <c r="I48" s="1">
        <f t="shared" si="16"/>
        <v>1</v>
      </c>
      <c r="J48" s="3">
        <f t="shared" si="17"/>
        <v>0.38926777570966337</v>
      </c>
      <c r="K48" s="3">
        <f t="shared" si="18"/>
        <v>8.1220314004792807E-2</v>
      </c>
      <c r="L48" s="3"/>
      <c r="M48" s="1">
        <f>INDEX('in_215a Event Impacts'!$A$2:$N$115,MATCH('01 Tabular Event Impacts'!$B48&amp;"_"&amp;'01 Tabular Event Impacts'!$A48&amp;"_"&amp;'01 Tabular Event Impacts'!M$1,'in_215a Event Impacts'!$P$2:$P$115,0),MATCH('01 Tabular Event Impacts'!M$5,'in_215a Event Impacts'!$A$1:$N$1,0))*M$4</f>
        <v>0.67116712722887995</v>
      </c>
      <c r="N48" s="1">
        <f>INDEX('in_215a Event Impacts'!$A$2:$N$115,MATCH('01 Tabular Event Impacts'!$B48&amp;"_"&amp;'01 Tabular Event Impacts'!$A48&amp;"_"&amp;'01 Tabular Event Impacts'!N$1,'in_215a Event Impacts'!$P$2:$P$115,0),MATCH('01 Tabular Event Impacts'!N$5,'in_215a Event Impacts'!$A$1:$N$1,0))*N$4</f>
        <v>4.5025632333937797E-2</v>
      </c>
      <c r="O48" s="1">
        <f>INDEX('in_215a Event Impacts'!$A$2:$N$115,MATCH('01 Tabular Event Impacts'!$B48&amp;"_"&amp;'01 Tabular Event Impacts'!$A48&amp;"_"&amp;'01 Tabular Event Impacts'!O$1,'in_215a Event Impacts'!$P$2:$P$115,0),MATCH('01 Tabular Event Impacts'!O$5,'in_215a Event Impacts'!$A$1:$N$1,0))*O$4</f>
        <v>1.1863338866492801</v>
      </c>
      <c r="P48" s="1">
        <f>INDEX('in_215a Event Impacts'!$A$2:$N$115,MATCH('01 Tabular Event Impacts'!$B48&amp;"_"&amp;'01 Tabular Event Impacts'!$A48&amp;"_"&amp;'01 Tabular Event Impacts'!P$1,'in_215a Event Impacts'!$P$2:$P$115,0),MATCH('01 Tabular Event Impacts'!P$5,'in_215a Event Impacts'!$A$1:$N$1,0))*P$4</f>
        <v>25.7566463125445</v>
      </c>
      <c r="R48" s="1">
        <f t="shared" si="19"/>
        <v>1</v>
      </c>
      <c r="S48" s="3">
        <f t="shared" si="20"/>
        <v>0.36132800047715297</v>
      </c>
      <c r="T48" s="3">
        <f t="shared" si="21"/>
        <v>6.7085574527226882E-2</v>
      </c>
      <c r="U48" s="3"/>
      <c r="W48" s="13" t="s">
        <v>13</v>
      </c>
      <c r="X48" s="14">
        <f t="shared" si="14"/>
        <v>0.75614407581255905</v>
      </c>
      <c r="Y48" s="15">
        <f t="shared" si="14"/>
        <v>0.38926777570966337</v>
      </c>
      <c r="Z48" s="20">
        <f t="shared" si="14"/>
        <v>8.1220314004792807E-2</v>
      </c>
      <c r="AA48" s="21">
        <f t="shared" si="14"/>
        <v>25.7566463125445</v>
      </c>
      <c r="AB48" s="1"/>
      <c r="AC48" s="13" t="s">
        <v>13</v>
      </c>
      <c r="AD48" s="14">
        <f t="shared" si="15"/>
        <v>0.67116712722887995</v>
      </c>
      <c r="AE48" s="15">
        <f t="shared" si="15"/>
        <v>0.36132800047715297</v>
      </c>
      <c r="AF48" s="20">
        <f t="shared" si="15"/>
        <v>6.7085574527226882E-2</v>
      </c>
      <c r="AG48" s="21">
        <f t="shared" si="15"/>
        <v>25.7566463125445</v>
      </c>
    </row>
    <row r="49" spans="1:33" x14ac:dyDescent="0.2">
      <c r="A49"/>
    </row>
    <row r="50" spans="1:33" ht="10" customHeight="1" x14ac:dyDescent="0.2">
      <c r="A50"/>
      <c r="W50" s="36" t="s">
        <v>16</v>
      </c>
      <c r="X50" s="34" t="s">
        <v>17</v>
      </c>
      <c r="Y50" s="38"/>
      <c r="Z50" s="36" t="s">
        <v>18</v>
      </c>
      <c r="AA50" s="39" t="s">
        <v>42</v>
      </c>
      <c r="AB50" s="1"/>
      <c r="AC50" s="36" t="s">
        <v>16</v>
      </c>
      <c r="AD50" s="34" t="s">
        <v>17</v>
      </c>
      <c r="AE50" s="38"/>
      <c r="AF50" s="36" t="s">
        <v>18</v>
      </c>
      <c r="AG50" s="39" t="s">
        <v>42</v>
      </c>
    </row>
    <row r="51" spans="1:33" x14ac:dyDescent="0.2">
      <c r="A51"/>
      <c r="W51" s="37"/>
      <c r="X51" s="16" t="s">
        <v>25</v>
      </c>
      <c r="Y51" s="17" t="s">
        <v>26</v>
      </c>
      <c r="Z51" s="37"/>
      <c r="AA51" s="40"/>
      <c r="AB51" s="1"/>
      <c r="AC51" s="37"/>
      <c r="AD51" s="16" t="s">
        <v>25</v>
      </c>
      <c r="AE51" s="17" t="s">
        <v>26</v>
      </c>
      <c r="AF51" s="37"/>
      <c r="AG51" s="40"/>
    </row>
    <row r="52" spans="1:33" x14ac:dyDescent="0.2">
      <c r="A52" s="1" t="s">
        <v>24</v>
      </c>
      <c r="B52" s="2">
        <v>43252</v>
      </c>
      <c r="C52" s="1">
        <f>INDEX('in_215a Event Impacts'!$A$2:$N$115,MATCH('01 Tabular Event Impacts'!$B52&amp;"_"&amp;'01 Tabular Event Impacts'!$A52&amp;"_"&amp;'01 Tabular Event Impacts'!C$1,'in_215a Event Impacts'!$P$2:$P$115,0),MATCH('01 Tabular Event Impacts'!C$5,'in_215a Event Impacts'!$A$1:$N$1,0))*C$4</f>
        <v>0.29870244605229102</v>
      </c>
      <c r="D52" s="1">
        <f>INDEX('in_215a Event Impacts'!$A$2:$N$115,MATCH('01 Tabular Event Impacts'!$B52&amp;"_"&amp;'01 Tabular Event Impacts'!$A52&amp;"_"&amp;'01 Tabular Event Impacts'!D$1,'in_215a Event Impacts'!$P$2:$P$115,0),MATCH('01 Tabular Event Impacts'!D$5,'in_215a Event Impacts'!$A$1:$N$1,0))*D$4</f>
        <v>9.4900721672838501E-2</v>
      </c>
      <c r="E52" s="1">
        <f>INDEX('in_215a Event Impacts'!$A$2:$N$115,MATCH('01 Tabular Event Impacts'!$B52&amp;"_"&amp;'01 Tabular Event Impacts'!$A52&amp;"_"&amp;'01 Tabular Event Impacts'!E$1,'in_215a Event Impacts'!$P$2:$P$115,0),MATCH('01 Tabular Event Impacts'!E$5,'in_215a Event Impacts'!$A$1:$N$1,0))*E$4</f>
        <v>1.74490740740741</v>
      </c>
      <c r="F52" s="1">
        <f>INDEX('in_215a Event Impacts'!$A$2:$N$115,MATCH('01 Tabular Event Impacts'!$B52&amp;"_"&amp;'01 Tabular Event Impacts'!$A52&amp;"_"&amp;'01 Tabular Event Impacts'!F$1,'in_215a Event Impacts'!$P$2:$P$115,0),MATCH('01 Tabular Event Impacts'!F$5,'in_215a Event Impacts'!$A$1:$N$1,0))*F$4</f>
        <v>24.24</v>
      </c>
      <c r="I52" s="1">
        <f>IF(D52&gt;ABS(C52),0,1)</f>
        <v>1</v>
      </c>
      <c r="J52" s="3">
        <f>C52/(E52+C52)</f>
        <v>0.14616412499020145</v>
      </c>
      <c r="K52" s="3">
        <f>D52/ABS(C52)</f>
        <v>0.31770989132183114</v>
      </c>
      <c r="L52" s="3"/>
      <c r="M52" s="1">
        <f>INDEX('in_215a Event Impacts'!$A$2:$N$115,MATCH('01 Tabular Event Impacts'!$B52&amp;"_"&amp;'01 Tabular Event Impacts'!$A52&amp;"_"&amp;'01 Tabular Event Impacts'!M$1,'in_215a Event Impacts'!$P$2:$P$115,0),MATCH('01 Tabular Event Impacts'!M$5,'in_215a Event Impacts'!$A$1:$N$1,0))*M$4</f>
        <v>0.221007731621776</v>
      </c>
      <c r="N52" s="1">
        <f>INDEX('in_215a Event Impacts'!$A$2:$N$115,MATCH('01 Tabular Event Impacts'!$B52&amp;"_"&amp;'01 Tabular Event Impacts'!$A52&amp;"_"&amp;'01 Tabular Event Impacts'!N$1,'in_215a Event Impacts'!$P$2:$P$115,0),MATCH('01 Tabular Event Impacts'!N$5,'in_215a Event Impacts'!$A$1:$N$1,0))*N$4</f>
        <v>8.1629439249271699E-2</v>
      </c>
      <c r="O52" s="1">
        <f>INDEX('in_215a Event Impacts'!$A$2:$N$115,MATCH('01 Tabular Event Impacts'!$B52&amp;"_"&amp;'01 Tabular Event Impacts'!$A52&amp;"_"&amp;'01 Tabular Event Impacts'!O$1,'in_215a Event Impacts'!$P$2:$P$115,0),MATCH('01 Tabular Event Impacts'!O$5,'in_215a Event Impacts'!$A$1:$N$1,0))*O$4</f>
        <v>1.74490740740741</v>
      </c>
      <c r="P52" s="1">
        <f>INDEX('in_215a Event Impacts'!$A$2:$N$115,MATCH('01 Tabular Event Impacts'!$B52&amp;"_"&amp;'01 Tabular Event Impacts'!$A52&amp;"_"&amp;'01 Tabular Event Impacts'!P$1,'in_215a Event Impacts'!$P$2:$P$115,0),MATCH('01 Tabular Event Impacts'!P$5,'in_215a Event Impacts'!$A$1:$N$1,0))*P$4</f>
        <v>24.24</v>
      </c>
      <c r="R52" s="1">
        <f>IF(N52&gt;ABS(M52),0,1)</f>
        <v>1</v>
      </c>
      <c r="S52" s="3">
        <f>M52/(O52+M52)</f>
        <v>0.11241977195969644</v>
      </c>
      <c r="T52" s="3">
        <f>N52/ABS(M52)</f>
        <v>0.36935105686243197</v>
      </c>
      <c r="U52" s="3"/>
      <c r="W52" s="7">
        <v>43252</v>
      </c>
      <c r="X52" s="8">
        <f t="shared" ref="X52:AA70" si="22">IF(INDEX($C52:$T52,1,MATCH(X$1&amp;"_"&amp;$R$7,$C$2:$T$2,0),1)=0,"N/S",INDEX($C52:$T52,1,MATCH(X$1&amp;"_"&amp;X$5,$C$2:$T$2,0)))</f>
        <v>0.29870244605229102</v>
      </c>
      <c r="Y52" s="9">
        <f t="shared" si="22"/>
        <v>0.14616412499020145</v>
      </c>
      <c r="Z52" s="22">
        <f t="shared" si="22"/>
        <v>0.31770989132183114</v>
      </c>
      <c r="AA52" s="23">
        <f t="shared" si="22"/>
        <v>24.24</v>
      </c>
      <c r="AB52" s="1"/>
      <c r="AC52" s="7">
        <v>43252</v>
      </c>
      <c r="AD52" s="8">
        <f t="shared" ref="AD52:AG70" si="23">IF(INDEX($C52:$T52,1,MATCH(AD$1&amp;"_"&amp;$R$7,$C$2:$T$2,0),1)=0,"N/S",INDEX($C52:$T52,1,MATCH(AD$1&amp;"_"&amp;AD$5,$C$2:$T$2,0)))</f>
        <v>0.221007731621776</v>
      </c>
      <c r="AE52" s="9">
        <f t="shared" si="23"/>
        <v>0.11241977195969644</v>
      </c>
      <c r="AF52" s="22">
        <f t="shared" si="23"/>
        <v>0.36935105686243197</v>
      </c>
      <c r="AG52" s="23">
        <f t="shared" si="23"/>
        <v>24.24</v>
      </c>
    </row>
    <row r="53" spans="1:33" x14ac:dyDescent="0.2">
      <c r="A53" s="1" t="s">
        <v>24</v>
      </c>
      <c r="B53" s="2">
        <v>43269</v>
      </c>
      <c r="C53" s="1">
        <f>INDEX('in_215a Event Impacts'!$A$2:$N$115,MATCH('01 Tabular Event Impacts'!$B53&amp;"_"&amp;'01 Tabular Event Impacts'!$A53&amp;"_"&amp;'01 Tabular Event Impacts'!C$1,'in_215a Event Impacts'!$P$2:$P$115,0),MATCH('01 Tabular Event Impacts'!C$5,'in_215a Event Impacts'!$A$1:$N$1,0))*C$4</f>
        <v>0.28436431606714702</v>
      </c>
      <c r="D53" s="1">
        <f>INDEX('in_215a Event Impacts'!$A$2:$N$115,MATCH('01 Tabular Event Impacts'!$B53&amp;"_"&amp;'01 Tabular Event Impacts'!$A53&amp;"_"&amp;'01 Tabular Event Impacts'!D$1,'in_215a Event Impacts'!$P$2:$P$115,0),MATCH('01 Tabular Event Impacts'!D$5,'in_215a Event Impacts'!$A$1:$N$1,0))*D$4</f>
        <v>9.35888383670236E-2</v>
      </c>
      <c r="E53" s="1">
        <f>INDEX('in_215a Event Impacts'!$A$2:$N$115,MATCH('01 Tabular Event Impacts'!$B53&amp;"_"&amp;'01 Tabular Event Impacts'!$A53&amp;"_"&amp;'01 Tabular Event Impacts'!E$1,'in_215a Event Impacts'!$P$2:$P$115,0),MATCH('01 Tabular Event Impacts'!E$5,'in_215a Event Impacts'!$A$1:$N$1,0))*E$4</f>
        <v>1.6802857142857099</v>
      </c>
      <c r="F53" s="1">
        <f>INDEX('in_215a Event Impacts'!$A$2:$N$115,MATCH('01 Tabular Event Impacts'!$B53&amp;"_"&amp;'01 Tabular Event Impacts'!$A53&amp;"_"&amp;'01 Tabular Event Impacts'!F$1,'in_215a Event Impacts'!$P$2:$P$115,0),MATCH('01 Tabular Event Impacts'!F$5,'in_215a Event Impacts'!$A$1:$N$1,0))*F$4</f>
        <v>25.414999999999999</v>
      </c>
      <c r="I53" s="1">
        <f t="shared" ref="I53:I70" si="24">IF(D53&gt;ABS(C53),0,1)</f>
        <v>1</v>
      </c>
      <c r="J53" s="3">
        <f t="shared" ref="J53:J70" si="25">C53/(E53+C53)</f>
        <v>0.14474044316995957</v>
      </c>
      <c r="K53" s="3">
        <f t="shared" ref="K53:K70" si="26">D53/ABS(C53)</f>
        <v>0.32911597229001283</v>
      </c>
      <c r="L53" s="3"/>
      <c r="M53" s="1">
        <f>INDEX('in_215a Event Impacts'!$A$2:$N$115,MATCH('01 Tabular Event Impacts'!$B53&amp;"_"&amp;'01 Tabular Event Impacts'!$A53&amp;"_"&amp;'01 Tabular Event Impacts'!M$1,'in_215a Event Impacts'!$P$2:$P$115,0),MATCH('01 Tabular Event Impacts'!M$5,'in_215a Event Impacts'!$A$1:$N$1,0))*M$4</f>
        <v>0.214617222756117</v>
      </c>
      <c r="N53" s="1">
        <f>INDEX('in_215a Event Impacts'!$A$2:$N$115,MATCH('01 Tabular Event Impacts'!$B53&amp;"_"&amp;'01 Tabular Event Impacts'!$A53&amp;"_"&amp;'01 Tabular Event Impacts'!N$1,'in_215a Event Impacts'!$P$2:$P$115,0),MATCH('01 Tabular Event Impacts'!N$5,'in_215a Event Impacts'!$A$1:$N$1,0))*N$4</f>
        <v>8.1353600818932503E-2</v>
      </c>
      <c r="O53" s="1">
        <f>INDEX('in_215a Event Impacts'!$A$2:$N$115,MATCH('01 Tabular Event Impacts'!$B53&amp;"_"&amp;'01 Tabular Event Impacts'!$A53&amp;"_"&amp;'01 Tabular Event Impacts'!O$1,'in_215a Event Impacts'!$P$2:$P$115,0),MATCH('01 Tabular Event Impacts'!O$5,'in_215a Event Impacts'!$A$1:$N$1,0))*O$4</f>
        <v>1.6802857142857099</v>
      </c>
      <c r="P53" s="1">
        <f>INDEX('in_215a Event Impacts'!$A$2:$N$115,MATCH('01 Tabular Event Impacts'!$B53&amp;"_"&amp;'01 Tabular Event Impacts'!$A53&amp;"_"&amp;'01 Tabular Event Impacts'!P$1,'in_215a Event Impacts'!$P$2:$P$115,0),MATCH('01 Tabular Event Impacts'!P$5,'in_215a Event Impacts'!$A$1:$N$1,0))*P$4</f>
        <v>25.414999999999999</v>
      </c>
      <c r="R53" s="1">
        <f t="shared" ref="R53:R70" si="27">IF(N53&gt;ABS(M53),0,1)</f>
        <v>1</v>
      </c>
      <c r="S53" s="3">
        <f t="shared" ref="S53:S70" si="28">M53/(O53+M53)</f>
        <v>0.1132602723658028</v>
      </c>
      <c r="T53" s="3">
        <f t="shared" ref="T53:T70" si="29">N53/ABS(M53)</f>
        <v>0.37906371061086602</v>
      </c>
      <c r="U53" s="3"/>
      <c r="W53" s="4">
        <v>43269</v>
      </c>
      <c r="X53" s="5">
        <f t="shared" si="22"/>
        <v>0.28436431606714702</v>
      </c>
      <c r="Y53" s="6">
        <f t="shared" si="22"/>
        <v>0.14474044316995957</v>
      </c>
      <c r="Z53" s="6">
        <f t="shared" si="22"/>
        <v>0.32911597229001283</v>
      </c>
      <c r="AA53" s="24">
        <f t="shared" si="22"/>
        <v>25.414999999999999</v>
      </c>
      <c r="AB53" s="1"/>
      <c r="AC53" s="4">
        <v>43269</v>
      </c>
      <c r="AD53" s="5">
        <f t="shared" si="23"/>
        <v>0.214617222756117</v>
      </c>
      <c r="AE53" s="6">
        <f t="shared" si="23"/>
        <v>0.1132602723658028</v>
      </c>
      <c r="AF53" s="6">
        <f t="shared" si="23"/>
        <v>0.37906371061086602</v>
      </c>
      <c r="AG53" s="24">
        <f t="shared" si="23"/>
        <v>25.414999999999999</v>
      </c>
    </row>
    <row r="54" spans="1:33" x14ac:dyDescent="0.2">
      <c r="A54" s="1" t="s">
        <v>24</v>
      </c>
      <c r="B54" s="2">
        <v>43280</v>
      </c>
      <c r="C54" s="1">
        <f>INDEX('in_215a Event Impacts'!$A$2:$N$115,MATCH('01 Tabular Event Impacts'!$B54&amp;"_"&amp;'01 Tabular Event Impacts'!$A54&amp;"_"&amp;'01 Tabular Event Impacts'!C$1,'in_215a Event Impacts'!$P$2:$P$115,0),MATCH('01 Tabular Event Impacts'!C$5,'in_215a Event Impacts'!$A$1:$N$1,0))*C$4</f>
        <v>0.34926210237111099</v>
      </c>
      <c r="D54" s="1">
        <f>INDEX('in_215a Event Impacts'!$A$2:$N$115,MATCH('01 Tabular Event Impacts'!$B54&amp;"_"&amp;'01 Tabular Event Impacts'!$A54&amp;"_"&amp;'01 Tabular Event Impacts'!D$1,'in_215a Event Impacts'!$P$2:$P$115,0),MATCH('01 Tabular Event Impacts'!D$5,'in_215a Event Impacts'!$A$1:$N$1,0))*D$4</f>
        <v>0.116652342560061</v>
      </c>
      <c r="E54" s="1">
        <f>INDEX('in_215a Event Impacts'!$A$2:$N$115,MATCH('01 Tabular Event Impacts'!$B54&amp;"_"&amp;'01 Tabular Event Impacts'!$A54&amp;"_"&amp;'01 Tabular Event Impacts'!E$1,'in_215a Event Impacts'!$P$2:$P$115,0),MATCH('01 Tabular Event Impacts'!E$5,'in_215a Event Impacts'!$A$1:$N$1,0))*E$4</f>
        <v>2.0564220183486199</v>
      </c>
      <c r="F54" s="1">
        <f>INDEX('in_215a Event Impacts'!$A$2:$N$115,MATCH('01 Tabular Event Impacts'!$B54&amp;"_"&amp;'01 Tabular Event Impacts'!$A54&amp;"_"&amp;'01 Tabular Event Impacts'!F$1,'in_215a Event Impacts'!$P$2:$P$115,0),MATCH('01 Tabular Event Impacts'!F$5,'in_215a Event Impacts'!$A$1:$N$1,0))*F$4</f>
        <v>28.1</v>
      </c>
      <c r="I54" s="1">
        <f t="shared" si="24"/>
        <v>1</v>
      </c>
      <c r="J54" s="3">
        <f t="shared" si="25"/>
        <v>0.14518202924605869</v>
      </c>
      <c r="K54" s="3">
        <f t="shared" si="26"/>
        <v>0.33399656523887955</v>
      </c>
      <c r="L54" s="3"/>
      <c r="M54" s="1">
        <f>INDEX('in_215a Event Impacts'!$A$2:$N$115,MATCH('01 Tabular Event Impacts'!$B54&amp;"_"&amp;'01 Tabular Event Impacts'!$A54&amp;"_"&amp;'01 Tabular Event Impacts'!M$1,'in_215a Event Impacts'!$P$2:$P$115,0),MATCH('01 Tabular Event Impacts'!M$5,'in_215a Event Impacts'!$A$1:$N$1,0))*M$4</f>
        <v>0.20001423015671699</v>
      </c>
      <c r="N54" s="1">
        <f>INDEX('in_215a Event Impacts'!$A$2:$N$115,MATCH('01 Tabular Event Impacts'!$B54&amp;"_"&amp;'01 Tabular Event Impacts'!$A54&amp;"_"&amp;'01 Tabular Event Impacts'!N$1,'in_215a Event Impacts'!$P$2:$P$115,0),MATCH('01 Tabular Event Impacts'!N$5,'in_215a Event Impacts'!$A$1:$N$1,0))*N$4</f>
        <v>9.7257613827572698E-2</v>
      </c>
      <c r="O54" s="1">
        <f>INDEX('in_215a Event Impacts'!$A$2:$N$115,MATCH('01 Tabular Event Impacts'!$B54&amp;"_"&amp;'01 Tabular Event Impacts'!$A54&amp;"_"&amp;'01 Tabular Event Impacts'!O$1,'in_215a Event Impacts'!$P$2:$P$115,0),MATCH('01 Tabular Event Impacts'!O$5,'in_215a Event Impacts'!$A$1:$N$1,0))*O$4</f>
        <v>2.0564220183486199</v>
      </c>
      <c r="P54" s="1">
        <f>INDEX('in_215a Event Impacts'!$A$2:$N$115,MATCH('01 Tabular Event Impacts'!$B54&amp;"_"&amp;'01 Tabular Event Impacts'!$A54&amp;"_"&amp;'01 Tabular Event Impacts'!P$1,'in_215a Event Impacts'!$P$2:$P$115,0),MATCH('01 Tabular Event Impacts'!P$5,'in_215a Event Impacts'!$A$1:$N$1,0))*P$4</f>
        <v>28.1</v>
      </c>
      <c r="R54" s="1">
        <f t="shared" si="27"/>
        <v>1</v>
      </c>
      <c r="S54" s="3">
        <f t="shared" si="28"/>
        <v>8.8641649100082653E-2</v>
      </c>
      <c r="T54" s="3">
        <f t="shared" si="29"/>
        <v>0.48625347182232243</v>
      </c>
      <c r="U54" s="3"/>
      <c r="W54" s="7">
        <v>43280</v>
      </c>
      <c r="X54" s="8">
        <f t="shared" si="22"/>
        <v>0.34926210237111099</v>
      </c>
      <c r="Y54" s="9">
        <f t="shared" si="22"/>
        <v>0.14518202924605869</v>
      </c>
      <c r="Z54" s="9">
        <f t="shared" si="22"/>
        <v>0.33399656523887955</v>
      </c>
      <c r="AA54" s="25">
        <f t="shared" si="22"/>
        <v>28.1</v>
      </c>
      <c r="AB54" s="1"/>
      <c r="AC54" s="7">
        <v>43280</v>
      </c>
      <c r="AD54" s="8">
        <f t="shared" si="23"/>
        <v>0.20001423015671699</v>
      </c>
      <c r="AE54" s="9">
        <f t="shared" si="23"/>
        <v>8.8641649100082653E-2</v>
      </c>
      <c r="AF54" s="9">
        <f t="shared" si="23"/>
        <v>0.48625347182232243</v>
      </c>
      <c r="AG54" s="25">
        <f t="shared" si="23"/>
        <v>28.1</v>
      </c>
    </row>
    <row r="55" spans="1:33" x14ac:dyDescent="0.2">
      <c r="A55" s="1" t="s">
        <v>24</v>
      </c>
      <c r="B55" s="2">
        <v>43284</v>
      </c>
      <c r="C55" s="1">
        <f>INDEX('in_215a Event Impacts'!$A$2:$N$115,MATCH('01 Tabular Event Impacts'!$B55&amp;"_"&amp;'01 Tabular Event Impacts'!$A55&amp;"_"&amp;'01 Tabular Event Impacts'!C$1,'in_215a Event Impacts'!$P$2:$P$115,0),MATCH('01 Tabular Event Impacts'!C$5,'in_215a Event Impacts'!$A$1:$N$1,0))*C$4</f>
        <v>0.32503576488906999</v>
      </c>
      <c r="D55" s="1">
        <f>INDEX('in_215a Event Impacts'!$A$2:$N$115,MATCH('01 Tabular Event Impacts'!$B55&amp;"_"&amp;'01 Tabular Event Impacts'!$A55&amp;"_"&amp;'01 Tabular Event Impacts'!D$1,'in_215a Event Impacts'!$P$2:$P$115,0),MATCH('01 Tabular Event Impacts'!D$5,'in_215a Event Impacts'!$A$1:$N$1,0))*D$4</f>
        <v>0.13791580977841</v>
      </c>
      <c r="E55" s="1">
        <f>INDEX('in_215a Event Impacts'!$A$2:$N$115,MATCH('01 Tabular Event Impacts'!$B55&amp;"_"&amp;'01 Tabular Event Impacts'!$A55&amp;"_"&amp;'01 Tabular Event Impacts'!E$1,'in_215a Event Impacts'!$P$2:$P$115,0),MATCH('01 Tabular Event Impacts'!E$5,'in_215a Event Impacts'!$A$1:$N$1,0))*E$4</f>
        <v>1.88909090909091</v>
      </c>
      <c r="F55" s="1">
        <f>INDEX('in_215a Event Impacts'!$A$2:$N$115,MATCH('01 Tabular Event Impacts'!$B55&amp;"_"&amp;'01 Tabular Event Impacts'!$A55&amp;"_"&amp;'01 Tabular Event Impacts'!F$1,'in_215a Event Impacts'!$P$2:$P$115,0),MATCH('01 Tabular Event Impacts'!F$5,'in_215a Event Impacts'!$A$1:$N$1,0))*F$4</f>
        <v>30.13</v>
      </c>
      <c r="I55" s="1">
        <f t="shared" si="24"/>
        <v>1</v>
      </c>
      <c r="J55" s="3">
        <f t="shared" si="25"/>
        <v>0.14680088935688823</v>
      </c>
      <c r="K55" s="3">
        <f t="shared" si="26"/>
        <v>0.42430964428015694</v>
      </c>
      <c r="L55" s="3"/>
      <c r="M55" s="1">
        <f>INDEX('in_215a Event Impacts'!$A$2:$N$115,MATCH('01 Tabular Event Impacts'!$B55&amp;"_"&amp;'01 Tabular Event Impacts'!$A55&amp;"_"&amp;'01 Tabular Event Impacts'!M$1,'in_215a Event Impacts'!$P$2:$P$115,0),MATCH('01 Tabular Event Impacts'!M$5,'in_215a Event Impacts'!$A$1:$N$1,0))*M$4</f>
        <v>0.18897360632923799</v>
      </c>
      <c r="N55" s="1">
        <f>INDEX('in_215a Event Impacts'!$A$2:$N$115,MATCH('01 Tabular Event Impacts'!$B55&amp;"_"&amp;'01 Tabular Event Impacts'!$A55&amp;"_"&amp;'01 Tabular Event Impacts'!N$1,'in_215a Event Impacts'!$P$2:$P$115,0),MATCH('01 Tabular Event Impacts'!N$5,'in_215a Event Impacts'!$A$1:$N$1,0))*N$4</f>
        <v>0.119686960665703</v>
      </c>
      <c r="O55" s="1">
        <f>INDEX('in_215a Event Impacts'!$A$2:$N$115,MATCH('01 Tabular Event Impacts'!$B55&amp;"_"&amp;'01 Tabular Event Impacts'!$A55&amp;"_"&amp;'01 Tabular Event Impacts'!O$1,'in_215a Event Impacts'!$P$2:$P$115,0),MATCH('01 Tabular Event Impacts'!O$5,'in_215a Event Impacts'!$A$1:$N$1,0))*O$4</f>
        <v>1.88909090909091</v>
      </c>
      <c r="P55" s="1">
        <f>INDEX('in_215a Event Impacts'!$A$2:$N$115,MATCH('01 Tabular Event Impacts'!$B55&amp;"_"&amp;'01 Tabular Event Impacts'!$A55&amp;"_"&amp;'01 Tabular Event Impacts'!P$1,'in_215a Event Impacts'!$P$2:$P$115,0),MATCH('01 Tabular Event Impacts'!P$5,'in_215a Event Impacts'!$A$1:$N$1,0))*P$4</f>
        <v>30.13</v>
      </c>
      <c r="R55" s="1">
        <f t="shared" si="27"/>
        <v>1</v>
      </c>
      <c r="S55" s="3">
        <f t="shared" si="28"/>
        <v>9.093731447073522E-2</v>
      </c>
      <c r="T55" s="3">
        <f t="shared" si="29"/>
        <v>0.63335278926295768</v>
      </c>
      <c r="U55" s="3"/>
      <c r="W55" s="4">
        <v>43284</v>
      </c>
      <c r="X55" s="5">
        <f t="shared" si="22"/>
        <v>0.32503576488906999</v>
      </c>
      <c r="Y55" s="6">
        <f t="shared" si="22"/>
        <v>0.14680088935688823</v>
      </c>
      <c r="Z55" s="6">
        <f t="shared" si="22"/>
        <v>0.42430964428015694</v>
      </c>
      <c r="AA55" s="24">
        <f t="shared" si="22"/>
        <v>30.13</v>
      </c>
      <c r="AB55" s="1"/>
      <c r="AC55" s="4">
        <v>43284</v>
      </c>
      <c r="AD55" s="5">
        <f t="shared" si="23"/>
        <v>0.18897360632923799</v>
      </c>
      <c r="AE55" s="6">
        <f t="shared" si="23"/>
        <v>9.093731447073522E-2</v>
      </c>
      <c r="AF55" s="6">
        <f t="shared" si="23"/>
        <v>0.63335278926295768</v>
      </c>
      <c r="AG55" s="24">
        <f t="shared" si="23"/>
        <v>30.13</v>
      </c>
    </row>
    <row r="56" spans="1:33" x14ac:dyDescent="0.2">
      <c r="A56" s="1" t="s">
        <v>24</v>
      </c>
      <c r="B56" s="2">
        <v>43285</v>
      </c>
      <c r="C56" s="1">
        <f>INDEX('in_215a Event Impacts'!$A$2:$N$115,MATCH('01 Tabular Event Impacts'!$B56&amp;"_"&amp;'01 Tabular Event Impacts'!$A56&amp;"_"&amp;'01 Tabular Event Impacts'!C$1,'in_215a Event Impacts'!$P$2:$P$115,0),MATCH('01 Tabular Event Impacts'!C$5,'in_215a Event Impacts'!$A$1:$N$1,0))*C$4</f>
        <v>0.38515159934353799</v>
      </c>
      <c r="D56" s="1">
        <f>INDEX('in_215a Event Impacts'!$A$2:$N$115,MATCH('01 Tabular Event Impacts'!$B56&amp;"_"&amp;'01 Tabular Event Impacts'!$A56&amp;"_"&amp;'01 Tabular Event Impacts'!D$1,'in_215a Event Impacts'!$P$2:$P$115,0),MATCH('01 Tabular Event Impacts'!D$5,'in_215a Event Impacts'!$A$1:$N$1,0))*D$4</f>
        <v>0.152172303850793</v>
      </c>
      <c r="E56" s="1">
        <f>INDEX('in_215a Event Impacts'!$A$2:$N$115,MATCH('01 Tabular Event Impacts'!$B56&amp;"_"&amp;'01 Tabular Event Impacts'!$A56&amp;"_"&amp;'01 Tabular Event Impacts'!E$1,'in_215a Event Impacts'!$P$2:$P$115,0),MATCH('01 Tabular Event Impacts'!E$5,'in_215a Event Impacts'!$A$1:$N$1,0))*E$4</f>
        <v>2.29</v>
      </c>
      <c r="F56" s="1">
        <f>INDEX('in_215a Event Impacts'!$A$2:$N$115,MATCH('01 Tabular Event Impacts'!$B56&amp;"_"&amp;'01 Tabular Event Impacts'!$A56&amp;"_"&amp;'01 Tabular Event Impacts'!F$1,'in_215a Event Impacts'!$P$2:$P$115,0),MATCH('01 Tabular Event Impacts'!F$5,'in_215a Event Impacts'!$A$1:$N$1,0))*F$4</f>
        <v>30.84</v>
      </c>
      <c r="I56" s="1">
        <f t="shared" si="24"/>
        <v>1</v>
      </c>
      <c r="J56" s="3">
        <f t="shared" si="25"/>
        <v>0.14397374692262349</v>
      </c>
      <c r="K56" s="3">
        <f t="shared" si="26"/>
        <v>0.39509716202700257</v>
      </c>
      <c r="L56" s="3"/>
      <c r="M56" s="1">
        <f>INDEX('in_215a Event Impacts'!$A$2:$N$115,MATCH('01 Tabular Event Impacts'!$B56&amp;"_"&amp;'01 Tabular Event Impacts'!$A56&amp;"_"&amp;'01 Tabular Event Impacts'!M$1,'in_215a Event Impacts'!$P$2:$P$115,0),MATCH('01 Tabular Event Impacts'!M$5,'in_215a Event Impacts'!$A$1:$N$1,0))*M$4</f>
        <v>0.18511210735509501</v>
      </c>
      <c r="N56" s="1">
        <f>INDEX('in_215a Event Impacts'!$A$2:$N$115,MATCH('01 Tabular Event Impacts'!$B56&amp;"_"&amp;'01 Tabular Event Impacts'!$A56&amp;"_"&amp;'01 Tabular Event Impacts'!N$1,'in_215a Event Impacts'!$P$2:$P$115,0),MATCH('01 Tabular Event Impacts'!N$5,'in_215a Event Impacts'!$A$1:$N$1,0))*N$4</f>
        <v>0.128760748433384</v>
      </c>
      <c r="O56" s="1">
        <f>INDEX('in_215a Event Impacts'!$A$2:$N$115,MATCH('01 Tabular Event Impacts'!$B56&amp;"_"&amp;'01 Tabular Event Impacts'!$A56&amp;"_"&amp;'01 Tabular Event Impacts'!O$1,'in_215a Event Impacts'!$P$2:$P$115,0),MATCH('01 Tabular Event Impacts'!O$5,'in_215a Event Impacts'!$A$1:$N$1,0))*O$4</f>
        <v>2.29</v>
      </c>
      <c r="P56" s="1">
        <f>INDEX('in_215a Event Impacts'!$A$2:$N$115,MATCH('01 Tabular Event Impacts'!$B56&amp;"_"&amp;'01 Tabular Event Impacts'!$A56&amp;"_"&amp;'01 Tabular Event Impacts'!P$1,'in_215a Event Impacts'!$P$2:$P$115,0),MATCH('01 Tabular Event Impacts'!P$5,'in_215a Event Impacts'!$A$1:$N$1,0))*P$4</f>
        <v>30.84</v>
      </c>
      <c r="R56" s="1">
        <f t="shared" si="27"/>
        <v>1</v>
      </c>
      <c r="S56" s="3">
        <f t="shared" si="28"/>
        <v>7.4789382996031564E-2</v>
      </c>
      <c r="T56" s="3">
        <f t="shared" si="29"/>
        <v>0.69558253251574798</v>
      </c>
      <c r="U56" s="3"/>
      <c r="W56" s="7">
        <v>43285</v>
      </c>
      <c r="X56" s="8">
        <f t="shared" si="22"/>
        <v>0.38515159934353799</v>
      </c>
      <c r="Y56" s="9">
        <f t="shared" si="22"/>
        <v>0.14397374692262349</v>
      </c>
      <c r="Z56" s="9">
        <f t="shared" si="22"/>
        <v>0.39509716202700257</v>
      </c>
      <c r="AA56" s="25">
        <f t="shared" si="22"/>
        <v>30.84</v>
      </c>
      <c r="AB56" s="1"/>
      <c r="AC56" s="7">
        <v>43285</v>
      </c>
      <c r="AD56" s="8">
        <f t="shared" si="23"/>
        <v>0.18511210735509501</v>
      </c>
      <c r="AE56" s="9">
        <f t="shared" si="23"/>
        <v>7.4789382996031564E-2</v>
      </c>
      <c r="AF56" s="9">
        <f t="shared" si="23"/>
        <v>0.69558253251574798</v>
      </c>
      <c r="AG56" s="25">
        <f t="shared" si="23"/>
        <v>30.84</v>
      </c>
    </row>
    <row r="57" spans="1:33" x14ac:dyDescent="0.2">
      <c r="A57" s="1" t="s">
        <v>24</v>
      </c>
      <c r="B57" s="2">
        <v>43286</v>
      </c>
      <c r="C57" s="1">
        <f>INDEX('in_215a Event Impacts'!$A$2:$N$115,MATCH('01 Tabular Event Impacts'!$B57&amp;"_"&amp;'01 Tabular Event Impacts'!$A57&amp;"_"&amp;'01 Tabular Event Impacts'!C$1,'in_215a Event Impacts'!$P$2:$P$115,0),MATCH('01 Tabular Event Impacts'!C$5,'in_215a Event Impacts'!$A$1:$N$1,0))*C$4</f>
        <v>0.31468244105461202</v>
      </c>
      <c r="D57" s="1">
        <f>INDEX('in_215a Event Impacts'!$A$2:$N$115,MATCH('01 Tabular Event Impacts'!$B57&amp;"_"&amp;'01 Tabular Event Impacts'!$A57&amp;"_"&amp;'01 Tabular Event Impacts'!D$1,'in_215a Event Impacts'!$P$2:$P$115,0),MATCH('01 Tabular Event Impacts'!D$5,'in_215a Event Impacts'!$A$1:$N$1,0))*D$4</f>
        <v>9.6652321479046704E-2</v>
      </c>
      <c r="E57" s="1">
        <f>INDEX('in_215a Event Impacts'!$A$2:$N$115,MATCH('01 Tabular Event Impacts'!$B57&amp;"_"&amp;'01 Tabular Event Impacts'!$A57&amp;"_"&amp;'01 Tabular Event Impacts'!E$1,'in_215a Event Impacts'!$P$2:$P$115,0),MATCH('01 Tabular Event Impacts'!E$5,'in_215a Event Impacts'!$A$1:$N$1,0))*E$4</f>
        <v>1.63020618556701</v>
      </c>
      <c r="F57" s="1">
        <f>INDEX('in_215a Event Impacts'!$A$2:$N$115,MATCH('01 Tabular Event Impacts'!$B57&amp;"_"&amp;'01 Tabular Event Impacts'!$A57&amp;"_"&amp;'01 Tabular Event Impacts'!F$1,'in_215a Event Impacts'!$P$2:$P$115,0),MATCH('01 Tabular Event Impacts'!F$5,'in_215a Event Impacts'!$A$1:$N$1,0))*F$4</f>
        <v>25.46</v>
      </c>
      <c r="I57" s="1">
        <f t="shared" si="24"/>
        <v>1</v>
      </c>
      <c r="J57" s="3">
        <f t="shared" si="25"/>
        <v>0.16179972300071116</v>
      </c>
      <c r="K57" s="3">
        <f t="shared" si="26"/>
        <v>0.30714240411740368</v>
      </c>
      <c r="L57" s="3"/>
      <c r="M57" s="1">
        <f>INDEX('in_215a Event Impacts'!$A$2:$N$115,MATCH('01 Tabular Event Impacts'!$B57&amp;"_"&amp;'01 Tabular Event Impacts'!$A57&amp;"_"&amp;'01 Tabular Event Impacts'!M$1,'in_215a Event Impacts'!$P$2:$P$115,0),MATCH('01 Tabular Event Impacts'!M$5,'in_215a Event Impacts'!$A$1:$N$1,0))*M$4</f>
        <v>0.21437247986339</v>
      </c>
      <c r="N57" s="1">
        <f>INDEX('in_215a Event Impacts'!$A$2:$N$115,MATCH('01 Tabular Event Impacts'!$B57&amp;"_"&amp;'01 Tabular Event Impacts'!$A57&amp;"_"&amp;'01 Tabular Event Impacts'!N$1,'in_215a Event Impacts'!$P$2:$P$115,0),MATCH('01 Tabular Event Impacts'!N$5,'in_215a Event Impacts'!$A$1:$N$1,0))*N$4</f>
        <v>8.1438799161966294E-2</v>
      </c>
      <c r="O57" s="1">
        <f>INDEX('in_215a Event Impacts'!$A$2:$N$115,MATCH('01 Tabular Event Impacts'!$B57&amp;"_"&amp;'01 Tabular Event Impacts'!$A57&amp;"_"&amp;'01 Tabular Event Impacts'!O$1,'in_215a Event Impacts'!$P$2:$P$115,0),MATCH('01 Tabular Event Impacts'!O$5,'in_215a Event Impacts'!$A$1:$N$1,0))*O$4</f>
        <v>1.63020618556701</v>
      </c>
      <c r="P57" s="1">
        <f>INDEX('in_215a Event Impacts'!$A$2:$N$115,MATCH('01 Tabular Event Impacts'!$B57&amp;"_"&amp;'01 Tabular Event Impacts'!$A57&amp;"_"&amp;'01 Tabular Event Impacts'!P$1,'in_215a Event Impacts'!$P$2:$P$115,0),MATCH('01 Tabular Event Impacts'!P$5,'in_215a Event Impacts'!$A$1:$N$1,0))*P$4</f>
        <v>25.46</v>
      </c>
      <c r="R57" s="1">
        <f t="shared" si="27"/>
        <v>1</v>
      </c>
      <c r="S57" s="3">
        <f t="shared" si="28"/>
        <v>0.11621758609756552</v>
      </c>
      <c r="T57" s="3">
        <f t="shared" si="29"/>
        <v>0.37989390808868562</v>
      </c>
      <c r="U57" s="3"/>
      <c r="W57" s="4">
        <v>43286</v>
      </c>
      <c r="X57" s="5">
        <f t="shared" si="22"/>
        <v>0.31468244105461202</v>
      </c>
      <c r="Y57" s="6">
        <f t="shared" si="22"/>
        <v>0.16179972300071116</v>
      </c>
      <c r="Z57" s="6">
        <f t="shared" si="22"/>
        <v>0.30714240411740368</v>
      </c>
      <c r="AA57" s="24">
        <f t="shared" si="22"/>
        <v>25.46</v>
      </c>
      <c r="AB57" s="1"/>
      <c r="AC57" s="4">
        <v>43286</v>
      </c>
      <c r="AD57" s="5">
        <f t="shared" si="23"/>
        <v>0.21437247986339</v>
      </c>
      <c r="AE57" s="6">
        <f t="shared" si="23"/>
        <v>0.11621758609756552</v>
      </c>
      <c r="AF57" s="6">
        <f t="shared" si="23"/>
        <v>0.37989390808868562</v>
      </c>
      <c r="AG57" s="24">
        <f t="shared" si="23"/>
        <v>25.46</v>
      </c>
    </row>
    <row r="58" spans="1:33" x14ac:dyDescent="0.2">
      <c r="A58" s="1" t="s">
        <v>24</v>
      </c>
      <c r="B58" s="2">
        <v>43297</v>
      </c>
      <c r="C58" s="1">
        <f>INDEX('in_215a Event Impacts'!$A$2:$N$115,MATCH('01 Tabular Event Impacts'!$B58&amp;"_"&amp;'01 Tabular Event Impacts'!$A58&amp;"_"&amp;'01 Tabular Event Impacts'!C$1,'in_215a Event Impacts'!$P$2:$P$115,0),MATCH('01 Tabular Event Impacts'!C$5,'in_215a Event Impacts'!$A$1:$N$1,0))*C$4</f>
        <v>0.28238034295388198</v>
      </c>
      <c r="D58" s="1">
        <f>INDEX('in_215a Event Impacts'!$A$2:$N$115,MATCH('01 Tabular Event Impacts'!$B58&amp;"_"&amp;'01 Tabular Event Impacts'!$A58&amp;"_"&amp;'01 Tabular Event Impacts'!D$1,'in_215a Event Impacts'!$P$2:$P$115,0),MATCH('01 Tabular Event Impacts'!D$5,'in_215a Event Impacts'!$A$1:$N$1,0))*D$4</f>
        <v>9.2752317692433403E-2</v>
      </c>
      <c r="E58" s="1">
        <f>INDEX('in_215a Event Impacts'!$A$2:$N$115,MATCH('01 Tabular Event Impacts'!$B58&amp;"_"&amp;'01 Tabular Event Impacts'!$A58&amp;"_"&amp;'01 Tabular Event Impacts'!E$1,'in_215a Event Impacts'!$P$2:$P$115,0),MATCH('01 Tabular Event Impacts'!E$5,'in_215a Event Impacts'!$A$1:$N$1,0))*E$4</f>
        <v>1.645</v>
      </c>
      <c r="F58" s="1">
        <f>INDEX('in_215a Event Impacts'!$A$2:$N$115,MATCH('01 Tabular Event Impacts'!$B58&amp;"_"&amp;'01 Tabular Event Impacts'!$A58&amp;"_"&amp;'01 Tabular Event Impacts'!F$1,'in_215a Event Impacts'!$P$2:$P$115,0),MATCH('01 Tabular Event Impacts'!F$5,'in_215a Event Impacts'!$A$1:$N$1,0))*F$4</f>
        <v>25.184999999999999</v>
      </c>
      <c r="I58" s="1">
        <f t="shared" si="24"/>
        <v>1</v>
      </c>
      <c r="J58" s="3">
        <f t="shared" si="25"/>
        <v>0.14650992160743373</v>
      </c>
      <c r="K58" s="3">
        <f t="shared" si="26"/>
        <v>0.32846591487985266</v>
      </c>
      <c r="L58" s="3"/>
      <c r="M58" s="1">
        <f>INDEX('in_215a Event Impacts'!$A$2:$N$115,MATCH('01 Tabular Event Impacts'!$B58&amp;"_"&amp;'01 Tabular Event Impacts'!$A58&amp;"_"&amp;'01 Tabular Event Impacts'!M$1,'in_215a Event Impacts'!$P$2:$P$115,0),MATCH('01 Tabular Event Impacts'!M$5,'in_215a Event Impacts'!$A$1:$N$1,0))*M$4</f>
        <v>0.21586813087450099</v>
      </c>
      <c r="N58" s="1">
        <f>INDEX('in_215a Event Impacts'!$A$2:$N$115,MATCH('01 Tabular Event Impacts'!$B58&amp;"_"&amp;'01 Tabular Event Impacts'!$A58&amp;"_"&amp;'01 Tabular Event Impacts'!N$1,'in_215a Event Impacts'!$P$2:$P$115,0),MATCH('01 Tabular Event Impacts'!N$5,'in_215a Event Impacts'!$A$1:$N$1,0))*N$4</f>
        <v>8.10276610194271E-2</v>
      </c>
      <c r="O58" s="1">
        <f>INDEX('in_215a Event Impacts'!$A$2:$N$115,MATCH('01 Tabular Event Impacts'!$B58&amp;"_"&amp;'01 Tabular Event Impacts'!$A58&amp;"_"&amp;'01 Tabular Event Impacts'!O$1,'in_215a Event Impacts'!$P$2:$P$115,0),MATCH('01 Tabular Event Impacts'!O$5,'in_215a Event Impacts'!$A$1:$N$1,0))*O$4</f>
        <v>1.645</v>
      </c>
      <c r="P58" s="1">
        <f>INDEX('in_215a Event Impacts'!$A$2:$N$115,MATCH('01 Tabular Event Impacts'!$B58&amp;"_"&amp;'01 Tabular Event Impacts'!$A58&amp;"_"&amp;'01 Tabular Event Impacts'!P$1,'in_215a Event Impacts'!$P$2:$P$115,0),MATCH('01 Tabular Event Impacts'!P$5,'in_215a Event Impacts'!$A$1:$N$1,0))*P$4</f>
        <v>25.184999999999999</v>
      </c>
      <c r="R58" s="1">
        <f t="shared" si="27"/>
        <v>1</v>
      </c>
      <c r="S58" s="3">
        <f t="shared" si="28"/>
        <v>0.11600399152037462</v>
      </c>
      <c r="T58" s="3">
        <f t="shared" si="29"/>
        <v>0.37535721781245263</v>
      </c>
      <c r="U58" s="3"/>
      <c r="W58" s="7">
        <v>43297</v>
      </c>
      <c r="X58" s="8">
        <f t="shared" si="22"/>
        <v>0.28238034295388198</v>
      </c>
      <c r="Y58" s="9">
        <f t="shared" si="22"/>
        <v>0.14650992160743373</v>
      </c>
      <c r="Z58" s="9">
        <f t="shared" si="22"/>
        <v>0.32846591487985266</v>
      </c>
      <c r="AA58" s="25">
        <f t="shared" si="22"/>
        <v>25.184999999999999</v>
      </c>
      <c r="AB58" s="1"/>
      <c r="AC58" s="7">
        <v>43297</v>
      </c>
      <c r="AD58" s="8">
        <f t="shared" si="23"/>
        <v>0.21586813087450099</v>
      </c>
      <c r="AE58" s="9">
        <f t="shared" si="23"/>
        <v>0.11600399152037462</v>
      </c>
      <c r="AF58" s="9">
        <f t="shared" si="23"/>
        <v>0.37535721781245263</v>
      </c>
      <c r="AG58" s="25">
        <f t="shared" si="23"/>
        <v>25.184999999999999</v>
      </c>
    </row>
    <row r="59" spans="1:33" x14ac:dyDescent="0.2">
      <c r="A59" s="1" t="s">
        <v>24</v>
      </c>
      <c r="B59" s="2">
        <v>43298</v>
      </c>
      <c r="C59" s="1">
        <f>INDEX('in_215a Event Impacts'!$A$2:$N$115,MATCH('01 Tabular Event Impacts'!$B59&amp;"_"&amp;'01 Tabular Event Impacts'!$A59&amp;"_"&amp;'01 Tabular Event Impacts'!C$1,'in_215a Event Impacts'!$P$2:$P$115,0),MATCH('01 Tabular Event Impacts'!C$5,'in_215a Event Impacts'!$A$1:$N$1,0))*C$4</f>
        <v>0.255812355176253</v>
      </c>
      <c r="D59" s="1">
        <f>INDEX('in_215a Event Impacts'!$A$2:$N$115,MATCH('01 Tabular Event Impacts'!$B59&amp;"_"&amp;'01 Tabular Event Impacts'!$A59&amp;"_"&amp;'01 Tabular Event Impacts'!D$1,'in_215a Event Impacts'!$P$2:$P$115,0),MATCH('01 Tabular Event Impacts'!D$5,'in_215a Event Impacts'!$A$1:$N$1,0))*D$4</f>
        <v>9.8006978145285403E-2</v>
      </c>
      <c r="E59" s="1">
        <f>INDEX('in_215a Event Impacts'!$A$2:$N$115,MATCH('01 Tabular Event Impacts'!$B59&amp;"_"&amp;'01 Tabular Event Impacts'!$A59&amp;"_"&amp;'01 Tabular Event Impacts'!E$1,'in_215a Event Impacts'!$P$2:$P$115,0),MATCH('01 Tabular Event Impacts'!E$5,'in_215a Event Impacts'!$A$1:$N$1,0))*E$4</f>
        <v>1.5480208333333301</v>
      </c>
      <c r="F59" s="1">
        <f>INDEX('in_215a Event Impacts'!$A$2:$N$115,MATCH('01 Tabular Event Impacts'!$B59&amp;"_"&amp;'01 Tabular Event Impacts'!$A59&amp;"_"&amp;'01 Tabular Event Impacts'!F$1,'in_215a Event Impacts'!$P$2:$P$115,0),MATCH('01 Tabular Event Impacts'!F$5,'in_215a Event Impacts'!$A$1:$N$1,0))*F$4</f>
        <v>22.105</v>
      </c>
      <c r="I59" s="1">
        <f t="shared" si="24"/>
        <v>1</v>
      </c>
      <c r="J59" s="3">
        <f t="shared" si="25"/>
        <v>0.14181597101426985</v>
      </c>
      <c r="K59" s="3">
        <f t="shared" si="26"/>
        <v>0.3831205810124349</v>
      </c>
      <c r="L59" s="3"/>
      <c r="M59" s="1">
        <f>INDEX('in_215a Event Impacts'!$A$2:$N$115,MATCH('01 Tabular Event Impacts'!$B59&amp;"_"&amp;'01 Tabular Event Impacts'!$A59&amp;"_"&amp;'01 Tabular Event Impacts'!M$1,'in_215a Event Impacts'!$P$2:$P$115,0),MATCH('01 Tabular Event Impacts'!M$5,'in_215a Event Impacts'!$A$1:$N$1,0))*M$4</f>
        <v>0.23261942219895199</v>
      </c>
      <c r="N59" s="1">
        <f>INDEX('in_215a Event Impacts'!$A$2:$N$115,MATCH('01 Tabular Event Impacts'!$B59&amp;"_"&amp;'01 Tabular Event Impacts'!$A59&amp;"_"&amp;'01 Tabular Event Impacts'!N$1,'in_215a Event Impacts'!$P$2:$P$115,0),MATCH('01 Tabular Event Impacts'!N$5,'in_215a Event Impacts'!$A$1:$N$1,0))*N$4</f>
        <v>9.3552192716416502E-2</v>
      </c>
      <c r="O59" s="1">
        <f>INDEX('in_215a Event Impacts'!$A$2:$N$115,MATCH('01 Tabular Event Impacts'!$B59&amp;"_"&amp;'01 Tabular Event Impacts'!$A59&amp;"_"&amp;'01 Tabular Event Impacts'!O$1,'in_215a Event Impacts'!$P$2:$P$115,0),MATCH('01 Tabular Event Impacts'!O$5,'in_215a Event Impacts'!$A$1:$N$1,0))*O$4</f>
        <v>1.5480208333333301</v>
      </c>
      <c r="P59" s="1">
        <f>INDEX('in_215a Event Impacts'!$A$2:$N$115,MATCH('01 Tabular Event Impacts'!$B59&amp;"_"&amp;'01 Tabular Event Impacts'!$A59&amp;"_"&amp;'01 Tabular Event Impacts'!P$1,'in_215a Event Impacts'!$P$2:$P$115,0),MATCH('01 Tabular Event Impacts'!P$5,'in_215a Event Impacts'!$A$1:$N$1,0))*P$4</f>
        <v>22.105</v>
      </c>
      <c r="R59" s="1">
        <f t="shared" si="27"/>
        <v>1</v>
      </c>
      <c r="S59" s="3">
        <f t="shared" si="28"/>
        <v>0.13063807890236406</v>
      </c>
      <c r="T59" s="3">
        <f t="shared" si="29"/>
        <v>0.40216845107802002</v>
      </c>
      <c r="U59" s="3"/>
      <c r="W59" s="4">
        <v>43298</v>
      </c>
      <c r="X59" s="5">
        <f t="shared" si="22"/>
        <v>0.255812355176253</v>
      </c>
      <c r="Y59" s="6">
        <f t="shared" si="22"/>
        <v>0.14181597101426985</v>
      </c>
      <c r="Z59" s="6">
        <f t="shared" si="22"/>
        <v>0.3831205810124349</v>
      </c>
      <c r="AA59" s="24">
        <f t="shared" si="22"/>
        <v>22.105</v>
      </c>
      <c r="AB59" s="1"/>
      <c r="AC59" s="4">
        <v>43298</v>
      </c>
      <c r="AD59" s="5">
        <f t="shared" si="23"/>
        <v>0.23261942219895199</v>
      </c>
      <c r="AE59" s="6">
        <f t="shared" si="23"/>
        <v>0.13063807890236406</v>
      </c>
      <c r="AF59" s="6">
        <f t="shared" si="23"/>
        <v>0.40216845107802002</v>
      </c>
      <c r="AG59" s="24">
        <f t="shared" si="23"/>
        <v>22.105</v>
      </c>
    </row>
    <row r="60" spans="1:33" x14ac:dyDescent="0.2">
      <c r="A60" s="1" t="s">
        <v>24</v>
      </c>
      <c r="B60" s="2">
        <v>43305</v>
      </c>
      <c r="C60" s="1">
        <f>INDEX('in_215a Event Impacts'!$A$2:$N$115,MATCH('01 Tabular Event Impacts'!$B60&amp;"_"&amp;'01 Tabular Event Impacts'!$A60&amp;"_"&amp;'01 Tabular Event Impacts'!C$1,'in_215a Event Impacts'!$P$2:$P$115,0),MATCH('01 Tabular Event Impacts'!C$5,'in_215a Event Impacts'!$A$1:$N$1,0))*C$4</f>
        <v>0.28307042055849602</v>
      </c>
      <c r="D60" s="1">
        <f>INDEX('in_215a Event Impacts'!$A$2:$N$115,MATCH('01 Tabular Event Impacts'!$B60&amp;"_"&amp;'01 Tabular Event Impacts'!$A60&amp;"_"&amp;'01 Tabular Event Impacts'!D$1,'in_215a Event Impacts'!$P$2:$P$115,0),MATCH('01 Tabular Event Impacts'!D$5,'in_215a Event Impacts'!$A$1:$N$1,0))*D$4</f>
        <v>9.3024588432166697E-2</v>
      </c>
      <c r="E60" s="1">
        <f>INDEX('in_215a Event Impacts'!$A$2:$N$115,MATCH('01 Tabular Event Impacts'!$B60&amp;"_"&amp;'01 Tabular Event Impacts'!$A60&amp;"_"&amp;'01 Tabular Event Impacts'!E$1,'in_215a Event Impacts'!$P$2:$P$115,0),MATCH('01 Tabular Event Impacts'!E$5,'in_215a Event Impacts'!$A$1:$N$1,0))*E$4</f>
        <v>1.57527777777778</v>
      </c>
      <c r="F60" s="1">
        <f>INDEX('in_215a Event Impacts'!$A$2:$N$115,MATCH('01 Tabular Event Impacts'!$B60&amp;"_"&amp;'01 Tabular Event Impacts'!$A60&amp;"_"&amp;'01 Tabular Event Impacts'!F$1,'in_215a Event Impacts'!$P$2:$P$115,0),MATCH('01 Tabular Event Impacts'!F$5,'in_215a Event Impacts'!$A$1:$N$1,0))*F$4</f>
        <v>25.265000000000001</v>
      </c>
      <c r="I60" s="1">
        <f t="shared" si="24"/>
        <v>1</v>
      </c>
      <c r="J60" s="3">
        <f t="shared" si="25"/>
        <v>0.15232367153363432</v>
      </c>
      <c r="K60" s="3">
        <f t="shared" si="26"/>
        <v>0.32862701884792417</v>
      </c>
      <c r="L60" s="3"/>
      <c r="M60" s="1">
        <f>INDEX('in_215a Event Impacts'!$A$2:$N$115,MATCH('01 Tabular Event Impacts'!$B60&amp;"_"&amp;'01 Tabular Event Impacts'!$A60&amp;"_"&amp;'01 Tabular Event Impacts'!M$1,'in_215a Event Impacts'!$P$2:$P$115,0),MATCH('01 Tabular Event Impacts'!M$5,'in_215a Event Impacts'!$A$1:$N$1,0))*M$4</f>
        <v>0.215433032398542</v>
      </c>
      <c r="N60" s="1">
        <f>INDEX('in_215a Event Impacts'!$A$2:$N$115,MATCH('01 Tabular Event Impacts'!$B60&amp;"_"&amp;'01 Tabular Event Impacts'!$A60&amp;"_"&amp;'01 Tabular Event Impacts'!N$1,'in_215a Event Impacts'!$P$2:$P$115,0),MATCH('01 Tabular Event Impacts'!N$5,'in_215a Event Impacts'!$A$1:$N$1,0))*N$4</f>
        <v>8.1120177003034699E-2</v>
      </c>
      <c r="O60" s="1">
        <f>INDEX('in_215a Event Impacts'!$A$2:$N$115,MATCH('01 Tabular Event Impacts'!$B60&amp;"_"&amp;'01 Tabular Event Impacts'!$A60&amp;"_"&amp;'01 Tabular Event Impacts'!O$1,'in_215a Event Impacts'!$P$2:$P$115,0),MATCH('01 Tabular Event Impacts'!O$5,'in_215a Event Impacts'!$A$1:$N$1,0))*O$4</f>
        <v>1.57527777777778</v>
      </c>
      <c r="P60" s="1">
        <f>INDEX('in_215a Event Impacts'!$A$2:$N$115,MATCH('01 Tabular Event Impacts'!$B60&amp;"_"&amp;'01 Tabular Event Impacts'!$A60&amp;"_"&amp;'01 Tabular Event Impacts'!P$1,'in_215a Event Impacts'!$P$2:$P$115,0),MATCH('01 Tabular Event Impacts'!P$5,'in_215a Event Impacts'!$A$1:$N$1,0))*P$4</f>
        <v>25.265000000000001</v>
      </c>
      <c r="R60" s="1">
        <f t="shared" si="27"/>
        <v>1</v>
      </c>
      <c r="S60" s="3">
        <f t="shared" si="28"/>
        <v>0.12030587584230276</v>
      </c>
      <c r="T60" s="3">
        <f t="shared" si="29"/>
        <v>0.37654474849969061</v>
      </c>
      <c r="U60" s="3"/>
      <c r="W60" s="7">
        <v>43305</v>
      </c>
      <c r="X60" s="8">
        <f t="shared" si="22"/>
        <v>0.28307042055849602</v>
      </c>
      <c r="Y60" s="9">
        <f t="shared" si="22"/>
        <v>0.15232367153363432</v>
      </c>
      <c r="Z60" s="9">
        <f t="shared" si="22"/>
        <v>0.32862701884792417</v>
      </c>
      <c r="AA60" s="25">
        <f t="shared" si="22"/>
        <v>25.265000000000001</v>
      </c>
      <c r="AB60" s="1"/>
      <c r="AC60" s="7">
        <v>43305</v>
      </c>
      <c r="AD60" s="8">
        <f t="shared" si="23"/>
        <v>0.215433032398542</v>
      </c>
      <c r="AE60" s="9">
        <f t="shared" si="23"/>
        <v>0.12030587584230276</v>
      </c>
      <c r="AF60" s="9">
        <f t="shared" si="23"/>
        <v>0.37654474849969061</v>
      </c>
      <c r="AG60" s="25">
        <f t="shared" si="23"/>
        <v>25.265000000000001</v>
      </c>
    </row>
    <row r="61" spans="1:33" x14ac:dyDescent="0.2">
      <c r="A61" s="1" t="s">
        <v>24</v>
      </c>
      <c r="B61" s="2">
        <v>43319</v>
      </c>
      <c r="C61" s="1">
        <f>INDEX('in_215a Event Impacts'!$A$2:$N$115,MATCH('01 Tabular Event Impacts'!$B61&amp;"_"&amp;'01 Tabular Event Impacts'!$A61&amp;"_"&amp;'01 Tabular Event Impacts'!C$1,'in_215a Event Impacts'!$P$2:$P$115,0),MATCH('01 Tabular Event Impacts'!C$5,'in_215a Event Impacts'!$A$1:$N$1,0))*C$4</f>
        <v>0.28716775633588998</v>
      </c>
      <c r="D61" s="1">
        <f>INDEX('in_215a Event Impacts'!$A$2:$N$115,MATCH('01 Tabular Event Impacts'!$B61&amp;"_"&amp;'01 Tabular Event Impacts'!$A61&amp;"_"&amp;'01 Tabular Event Impacts'!D$1,'in_215a Event Impacts'!$P$2:$P$115,0),MATCH('01 Tabular Event Impacts'!D$5,'in_215a Event Impacts'!$A$1:$N$1,0))*D$4</f>
        <v>9.5046307242000597E-2</v>
      </c>
      <c r="E61" s="1">
        <f>INDEX('in_215a Event Impacts'!$A$2:$N$115,MATCH('01 Tabular Event Impacts'!$B61&amp;"_"&amp;'01 Tabular Event Impacts'!$A61&amp;"_"&amp;'01 Tabular Event Impacts'!E$1,'in_215a Event Impacts'!$P$2:$P$115,0),MATCH('01 Tabular Event Impacts'!E$5,'in_215a Event Impacts'!$A$1:$N$1,0))*E$4</f>
        <v>1.74293103448276</v>
      </c>
      <c r="F61" s="1">
        <f>INDEX('in_215a Event Impacts'!$A$2:$N$115,MATCH('01 Tabular Event Impacts'!$B61&amp;"_"&amp;'01 Tabular Event Impacts'!$A61&amp;"_"&amp;'01 Tabular Event Impacts'!F$1,'in_215a Event Impacts'!$P$2:$P$115,0),MATCH('01 Tabular Event Impacts'!F$5,'in_215a Event Impacts'!$A$1:$N$1,0))*F$4</f>
        <v>25.74</v>
      </c>
      <c r="I61" s="1">
        <f t="shared" si="24"/>
        <v>1</v>
      </c>
      <c r="J61" s="3">
        <f t="shared" si="25"/>
        <v>0.14145506496267002</v>
      </c>
      <c r="K61" s="3">
        <f t="shared" si="26"/>
        <v>0.33097833982039504</v>
      </c>
      <c r="L61" s="3"/>
      <c r="M61" s="1">
        <f>INDEX('in_215a Event Impacts'!$A$2:$N$115,MATCH('01 Tabular Event Impacts'!$B61&amp;"_"&amp;'01 Tabular Event Impacts'!$A61&amp;"_"&amp;'01 Tabular Event Impacts'!M$1,'in_215a Event Impacts'!$P$2:$P$115,0),MATCH('01 Tabular Event Impacts'!M$5,'in_215a Event Impacts'!$A$1:$N$1,0))*M$4</f>
        <v>0.21284963519753</v>
      </c>
      <c r="N61" s="1">
        <f>INDEX('in_215a Event Impacts'!$A$2:$N$115,MATCH('01 Tabular Event Impacts'!$B61&amp;"_"&amp;'01 Tabular Event Impacts'!$A61&amp;"_"&amp;'01 Tabular Event Impacts'!N$1,'in_215a Event Impacts'!$P$2:$P$115,0),MATCH('01 Tabular Event Impacts'!N$5,'in_215a Event Impacts'!$A$1:$N$1,0))*N$4</f>
        <v>8.2124428010763001E-2</v>
      </c>
      <c r="O61" s="1">
        <f>INDEX('in_215a Event Impacts'!$A$2:$N$115,MATCH('01 Tabular Event Impacts'!$B61&amp;"_"&amp;'01 Tabular Event Impacts'!$A61&amp;"_"&amp;'01 Tabular Event Impacts'!O$1,'in_215a Event Impacts'!$P$2:$P$115,0),MATCH('01 Tabular Event Impacts'!O$5,'in_215a Event Impacts'!$A$1:$N$1,0))*O$4</f>
        <v>1.74293103448276</v>
      </c>
      <c r="P61" s="1">
        <f>INDEX('in_215a Event Impacts'!$A$2:$N$115,MATCH('01 Tabular Event Impacts'!$B61&amp;"_"&amp;'01 Tabular Event Impacts'!$A61&amp;"_"&amp;'01 Tabular Event Impacts'!P$1,'in_215a Event Impacts'!$P$2:$P$115,0),MATCH('01 Tabular Event Impacts'!P$5,'in_215a Event Impacts'!$A$1:$N$1,0))*P$4</f>
        <v>25.74</v>
      </c>
      <c r="R61" s="1">
        <f t="shared" si="27"/>
        <v>1</v>
      </c>
      <c r="S61" s="3">
        <f t="shared" si="28"/>
        <v>0.10883103534933923</v>
      </c>
      <c r="T61" s="3">
        <f t="shared" si="29"/>
        <v>0.38583306912670717</v>
      </c>
      <c r="U61" s="3"/>
      <c r="W61" s="4">
        <v>43319</v>
      </c>
      <c r="X61" s="5">
        <f t="shared" si="22"/>
        <v>0.28716775633588998</v>
      </c>
      <c r="Y61" s="6">
        <f t="shared" si="22"/>
        <v>0.14145506496267002</v>
      </c>
      <c r="Z61" s="6">
        <f t="shared" si="22"/>
        <v>0.33097833982039504</v>
      </c>
      <c r="AA61" s="24">
        <f t="shared" si="22"/>
        <v>25.74</v>
      </c>
      <c r="AB61" s="1"/>
      <c r="AC61" s="4">
        <v>43319</v>
      </c>
      <c r="AD61" s="5">
        <f t="shared" si="23"/>
        <v>0.21284963519753</v>
      </c>
      <c r="AE61" s="6">
        <f t="shared" si="23"/>
        <v>0.10883103534933923</v>
      </c>
      <c r="AF61" s="6">
        <f t="shared" si="23"/>
        <v>0.38583306912670717</v>
      </c>
      <c r="AG61" s="24">
        <f t="shared" si="23"/>
        <v>25.74</v>
      </c>
    </row>
    <row r="62" spans="1:33" x14ac:dyDescent="0.2">
      <c r="A62" s="1" t="s">
        <v>24</v>
      </c>
      <c r="B62" s="2">
        <v>43327</v>
      </c>
      <c r="C62" s="1">
        <f>INDEX('in_215a Event Impacts'!$A$2:$N$115,MATCH('01 Tabular Event Impacts'!$B62&amp;"_"&amp;'01 Tabular Event Impacts'!$A62&amp;"_"&amp;'01 Tabular Event Impacts'!C$1,'in_215a Event Impacts'!$P$2:$P$115,0),MATCH('01 Tabular Event Impacts'!C$5,'in_215a Event Impacts'!$A$1:$N$1,0))*C$4</f>
        <v>0.33367505806556802</v>
      </c>
      <c r="D62" s="1">
        <f>INDEX('in_215a Event Impacts'!$A$2:$N$115,MATCH('01 Tabular Event Impacts'!$B62&amp;"_"&amp;'01 Tabular Event Impacts'!$A62&amp;"_"&amp;'01 Tabular Event Impacts'!D$1,'in_215a Event Impacts'!$P$2:$P$115,0),MATCH('01 Tabular Event Impacts'!D$5,'in_215a Event Impacts'!$A$1:$N$1,0))*D$4</f>
        <v>0.1052870899771</v>
      </c>
      <c r="E62" s="1">
        <f>INDEX('in_215a Event Impacts'!$A$2:$N$115,MATCH('01 Tabular Event Impacts'!$B62&amp;"_"&amp;'01 Tabular Event Impacts'!$A62&amp;"_"&amp;'01 Tabular Event Impacts'!E$1,'in_215a Event Impacts'!$P$2:$P$115,0),MATCH('01 Tabular Event Impacts'!E$5,'in_215a Event Impacts'!$A$1:$N$1,0))*E$4</f>
        <v>1.7130769230769201</v>
      </c>
      <c r="F62" s="1">
        <f>INDEX('in_215a Event Impacts'!$A$2:$N$115,MATCH('01 Tabular Event Impacts'!$B62&amp;"_"&amp;'01 Tabular Event Impacts'!$A62&amp;"_"&amp;'01 Tabular Event Impacts'!F$1,'in_215a Event Impacts'!$P$2:$P$115,0),MATCH('01 Tabular Event Impacts'!F$5,'in_215a Event Impacts'!$A$1:$N$1,0))*F$4</f>
        <v>26.91</v>
      </c>
      <c r="I62" s="1">
        <f t="shared" si="24"/>
        <v>1</v>
      </c>
      <c r="J62" s="3">
        <f t="shared" si="25"/>
        <v>0.16302662029393128</v>
      </c>
      <c r="K62" s="3">
        <f t="shared" si="26"/>
        <v>0.31553778873220667</v>
      </c>
      <c r="L62" s="3"/>
      <c r="M62" s="1">
        <f>INDEX('in_215a Event Impacts'!$A$2:$N$115,MATCH('01 Tabular Event Impacts'!$B62&amp;"_"&amp;'01 Tabular Event Impacts'!$A62&amp;"_"&amp;'01 Tabular Event Impacts'!M$1,'in_215a Event Impacts'!$P$2:$P$115,0),MATCH('01 Tabular Event Impacts'!M$5,'in_215a Event Impacts'!$A$1:$N$1,0))*M$4</f>
        <v>0.20648631998661901</v>
      </c>
      <c r="N62" s="1">
        <f>INDEX('in_215a Event Impacts'!$A$2:$N$115,MATCH('01 Tabular Event Impacts'!$B62&amp;"_"&amp;'01 Tabular Event Impacts'!$A62&amp;"_"&amp;'01 Tabular Event Impacts'!N$1,'in_215a Event Impacts'!$P$2:$P$115,0),MATCH('01 Tabular Event Impacts'!N$5,'in_215a Event Impacts'!$A$1:$N$1,0))*N$4</f>
        <v>8.7720133425939706E-2</v>
      </c>
      <c r="O62" s="1">
        <f>INDEX('in_215a Event Impacts'!$A$2:$N$115,MATCH('01 Tabular Event Impacts'!$B62&amp;"_"&amp;'01 Tabular Event Impacts'!$A62&amp;"_"&amp;'01 Tabular Event Impacts'!O$1,'in_215a Event Impacts'!$P$2:$P$115,0),MATCH('01 Tabular Event Impacts'!O$5,'in_215a Event Impacts'!$A$1:$N$1,0))*O$4</f>
        <v>1.7130769230769201</v>
      </c>
      <c r="P62" s="1">
        <f>INDEX('in_215a Event Impacts'!$A$2:$N$115,MATCH('01 Tabular Event Impacts'!$B62&amp;"_"&amp;'01 Tabular Event Impacts'!$A62&amp;"_"&amp;'01 Tabular Event Impacts'!P$1,'in_215a Event Impacts'!$P$2:$P$115,0),MATCH('01 Tabular Event Impacts'!P$5,'in_215a Event Impacts'!$A$1:$N$1,0))*P$4</f>
        <v>26.91</v>
      </c>
      <c r="R62" s="1">
        <f t="shared" si="27"/>
        <v>1</v>
      </c>
      <c r="S62" s="3">
        <f t="shared" si="28"/>
        <v>0.10756942795855784</v>
      </c>
      <c r="T62" s="3">
        <f t="shared" si="29"/>
        <v>0.42482297825649784</v>
      </c>
      <c r="U62" s="3"/>
      <c r="W62" s="7">
        <v>43327</v>
      </c>
      <c r="X62" s="8">
        <f t="shared" si="22"/>
        <v>0.33367505806556802</v>
      </c>
      <c r="Y62" s="9">
        <f t="shared" si="22"/>
        <v>0.16302662029393128</v>
      </c>
      <c r="Z62" s="9">
        <f t="shared" si="22"/>
        <v>0.31553778873220667</v>
      </c>
      <c r="AA62" s="25">
        <f t="shared" si="22"/>
        <v>26.91</v>
      </c>
      <c r="AB62" s="1"/>
      <c r="AC62" s="7">
        <v>43327</v>
      </c>
      <c r="AD62" s="8">
        <f t="shared" si="23"/>
        <v>0.20648631998661901</v>
      </c>
      <c r="AE62" s="9">
        <f t="shared" si="23"/>
        <v>0.10756942795855784</v>
      </c>
      <c r="AF62" s="9">
        <f t="shared" si="23"/>
        <v>0.42482297825649784</v>
      </c>
      <c r="AG62" s="25">
        <f t="shared" si="23"/>
        <v>26.91</v>
      </c>
    </row>
    <row r="63" spans="1:33" x14ac:dyDescent="0.2">
      <c r="A63" s="1" t="s">
        <v>24</v>
      </c>
      <c r="B63" s="2">
        <v>43328</v>
      </c>
      <c r="C63" s="1">
        <f>INDEX('in_215a Event Impacts'!$A$2:$N$115,MATCH('01 Tabular Event Impacts'!$B63&amp;"_"&amp;'01 Tabular Event Impacts'!$A63&amp;"_"&amp;'01 Tabular Event Impacts'!C$1,'in_215a Event Impacts'!$P$2:$P$115,0),MATCH('01 Tabular Event Impacts'!C$5,'in_215a Event Impacts'!$A$1:$N$1,0))*C$4</f>
        <v>0.26624977894603602</v>
      </c>
      <c r="D63" s="1">
        <f>INDEX('in_215a Event Impacts'!$A$2:$N$115,MATCH('01 Tabular Event Impacts'!$B63&amp;"_"&amp;'01 Tabular Event Impacts'!$A63&amp;"_"&amp;'01 Tabular Event Impacts'!D$1,'in_215a Event Impacts'!$P$2:$P$115,0),MATCH('01 Tabular Event Impacts'!D$5,'in_215a Event Impacts'!$A$1:$N$1,0))*D$4</f>
        <v>9.23353120323923E-2</v>
      </c>
      <c r="E63" s="1">
        <f>INDEX('in_215a Event Impacts'!$A$2:$N$115,MATCH('01 Tabular Event Impacts'!$B63&amp;"_"&amp;'01 Tabular Event Impacts'!$A63&amp;"_"&amp;'01 Tabular Event Impacts'!E$1,'in_215a Event Impacts'!$P$2:$P$115,0),MATCH('01 Tabular Event Impacts'!E$5,'in_215a Event Impacts'!$A$1:$N$1,0))*E$4</f>
        <v>1.3072115384615399</v>
      </c>
      <c r="F63" s="1">
        <f>INDEX('in_215a Event Impacts'!$A$2:$N$115,MATCH('01 Tabular Event Impacts'!$B63&amp;"_"&amp;'01 Tabular Event Impacts'!$A63&amp;"_"&amp;'01 Tabular Event Impacts'!F$1,'in_215a Event Impacts'!$P$2:$P$115,0),MATCH('01 Tabular Event Impacts'!F$5,'in_215a Event Impacts'!$A$1:$N$1,0))*F$4</f>
        <v>23.315000000000001</v>
      </c>
      <c r="I63" s="1">
        <f t="shared" si="24"/>
        <v>1</v>
      </c>
      <c r="J63" s="3">
        <f t="shared" si="25"/>
        <v>0.16921278966343278</v>
      </c>
      <c r="K63" s="3">
        <f t="shared" si="26"/>
        <v>0.34679958194859944</v>
      </c>
      <c r="L63" s="3"/>
      <c r="M63" s="1">
        <f>INDEX('in_215a Event Impacts'!$A$2:$N$115,MATCH('01 Tabular Event Impacts'!$B63&amp;"_"&amp;'01 Tabular Event Impacts'!$A63&amp;"_"&amp;'01 Tabular Event Impacts'!M$1,'in_215a Event Impacts'!$P$2:$P$115,0),MATCH('01 Tabular Event Impacts'!M$5,'in_215a Event Impacts'!$A$1:$N$1,0))*M$4</f>
        <v>0.22603855775006099</v>
      </c>
      <c r="N63" s="1">
        <f>INDEX('in_215a Event Impacts'!$A$2:$N$115,MATCH('01 Tabular Event Impacts'!$B63&amp;"_"&amp;'01 Tabular Event Impacts'!$A63&amp;"_"&amp;'01 Tabular Event Impacts'!N$1,'in_215a Event Impacts'!$P$2:$P$115,0),MATCH('01 Tabular Event Impacts'!N$5,'in_215a Event Impacts'!$A$1:$N$1,0))*N$4</f>
        <v>8.51493977247402E-2</v>
      </c>
      <c r="O63" s="1">
        <f>INDEX('in_215a Event Impacts'!$A$2:$N$115,MATCH('01 Tabular Event Impacts'!$B63&amp;"_"&amp;'01 Tabular Event Impacts'!$A63&amp;"_"&amp;'01 Tabular Event Impacts'!O$1,'in_215a Event Impacts'!$P$2:$P$115,0),MATCH('01 Tabular Event Impacts'!O$5,'in_215a Event Impacts'!$A$1:$N$1,0))*O$4</f>
        <v>1.3072115384615399</v>
      </c>
      <c r="P63" s="1">
        <f>INDEX('in_215a Event Impacts'!$A$2:$N$115,MATCH('01 Tabular Event Impacts'!$B63&amp;"_"&amp;'01 Tabular Event Impacts'!$A63&amp;"_"&amp;'01 Tabular Event Impacts'!P$1,'in_215a Event Impacts'!$P$2:$P$115,0),MATCH('01 Tabular Event Impacts'!P$5,'in_215a Event Impacts'!$A$1:$N$1,0))*P$4</f>
        <v>23.315000000000001</v>
      </c>
      <c r="R63" s="1">
        <f t="shared" si="27"/>
        <v>1</v>
      </c>
      <c r="S63" s="3">
        <f t="shared" si="28"/>
        <v>0.14742445365473228</v>
      </c>
      <c r="T63" s="3">
        <f t="shared" si="29"/>
        <v>0.37670297745791215</v>
      </c>
      <c r="U63" s="3"/>
      <c r="W63" s="4">
        <v>43328</v>
      </c>
      <c r="X63" s="5">
        <f t="shared" si="22"/>
        <v>0.26624977894603602</v>
      </c>
      <c r="Y63" s="6">
        <f t="shared" si="22"/>
        <v>0.16921278966343278</v>
      </c>
      <c r="Z63" s="6">
        <f t="shared" si="22"/>
        <v>0.34679958194859944</v>
      </c>
      <c r="AA63" s="24">
        <f t="shared" si="22"/>
        <v>23.315000000000001</v>
      </c>
      <c r="AB63" s="1"/>
      <c r="AC63" s="4">
        <v>43328</v>
      </c>
      <c r="AD63" s="5">
        <f t="shared" si="23"/>
        <v>0.22603855775006099</v>
      </c>
      <c r="AE63" s="6">
        <f t="shared" si="23"/>
        <v>0.14742445365473228</v>
      </c>
      <c r="AF63" s="6">
        <f t="shared" si="23"/>
        <v>0.37670297745791215</v>
      </c>
      <c r="AG63" s="24">
        <f t="shared" si="23"/>
        <v>23.315000000000001</v>
      </c>
    </row>
    <row r="64" spans="1:33" x14ac:dyDescent="0.2">
      <c r="A64" s="1" t="s">
        <v>24</v>
      </c>
      <c r="B64" s="2">
        <v>43329</v>
      </c>
      <c r="C64" s="1">
        <f>INDEX('in_215a Event Impacts'!$A$2:$N$115,MATCH('01 Tabular Event Impacts'!$B64&amp;"_"&amp;'01 Tabular Event Impacts'!$A64&amp;"_"&amp;'01 Tabular Event Impacts'!C$1,'in_215a Event Impacts'!$P$2:$P$115,0),MATCH('01 Tabular Event Impacts'!C$5,'in_215a Event Impacts'!$A$1:$N$1,0))*C$4</f>
        <v>0.27151162068121598</v>
      </c>
      <c r="D64" s="1">
        <f>INDEX('in_215a Event Impacts'!$A$2:$N$115,MATCH('01 Tabular Event Impacts'!$B64&amp;"_"&amp;'01 Tabular Event Impacts'!$A64&amp;"_"&amp;'01 Tabular Event Impacts'!D$1,'in_215a Event Impacts'!$P$2:$P$115,0),MATCH('01 Tabular Event Impacts'!D$5,'in_215a Event Impacts'!$A$1:$N$1,0))*D$4</f>
        <v>9.1203309571845997E-2</v>
      </c>
      <c r="E64" s="1">
        <f>INDEX('in_215a Event Impacts'!$A$2:$N$115,MATCH('01 Tabular Event Impacts'!$B64&amp;"_"&amp;'01 Tabular Event Impacts'!$A64&amp;"_"&amp;'01 Tabular Event Impacts'!E$1,'in_215a Event Impacts'!$P$2:$P$115,0),MATCH('01 Tabular Event Impacts'!E$5,'in_215a Event Impacts'!$A$1:$N$1,0))*E$4</f>
        <v>1.4016822429906499</v>
      </c>
      <c r="F64" s="1">
        <f>INDEX('in_215a Event Impacts'!$A$2:$N$115,MATCH('01 Tabular Event Impacts'!$B64&amp;"_"&amp;'01 Tabular Event Impacts'!$A64&amp;"_"&amp;'01 Tabular Event Impacts'!F$1,'in_215a Event Impacts'!$P$2:$P$115,0),MATCH('01 Tabular Event Impacts'!F$5,'in_215a Event Impacts'!$A$1:$N$1,0))*F$4</f>
        <v>23.925000000000001</v>
      </c>
      <c r="I64" s="1">
        <f t="shared" si="24"/>
        <v>1</v>
      </c>
      <c r="J64" s="3">
        <f t="shared" si="25"/>
        <v>0.1622714657137081</v>
      </c>
      <c r="K64" s="3">
        <f t="shared" si="26"/>
        <v>0.3359094146431712</v>
      </c>
      <c r="L64" s="3"/>
      <c r="M64" s="1">
        <f>INDEX('in_215a Event Impacts'!$A$2:$N$115,MATCH('01 Tabular Event Impacts'!$B64&amp;"_"&amp;'01 Tabular Event Impacts'!$A64&amp;"_"&amp;'01 Tabular Event Impacts'!M$1,'in_215a Event Impacts'!$P$2:$P$115,0),MATCH('01 Tabular Event Impacts'!M$5,'in_215a Event Impacts'!$A$1:$N$1,0))*M$4</f>
        <v>0.222720931870868</v>
      </c>
      <c r="N64" s="1">
        <f>INDEX('in_215a Event Impacts'!$A$2:$N$115,MATCH('01 Tabular Event Impacts'!$B64&amp;"_"&amp;'01 Tabular Event Impacts'!$A64&amp;"_"&amp;'01 Tabular Event Impacts'!N$1,'in_215a Event Impacts'!$P$2:$P$115,0),MATCH('01 Tabular Event Impacts'!N$5,'in_215a Event Impacts'!$A$1:$N$1,0))*N$4</f>
        <v>8.2514915849452405E-2</v>
      </c>
      <c r="O64" s="1">
        <f>INDEX('in_215a Event Impacts'!$A$2:$N$115,MATCH('01 Tabular Event Impacts'!$B64&amp;"_"&amp;'01 Tabular Event Impacts'!$A64&amp;"_"&amp;'01 Tabular Event Impacts'!O$1,'in_215a Event Impacts'!$P$2:$P$115,0),MATCH('01 Tabular Event Impacts'!O$5,'in_215a Event Impacts'!$A$1:$N$1,0))*O$4</f>
        <v>1.4016822429906499</v>
      </c>
      <c r="P64" s="1">
        <f>INDEX('in_215a Event Impacts'!$A$2:$N$115,MATCH('01 Tabular Event Impacts'!$B64&amp;"_"&amp;'01 Tabular Event Impacts'!$A64&amp;"_"&amp;'01 Tabular Event Impacts'!P$1,'in_215a Event Impacts'!$P$2:$P$115,0),MATCH('01 Tabular Event Impacts'!P$5,'in_215a Event Impacts'!$A$1:$N$1,0))*P$4</f>
        <v>23.925000000000001</v>
      </c>
      <c r="R64" s="1">
        <f t="shared" si="27"/>
        <v>1</v>
      </c>
      <c r="S64" s="3">
        <f t="shared" si="28"/>
        <v>0.13710939212480619</v>
      </c>
      <c r="T64" s="3">
        <f t="shared" si="29"/>
        <v>0.37048567979813396</v>
      </c>
      <c r="U64" s="3"/>
      <c r="W64" s="7">
        <v>43329</v>
      </c>
      <c r="X64" s="8">
        <f t="shared" si="22"/>
        <v>0.27151162068121598</v>
      </c>
      <c r="Y64" s="9">
        <f t="shared" si="22"/>
        <v>0.1622714657137081</v>
      </c>
      <c r="Z64" s="9">
        <f t="shared" si="22"/>
        <v>0.3359094146431712</v>
      </c>
      <c r="AA64" s="25">
        <f t="shared" si="22"/>
        <v>23.925000000000001</v>
      </c>
      <c r="AB64" s="1"/>
      <c r="AC64" s="7">
        <v>43329</v>
      </c>
      <c r="AD64" s="8">
        <f t="shared" si="23"/>
        <v>0.222720931870868</v>
      </c>
      <c r="AE64" s="9">
        <f t="shared" si="23"/>
        <v>0.13710939212480619</v>
      </c>
      <c r="AF64" s="9">
        <f t="shared" si="23"/>
        <v>0.37048567979813396</v>
      </c>
      <c r="AG64" s="25">
        <f t="shared" si="23"/>
        <v>23.925000000000001</v>
      </c>
    </row>
    <row r="65" spans="1:33" x14ac:dyDescent="0.2">
      <c r="A65" s="1" t="s">
        <v>24</v>
      </c>
      <c r="B65" s="2">
        <v>43332</v>
      </c>
      <c r="C65" s="1">
        <f>INDEX('in_215a Event Impacts'!$A$2:$N$115,MATCH('01 Tabular Event Impacts'!$B65&amp;"_"&amp;'01 Tabular Event Impacts'!$A65&amp;"_"&amp;'01 Tabular Event Impacts'!C$1,'in_215a Event Impacts'!$P$2:$P$115,0),MATCH('01 Tabular Event Impacts'!C$5,'in_215a Event Impacts'!$A$1:$N$1,0))*C$4</f>
        <v>0.28009446088859902</v>
      </c>
      <c r="D65" s="1">
        <f>INDEX('in_215a Event Impacts'!$A$2:$N$115,MATCH('01 Tabular Event Impacts'!$B65&amp;"_"&amp;'01 Tabular Event Impacts'!$A65&amp;"_"&amp;'01 Tabular Event Impacts'!D$1,'in_215a Event Impacts'!$P$2:$P$115,0),MATCH('01 Tabular Event Impacts'!D$5,'in_215a Event Impacts'!$A$1:$N$1,0))*D$4</f>
        <v>9.1995377381377003E-2</v>
      </c>
      <c r="E65" s="1">
        <f>INDEX('in_215a Event Impacts'!$A$2:$N$115,MATCH('01 Tabular Event Impacts'!$B65&amp;"_"&amp;'01 Tabular Event Impacts'!$A65&amp;"_"&amp;'01 Tabular Event Impacts'!E$1,'in_215a Event Impacts'!$P$2:$P$115,0),MATCH('01 Tabular Event Impacts'!E$5,'in_215a Event Impacts'!$A$1:$N$1,0))*E$4</f>
        <v>1.29692307692308</v>
      </c>
      <c r="F65" s="1">
        <f>INDEX('in_215a Event Impacts'!$A$2:$N$115,MATCH('01 Tabular Event Impacts'!$B65&amp;"_"&amp;'01 Tabular Event Impacts'!$A65&amp;"_"&amp;'01 Tabular Event Impacts'!F$1,'in_215a Event Impacts'!$P$2:$P$115,0),MATCH('01 Tabular Event Impacts'!F$5,'in_215a Event Impacts'!$A$1:$N$1,0))*F$4</f>
        <v>24.92</v>
      </c>
      <c r="I65" s="1">
        <f t="shared" si="24"/>
        <v>1</v>
      </c>
      <c r="J65" s="3">
        <f t="shared" si="25"/>
        <v>0.17761023842338955</v>
      </c>
      <c r="K65" s="3">
        <f t="shared" si="26"/>
        <v>0.32844411520856887</v>
      </c>
      <c r="L65" s="3"/>
      <c r="M65" s="1">
        <f>INDEX('in_215a Event Impacts'!$A$2:$N$115,MATCH('01 Tabular Event Impacts'!$B65&amp;"_"&amp;'01 Tabular Event Impacts'!$A65&amp;"_"&amp;'01 Tabular Event Impacts'!M$1,'in_215a Event Impacts'!$P$2:$P$115,0),MATCH('01 Tabular Event Impacts'!M$5,'in_215a Event Impacts'!$A$1:$N$1,0))*M$4</f>
        <v>0.217309394576118</v>
      </c>
      <c r="N65" s="1">
        <f>INDEX('in_215a Event Impacts'!$A$2:$N$115,MATCH('01 Tabular Event Impacts'!$B65&amp;"_"&amp;'01 Tabular Event Impacts'!$A65&amp;"_"&amp;'01 Tabular Event Impacts'!N$1,'in_215a Event Impacts'!$P$2:$P$115,0),MATCH('01 Tabular Event Impacts'!N$5,'in_215a Event Impacts'!$A$1:$N$1,0))*N$4</f>
        <v>8.08811134975502E-2</v>
      </c>
      <c r="O65" s="1">
        <f>INDEX('in_215a Event Impacts'!$A$2:$N$115,MATCH('01 Tabular Event Impacts'!$B65&amp;"_"&amp;'01 Tabular Event Impacts'!$A65&amp;"_"&amp;'01 Tabular Event Impacts'!O$1,'in_215a Event Impacts'!$P$2:$P$115,0),MATCH('01 Tabular Event Impacts'!O$5,'in_215a Event Impacts'!$A$1:$N$1,0))*O$4</f>
        <v>1.29692307692308</v>
      </c>
      <c r="P65" s="1">
        <f>INDEX('in_215a Event Impacts'!$A$2:$N$115,MATCH('01 Tabular Event Impacts'!$B65&amp;"_"&amp;'01 Tabular Event Impacts'!$A65&amp;"_"&amp;'01 Tabular Event Impacts'!P$1,'in_215a Event Impacts'!$P$2:$P$115,0),MATCH('01 Tabular Event Impacts'!P$5,'in_215a Event Impacts'!$A$1:$N$1,0))*P$4</f>
        <v>24.92</v>
      </c>
      <c r="R65" s="1">
        <f t="shared" si="27"/>
        <v>1</v>
      </c>
      <c r="S65" s="3">
        <f t="shared" si="28"/>
        <v>0.14351124986836813</v>
      </c>
      <c r="T65" s="3">
        <f t="shared" si="29"/>
        <v>0.37219335894481814</v>
      </c>
      <c r="U65" s="3"/>
      <c r="W65" s="4">
        <v>43332</v>
      </c>
      <c r="X65" s="5">
        <f t="shared" si="22"/>
        <v>0.28009446088859902</v>
      </c>
      <c r="Y65" s="6">
        <f t="shared" si="22"/>
        <v>0.17761023842338955</v>
      </c>
      <c r="Z65" s="6">
        <f t="shared" si="22"/>
        <v>0.32844411520856887</v>
      </c>
      <c r="AA65" s="24">
        <f t="shared" si="22"/>
        <v>24.92</v>
      </c>
      <c r="AB65" s="1"/>
      <c r="AC65" s="4">
        <v>43332</v>
      </c>
      <c r="AD65" s="5">
        <f t="shared" si="23"/>
        <v>0.217309394576118</v>
      </c>
      <c r="AE65" s="6">
        <f t="shared" si="23"/>
        <v>0.14351124986836813</v>
      </c>
      <c r="AF65" s="6">
        <f t="shared" si="23"/>
        <v>0.37219335894481814</v>
      </c>
      <c r="AG65" s="24">
        <f t="shared" si="23"/>
        <v>24.92</v>
      </c>
    </row>
    <row r="66" spans="1:33" x14ac:dyDescent="0.2">
      <c r="A66" s="1" t="s">
        <v>24</v>
      </c>
      <c r="B66" s="2">
        <v>43339</v>
      </c>
      <c r="C66" s="1">
        <f>INDEX('in_215a Event Impacts'!$A$2:$N$115,MATCH('01 Tabular Event Impacts'!$B66&amp;"_"&amp;'01 Tabular Event Impacts'!$A66&amp;"_"&amp;'01 Tabular Event Impacts'!C$1,'in_215a Event Impacts'!$P$2:$P$115,0),MATCH('01 Tabular Event Impacts'!C$5,'in_215a Event Impacts'!$A$1:$N$1,0))*C$4</f>
        <v>0.31244184860486901</v>
      </c>
      <c r="D66" s="1">
        <f>INDEX('in_215a Event Impacts'!$A$2:$N$115,MATCH('01 Tabular Event Impacts'!$B66&amp;"_"&amp;'01 Tabular Event Impacts'!$A66&amp;"_"&amp;'01 Tabular Event Impacts'!D$1,'in_215a Event Impacts'!$P$2:$P$115,0),MATCH('01 Tabular Event Impacts'!D$5,'in_215a Event Impacts'!$A$1:$N$1,0))*D$4</f>
        <v>0.120011956966748</v>
      </c>
      <c r="E66" s="1">
        <f>INDEX('in_215a Event Impacts'!$A$2:$N$115,MATCH('01 Tabular Event Impacts'!$B66&amp;"_"&amp;'01 Tabular Event Impacts'!$A66&amp;"_"&amp;'01 Tabular Event Impacts'!E$1,'in_215a Event Impacts'!$P$2:$P$115,0),MATCH('01 Tabular Event Impacts'!E$5,'in_215a Event Impacts'!$A$1:$N$1,0))*E$4</f>
        <v>1.839</v>
      </c>
      <c r="F66" s="1">
        <f>INDEX('in_215a Event Impacts'!$A$2:$N$115,MATCH('01 Tabular Event Impacts'!$B66&amp;"_"&amp;'01 Tabular Event Impacts'!$A66&amp;"_"&amp;'01 Tabular Event Impacts'!F$1,'in_215a Event Impacts'!$P$2:$P$115,0),MATCH('01 Tabular Event Impacts'!F$5,'in_215a Event Impacts'!$A$1:$N$1,0))*F$4</f>
        <v>28.67</v>
      </c>
      <c r="I66" s="1">
        <f t="shared" si="24"/>
        <v>1</v>
      </c>
      <c r="J66" s="3">
        <f t="shared" si="25"/>
        <v>0.14522439860853131</v>
      </c>
      <c r="K66" s="3">
        <f t="shared" si="26"/>
        <v>0.3841097391486813</v>
      </c>
      <c r="L66" s="3"/>
      <c r="M66" s="1">
        <f>INDEX('in_215a Event Impacts'!$A$2:$N$115,MATCH('01 Tabular Event Impacts'!$B66&amp;"_"&amp;'01 Tabular Event Impacts'!$A66&amp;"_"&amp;'01 Tabular Event Impacts'!M$1,'in_215a Event Impacts'!$P$2:$P$115,0),MATCH('01 Tabular Event Impacts'!M$5,'in_215a Event Impacts'!$A$1:$N$1,0))*M$4</f>
        <v>0.19691415351550401</v>
      </c>
      <c r="N66" s="1">
        <f>INDEX('in_215a Event Impacts'!$A$2:$N$115,MATCH('01 Tabular Event Impacts'!$B66&amp;"_"&amp;'01 Tabular Event Impacts'!$A66&amp;"_"&amp;'01 Tabular Event Impacts'!N$1,'in_215a Event Impacts'!$P$2:$P$115,0),MATCH('01 Tabular Event Impacts'!N$5,'in_215a Event Impacts'!$A$1:$N$1,0))*N$4</f>
        <v>0.102902847026105</v>
      </c>
      <c r="O66" s="1">
        <f>INDEX('in_215a Event Impacts'!$A$2:$N$115,MATCH('01 Tabular Event Impacts'!$B66&amp;"_"&amp;'01 Tabular Event Impacts'!$A66&amp;"_"&amp;'01 Tabular Event Impacts'!O$1,'in_215a Event Impacts'!$P$2:$P$115,0),MATCH('01 Tabular Event Impacts'!O$5,'in_215a Event Impacts'!$A$1:$N$1,0))*O$4</f>
        <v>1.839</v>
      </c>
      <c r="P66" s="1">
        <f>INDEX('in_215a Event Impacts'!$A$2:$N$115,MATCH('01 Tabular Event Impacts'!$B66&amp;"_"&amp;'01 Tabular Event Impacts'!$A66&amp;"_"&amp;'01 Tabular Event Impacts'!P$1,'in_215a Event Impacts'!$P$2:$P$115,0),MATCH('01 Tabular Event Impacts'!P$5,'in_215a Event Impacts'!$A$1:$N$1,0))*P$4</f>
        <v>28.67</v>
      </c>
      <c r="R66" s="1">
        <f t="shared" si="27"/>
        <v>1</v>
      </c>
      <c r="S66" s="3">
        <f t="shared" si="28"/>
        <v>9.6720263560957892E-2</v>
      </c>
      <c r="T66" s="3">
        <f t="shared" si="29"/>
        <v>0.52257720021127363</v>
      </c>
      <c r="U66" s="3"/>
      <c r="W66" s="7">
        <v>43339</v>
      </c>
      <c r="X66" s="8">
        <f t="shared" si="22"/>
        <v>0.31244184860486901</v>
      </c>
      <c r="Y66" s="9">
        <f t="shared" si="22"/>
        <v>0.14522439860853131</v>
      </c>
      <c r="Z66" s="9">
        <f t="shared" si="22"/>
        <v>0.3841097391486813</v>
      </c>
      <c r="AA66" s="25">
        <f t="shared" si="22"/>
        <v>28.67</v>
      </c>
      <c r="AB66" s="1"/>
      <c r="AC66" s="7">
        <v>43339</v>
      </c>
      <c r="AD66" s="8">
        <f t="shared" si="23"/>
        <v>0.19691415351550401</v>
      </c>
      <c r="AE66" s="9">
        <f t="shared" si="23"/>
        <v>9.6720263560957892E-2</v>
      </c>
      <c r="AF66" s="9">
        <f t="shared" si="23"/>
        <v>0.52257720021127363</v>
      </c>
      <c r="AG66" s="25">
        <f t="shared" si="23"/>
        <v>28.67</v>
      </c>
    </row>
    <row r="67" spans="1:33" x14ac:dyDescent="0.2">
      <c r="A67" s="1" t="s">
        <v>24</v>
      </c>
      <c r="B67" s="2">
        <v>43348</v>
      </c>
      <c r="C67" s="1">
        <f>INDEX('in_215a Event Impacts'!$A$2:$N$115,MATCH('01 Tabular Event Impacts'!$B67&amp;"_"&amp;'01 Tabular Event Impacts'!$A67&amp;"_"&amp;'01 Tabular Event Impacts'!C$1,'in_215a Event Impacts'!$P$2:$P$115,0),MATCH('01 Tabular Event Impacts'!C$5,'in_215a Event Impacts'!$A$1:$N$1,0))*C$4</f>
        <v>0.31615101572966797</v>
      </c>
      <c r="D67" s="1">
        <f>INDEX('in_215a Event Impacts'!$A$2:$N$115,MATCH('01 Tabular Event Impacts'!$B67&amp;"_"&amp;'01 Tabular Event Impacts'!$A67&amp;"_"&amp;'01 Tabular Event Impacts'!D$1,'in_215a Event Impacts'!$P$2:$P$115,0),MATCH('01 Tabular Event Impacts'!D$5,'in_215a Event Impacts'!$A$1:$N$1,0))*D$4</f>
        <v>0.12501481752540999</v>
      </c>
      <c r="E67" s="1">
        <f>INDEX('in_215a Event Impacts'!$A$2:$N$115,MATCH('01 Tabular Event Impacts'!$B67&amp;"_"&amp;'01 Tabular Event Impacts'!$A67&amp;"_"&amp;'01 Tabular Event Impacts'!E$1,'in_215a Event Impacts'!$P$2:$P$115,0),MATCH('01 Tabular Event Impacts'!E$5,'in_215a Event Impacts'!$A$1:$N$1,0))*E$4</f>
        <v>2.1423770491803298</v>
      </c>
      <c r="F67" s="1">
        <f>INDEX('in_215a Event Impacts'!$A$2:$N$115,MATCH('01 Tabular Event Impacts'!$B67&amp;"_"&amp;'01 Tabular Event Impacts'!$A67&amp;"_"&amp;'01 Tabular Event Impacts'!F$1,'in_215a Event Impacts'!$P$2:$P$115,0),MATCH('01 Tabular Event Impacts'!F$5,'in_215a Event Impacts'!$A$1:$N$1,0))*F$4</f>
        <v>29.1</v>
      </c>
      <c r="I67" s="1">
        <f t="shared" si="24"/>
        <v>1</v>
      </c>
      <c r="J67" s="3">
        <f t="shared" si="25"/>
        <v>0.12859361674248029</v>
      </c>
      <c r="K67" s="3">
        <f t="shared" si="26"/>
        <v>0.39542753717516671</v>
      </c>
      <c r="L67" s="3"/>
      <c r="M67" s="1">
        <f>INDEX('in_215a Event Impacts'!$A$2:$N$115,MATCH('01 Tabular Event Impacts'!$B67&amp;"_"&amp;'01 Tabular Event Impacts'!$A67&amp;"_"&amp;'01 Tabular Event Impacts'!M$1,'in_215a Event Impacts'!$P$2:$P$115,0),MATCH('01 Tabular Event Impacts'!M$5,'in_215a Event Impacts'!$A$1:$N$1,0))*M$4</f>
        <v>0.19457549920722</v>
      </c>
      <c r="N67" s="1">
        <f>INDEX('in_215a Event Impacts'!$A$2:$N$115,MATCH('01 Tabular Event Impacts'!$B67&amp;"_"&amp;'01 Tabular Event Impacts'!$A67&amp;"_"&amp;'01 Tabular Event Impacts'!N$1,'in_215a Event Impacts'!$P$2:$P$115,0),MATCH('01 Tabular Event Impacts'!N$5,'in_215a Event Impacts'!$A$1:$N$1,0))*N$4</f>
        <v>0.10753387674460201</v>
      </c>
      <c r="O67" s="1">
        <f>INDEX('in_215a Event Impacts'!$A$2:$N$115,MATCH('01 Tabular Event Impacts'!$B67&amp;"_"&amp;'01 Tabular Event Impacts'!$A67&amp;"_"&amp;'01 Tabular Event Impacts'!O$1,'in_215a Event Impacts'!$P$2:$P$115,0),MATCH('01 Tabular Event Impacts'!O$5,'in_215a Event Impacts'!$A$1:$N$1,0))*O$4</f>
        <v>2.1423770491803298</v>
      </c>
      <c r="P67" s="1">
        <f>INDEX('in_215a Event Impacts'!$A$2:$N$115,MATCH('01 Tabular Event Impacts'!$B67&amp;"_"&amp;'01 Tabular Event Impacts'!$A67&amp;"_"&amp;'01 Tabular Event Impacts'!P$1,'in_215a Event Impacts'!$P$2:$P$115,0),MATCH('01 Tabular Event Impacts'!P$5,'in_215a Event Impacts'!$A$1:$N$1,0))*P$4</f>
        <v>29.1</v>
      </c>
      <c r="R67" s="1">
        <f t="shared" si="27"/>
        <v>1</v>
      </c>
      <c r="S67" s="3">
        <f t="shared" si="28"/>
        <v>8.3260355175578199E-2</v>
      </c>
      <c r="T67" s="3">
        <f t="shared" si="29"/>
        <v>0.55265887628575494</v>
      </c>
      <c r="U67" s="3"/>
      <c r="W67" s="4">
        <v>43348</v>
      </c>
      <c r="X67" s="5">
        <f t="shared" si="22"/>
        <v>0.31615101572966797</v>
      </c>
      <c r="Y67" s="6">
        <f t="shared" si="22"/>
        <v>0.12859361674248029</v>
      </c>
      <c r="Z67" s="6">
        <f t="shared" si="22"/>
        <v>0.39542753717516671</v>
      </c>
      <c r="AA67" s="24">
        <f t="shared" si="22"/>
        <v>29.1</v>
      </c>
      <c r="AB67" s="1"/>
      <c r="AC67" s="4">
        <v>43348</v>
      </c>
      <c r="AD67" s="5">
        <f t="shared" si="23"/>
        <v>0.19457549920722</v>
      </c>
      <c r="AE67" s="6">
        <f t="shared" si="23"/>
        <v>8.3260355175578199E-2</v>
      </c>
      <c r="AF67" s="6">
        <f t="shared" si="23"/>
        <v>0.55265887628575494</v>
      </c>
      <c r="AG67" s="24">
        <f t="shared" si="23"/>
        <v>29.1</v>
      </c>
    </row>
    <row r="68" spans="1:33" x14ac:dyDescent="0.2">
      <c r="A68" s="1" t="s">
        <v>24</v>
      </c>
      <c r="B68" s="2">
        <v>43349</v>
      </c>
      <c r="C68" s="1">
        <f>INDEX('in_215a Event Impacts'!$A$2:$N$115,MATCH('01 Tabular Event Impacts'!$B68&amp;"_"&amp;'01 Tabular Event Impacts'!$A68&amp;"_"&amp;'01 Tabular Event Impacts'!C$1,'in_215a Event Impacts'!$P$2:$P$115,0),MATCH('01 Tabular Event Impacts'!C$5,'in_215a Event Impacts'!$A$1:$N$1,0))*C$4</f>
        <v>0.245418061256758</v>
      </c>
      <c r="D68" s="1">
        <f>INDEX('in_215a Event Impacts'!$A$2:$N$115,MATCH('01 Tabular Event Impacts'!$B68&amp;"_"&amp;'01 Tabular Event Impacts'!$A68&amp;"_"&amp;'01 Tabular Event Impacts'!D$1,'in_215a Event Impacts'!$P$2:$P$115,0),MATCH('01 Tabular Event Impacts'!D$5,'in_215a Event Impacts'!$A$1:$N$1,0))*D$4</f>
        <v>0.10752876560126599</v>
      </c>
      <c r="E68" s="1">
        <f>INDEX('in_215a Event Impacts'!$A$2:$N$115,MATCH('01 Tabular Event Impacts'!$B68&amp;"_"&amp;'01 Tabular Event Impacts'!$A68&amp;"_"&amp;'01 Tabular Event Impacts'!E$1,'in_215a Event Impacts'!$P$2:$P$115,0),MATCH('01 Tabular Event Impacts'!E$5,'in_215a Event Impacts'!$A$1:$N$1,0))*E$4</f>
        <v>1.2922131147541001</v>
      </c>
      <c r="F68" s="1">
        <f>INDEX('in_215a Event Impacts'!$A$2:$N$115,MATCH('01 Tabular Event Impacts'!$B68&amp;"_"&amp;'01 Tabular Event Impacts'!$A68&amp;"_"&amp;'01 Tabular Event Impacts'!F$1,'in_215a Event Impacts'!$P$2:$P$115,0),MATCH('01 Tabular Event Impacts'!F$5,'in_215a Event Impacts'!$A$1:$N$1,0))*F$4</f>
        <v>20.9</v>
      </c>
      <c r="I68" s="1">
        <f t="shared" si="24"/>
        <v>1</v>
      </c>
      <c r="J68" s="3">
        <f t="shared" si="25"/>
        <v>0.15960788587381305</v>
      </c>
      <c r="K68" s="3">
        <f t="shared" si="26"/>
        <v>0.43814528177194217</v>
      </c>
      <c r="L68" s="3"/>
      <c r="M68" s="1">
        <f>INDEX('in_215a Event Impacts'!$A$2:$N$115,MATCH('01 Tabular Event Impacts'!$B68&amp;"_"&amp;'01 Tabular Event Impacts'!$A68&amp;"_"&amp;'01 Tabular Event Impacts'!M$1,'in_215a Event Impacts'!$P$2:$P$115,0),MATCH('01 Tabular Event Impacts'!M$5,'in_215a Event Impacts'!$A$1:$N$1,0))*M$4</f>
        <v>0.239173092993096</v>
      </c>
      <c r="N68" s="1">
        <f>INDEX('in_215a Event Impacts'!$A$2:$N$115,MATCH('01 Tabular Event Impacts'!$B68&amp;"_"&amp;'01 Tabular Event Impacts'!$A68&amp;"_"&amp;'01 Tabular Event Impacts'!N$1,'in_215a Event Impacts'!$P$2:$P$115,0),MATCH('01 Tabular Event Impacts'!N$5,'in_215a Event Impacts'!$A$1:$N$1,0))*N$4</f>
        <v>0.105232368318892</v>
      </c>
      <c r="O68" s="1">
        <f>INDEX('in_215a Event Impacts'!$A$2:$N$115,MATCH('01 Tabular Event Impacts'!$B68&amp;"_"&amp;'01 Tabular Event Impacts'!$A68&amp;"_"&amp;'01 Tabular Event Impacts'!O$1,'in_215a Event Impacts'!$P$2:$P$115,0),MATCH('01 Tabular Event Impacts'!O$5,'in_215a Event Impacts'!$A$1:$N$1,0))*O$4</f>
        <v>1.2922131147541001</v>
      </c>
      <c r="P68" s="1">
        <f>INDEX('in_215a Event Impacts'!$A$2:$N$115,MATCH('01 Tabular Event Impacts'!$B68&amp;"_"&amp;'01 Tabular Event Impacts'!$A68&amp;"_"&amp;'01 Tabular Event Impacts'!P$1,'in_215a Event Impacts'!$P$2:$P$115,0),MATCH('01 Tabular Event Impacts'!P$5,'in_215a Event Impacts'!$A$1:$N$1,0))*P$4</f>
        <v>20.9</v>
      </c>
      <c r="R68" s="1">
        <f t="shared" si="27"/>
        <v>1</v>
      </c>
      <c r="S68" s="3">
        <f t="shared" si="28"/>
        <v>0.1561807803825925</v>
      </c>
      <c r="T68" s="3">
        <f t="shared" si="29"/>
        <v>0.43998414287316867</v>
      </c>
      <c r="U68" s="3"/>
      <c r="W68" s="7">
        <v>43349</v>
      </c>
      <c r="X68" s="8">
        <f t="shared" si="22"/>
        <v>0.245418061256758</v>
      </c>
      <c r="Y68" s="9">
        <f t="shared" si="22"/>
        <v>0.15960788587381305</v>
      </c>
      <c r="Z68" s="9">
        <f t="shared" si="22"/>
        <v>0.43814528177194217</v>
      </c>
      <c r="AA68" s="25">
        <f t="shared" si="22"/>
        <v>20.9</v>
      </c>
      <c r="AB68" s="1"/>
      <c r="AC68" s="7">
        <v>43349</v>
      </c>
      <c r="AD68" s="8">
        <f t="shared" si="23"/>
        <v>0.239173092993096</v>
      </c>
      <c r="AE68" s="9">
        <f t="shared" si="23"/>
        <v>0.1561807803825925</v>
      </c>
      <c r="AF68" s="9">
        <f t="shared" si="23"/>
        <v>0.43998414287316867</v>
      </c>
      <c r="AG68" s="25">
        <f t="shared" si="23"/>
        <v>20.9</v>
      </c>
    </row>
    <row r="69" spans="1:33" x14ac:dyDescent="0.2">
      <c r="A69" s="1" t="s">
        <v>24</v>
      </c>
      <c r="B69" s="2">
        <v>43360</v>
      </c>
      <c r="C69" s="1">
        <f>INDEX('in_215a Event Impacts'!$A$2:$N$115,MATCH('01 Tabular Event Impacts'!$B69&amp;"_"&amp;'01 Tabular Event Impacts'!$A69&amp;"_"&amp;'01 Tabular Event Impacts'!C$1,'in_215a Event Impacts'!$P$2:$P$115,0),MATCH('01 Tabular Event Impacts'!C$5,'in_215a Event Impacts'!$A$1:$N$1,0))*C$4</f>
        <v>0.26870818041247202</v>
      </c>
      <c r="D69" s="1">
        <f>INDEX('in_215a Event Impacts'!$A$2:$N$115,MATCH('01 Tabular Event Impacts'!$B69&amp;"_"&amp;'01 Tabular Event Impacts'!$A69&amp;"_"&amp;'01 Tabular Event Impacts'!D$1,'in_215a Event Impacts'!$P$2:$P$115,0),MATCH('01 Tabular Event Impacts'!D$5,'in_215a Event Impacts'!$A$1:$N$1,0))*D$4</f>
        <v>9.1655149632314206E-2</v>
      </c>
      <c r="E69" s="1">
        <f>INDEX('in_215a Event Impacts'!$A$2:$N$115,MATCH('01 Tabular Event Impacts'!$B69&amp;"_"&amp;'01 Tabular Event Impacts'!$A69&amp;"_"&amp;'01 Tabular Event Impacts'!E$1,'in_215a Event Impacts'!$P$2:$P$115,0),MATCH('01 Tabular Event Impacts'!E$5,'in_215a Event Impacts'!$A$1:$N$1,0))*E$4</f>
        <v>1.55286885245902</v>
      </c>
      <c r="F69" s="1">
        <f>INDEX('in_215a Event Impacts'!$A$2:$N$115,MATCH('01 Tabular Event Impacts'!$B69&amp;"_"&amp;'01 Tabular Event Impacts'!$A69&amp;"_"&amp;'01 Tabular Event Impacts'!F$1,'in_215a Event Impacts'!$P$2:$P$115,0),MATCH('01 Tabular Event Impacts'!F$5,'in_215a Event Impacts'!$A$1:$N$1,0))*F$4</f>
        <v>23.6</v>
      </c>
      <c r="I69" s="1">
        <f t="shared" si="24"/>
        <v>1</v>
      </c>
      <c r="J69" s="3">
        <f t="shared" si="25"/>
        <v>0.14751403622436249</v>
      </c>
      <c r="K69" s="3">
        <f t="shared" si="26"/>
        <v>0.34109549434491299</v>
      </c>
      <c r="L69" s="3"/>
      <c r="M69" s="1">
        <f>INDEX('in_215a Event Impacts'!$A$2:$N$115,MATCH('01 Tabular Event Impacts'!$B69&amp;"_"&amp;'01 Tabular Event Impacts'!$A69&amp;"_"&amp;'01 Tabular Event Impacts'!M$1,'in_215a Event Impacts'!$P$2:$P$115,0),MATCH('01 Tabular Event Impacts'!M$5,'in_215a Event Impacts'!$A$1:$N$1,0))*M$4</f>
        <v>0.224488519429454</v>
      </c>
      <c r="N69" s="1">
        <f>INDEX('in_215a Event Impacts'!$A$2:$N$115,MATCH('01 Tabular Event Impacts'!$B69&amp;"_"&amp;'01 Tabular Event Impacts'!$A69&amp;"_"&amp;'01 Tabular Event Impacts'!N$1,'in_215a Event Impacts'!$P$2:$P$115,0),MATCH('01 Tabular Event Impacts'!N$5,'in_215a Event Impacts'!$A$1:$N$1,0))*N$4</f>
        <v>8.3771968595219903E-2</v>
      </c>
      <c r="O69" s="1">
        <f>INDEX('in_215a Event Impacts'!$A$2:$N$115,MATCH('01 Tabular Event Impacts'!$B69&amp;"_"&amp;'01 Tabular Event Impacts'!$A69&amp;"_"&amp;'01 Tabular Event Impacts'!O$1,'in_215a Event Impacts'!$P$2:$P$115,0),MATCH('01 Tabular Event Impacts'!O$5,'in_215a Event Impacts'!$A$1:$N$1,0))*O$4</f>
        <v>1.55286885245902</v>
      </c>
      <c r="P69" s="1">
        <f>INDEX('in_215a Event Impacts'!$A$2:$N$115,MATCH('01 Tabular Event Impacts'!$B69&amp;"_"&amp;'01 Tabular Event Impacts'!$A69&amp;"_"&amp;'01 Tabular Event Impacts'!P$1,'in_215a Event Impacts'!$P$2:$P$115,0),MATCH('01 Tabular Event Impacts'!P$5,'in_215a Event Impacts'!$A$1:$N$1,0))*P$4</f>
        <v>23.6</v>
      </c>
      <c r="R69" s="1">
        <f t="shared" si="27"/>
        <v>1</v>
      </c>
      <c r="S69" s="3">
        <f t="shared" si="28"/>
        <v>0.1263046604920714</v>
      </c>
      <c r="T69" s="3">
        <f t="shared" si="29"/>
        <v>0.37316816382472257</v>
      </c>
      <c r="U69" s="3"/>
      <c r="W69" s="10">
        <v>43360</v>
      </c>
      <c r="X69" s="11">
        <f t="shared" si="22"/>
        <v>0.26870818041247202</v>
      </c>
      <c r="Y69" s="12">
        <f t="shared" si="22"/>
        <v>0.14751403622436249</v>
      </c>
      <c r="Z69" s="12">
        <f t="shared" si="22"/>
        <v>0.34109549434491299</v>
      </c>
      <c r="AA69" s="26">
        <f t="shared" si="22"/>
        <v>23.6</v>
      </c>
      <c r="AB69" s="1"/>
      <c r="AC69" s="10">
        <v>43360</v>
      </c>
      <c r="AD69" s="11">
        <f t="shared" si="23"/>
        <v>0.224488519429454</v>
      </c>
      <c r="AE69" s="12">
        <f t="shared" si="23"/>
        <v>0.1263046604920714</v>
      </c>
      <c r="AF69" s="12">
        <f t="shared" si="23"/>
        <v>0.37316816382472257</v>
      </c>
      <c r="AG69" s="26">
        <f t="shared" si="23"/>
        <v>23.6</v>
      </c>
    </row>
    <row r="70" spans="1:33" ht="21" x14ac:dyDescent="0.2">
      <c r="A70" s="1" t="s">
        <v>24</v>
      </c>
      <c r="B70" s="1" t="s">
        <v>13</v>
      </c>
      <c r="C70" s="1">
        <f>INDEX('in_215a Event Impacts'!$A$2:$N$115,MATCH('01 Tabular Event Impacts'!$B70&amp;"_"&amp;'01 Tabular Event Impacts'!$A70&amp;"_"&amp;'01 Tabular Event Impacts'!C$1,'in_215a Event Impacts'!$P$2:$P$115,0),MATCH('01 Tabular Event Impacts'!C$5,'in_215a Event Impacts'!$A$1:$N$1,0))*C$4</f>
        <v>0.29686249586858898</v>
      </c>
      <c r="D70" s="1">
        <f>INDEX('in_215a Event Impacts'!$A$2:$N$115,MATCH('01 Tabular Event Impacts'!$B70&amp;"_"&amp;'01 Tabular Event Impacts'!$A70&amp;"_"&amp;'01 Tabular Event Impacts'!D$1,'in_215a Event Impacts'!$P$2:$P$115,0),MATCH('01 Tabular Event Impacts'!D$5,'in_215a Event Impacts'!$A$1:$N$1,0))*D$4</f>
        <v>9.4164956979225597E-2</v>
      </c>
      <c r="E70" s="1">
        <f>INDEX('in_215a Event Impacts'!$A$2:$N$115,MATCH('01 Tabular Event Impacts'!$B70&amp;"_"&amp;'01 Tabular Event Impacts'!$A70&amp;"_"&amp;'01 Tabular Event Impacts'!E$1,'in_215a Event Impacts'!$P$2:$P$115,0),MATCH('01 Tabular Event Impacts'!E$5,'in_215a Event Impacts'!$A$1:$N$1,0))*E$4</f>
        <v>1.6817003628823199</v>
      </c>
      <c r="F70" s="1">
        <f>INDEX('in_215a Event Impacts'!$A$2:$N$115,MATCH('01 Tabular Event Impacts'!$B70&amp;"_"&amp;'01 Tabular Event Impacts'!$A70&amp;"_"&amp;'01 Tabular Event Impacts'!F$1,'in_215a Event Impacts'!$P$2:$P$115,0),MATCH('01 Tabular Event Impacts'!F$5,'in_215a Event Impacts'!$A$1:$N$1,0))*F$4</f>
        <v>25.721316744427199</v>
      </c>
      <c r="I70" s="1">
        <f t="shared" si="24"/>
        <v>1</v>
      </c>
      <c r="J70" s="3">
        <f t="shared" si="25"/>
        <v>0.15003945644466504</v>
      </c>
      <c r="K70" s="3">
        <f t="shared" si="26"/>
        <v>0.3172005837372911</v>
      </c>
      <c r="L70" s="3"/>
      <c r="M70" s="1">
        <f>INDEX('in_215a Event Impacts'!$A$2:$N$115,MATCH('01 Tabular Event Impacts'!$B70&amp;"_"&amp;'01 Tabular Event Impacts'!$A70&amp;"_"&amp;'01 Tabular Event Impacts'!M$1,'in_215a Event Impacts'!$P$2:$P$115,0),MATCH('01 Tabular Event Impacts'!M$5,'in_215a Event Impacts'!$A$1:$N$1,0))*M$4</f>
        <v>0.21295124839785201</v>
      </c>
      <c r="N70" s="1">
        <f>INDEX('in_215a Event Impacts'!$A$2:$N$115,MATCH('01 Tabular Event Impacts'!$B70&amp;"_"&amp;'01 Tabular Event Impacts'!$A70&amp;"_"&amp;'01 Tabular Event Impacts'!N$1,'in_215a Event Impacts'!$P$2:$P$115,0),MATCH('01 Tabular Event Impacts'!N$5,'in_215a Event Impacts'!$A$1:$N$1,0))*N$4</f>
        <v>8.2070410301553806E-2</v>
      </c>
      <c r="O70" s="1">
        <f>INDEX('in_215a Event Impacts'!$A$2:$N$115,MATCH('01 Tabular Event Impacts'!$B70&amp;"_"&amp;'01 Tabular Event Impacts'!$A70&amp;"_"&amp;'01 Tabular Event Impacts'!O$1,'in_215a Event Impacts'!$P$2:$P$115,0),MATCH('01 Tabular Event Impacts'!O$5,'in_215a Event Impacts'!$A$1:$N$1,0))*O$4</f>
        <v>1.6817003628823199</v>
      </c>
      <c r="P70" s="1">
        <f>INDEX('in_215a Event Impacts'!$A$2:$N$115,MATCH('01 Tabular Event Impacts'!$B70&amp;"_"&amp;'01 Tabular Event Impacts'!$A70&amp;"_"&amp;'01 Tabular Event Impacts'!P$1,'in_215a Event Impacts'!$P$2:$P$115,0),MATCH('01 Tabular Event Impacts'!P$5,'in_215a Event Impacts'!$A$1:$N$1,0))*P$4</f>
        <v>25.721316744427199</v>
      </c>
      <c r="R70" s="1">
        <f t="shared" si="27"/>
        <v>1</v>
      </c>
      <c r="S70" s="3">
        <f t="shared" si="28"/>
        <v>0.11239599255610155</v>
      </c>
      <c r="T70" s="3">
        <f t="shared" si="29"/>
        <v>0.38539530018731571</v>
      </c>
      <c r="U70" s="3"/>
      <c r="W70" s="13" t="s">
        <v>13</v>
      </c>
      <c r="X70" s="14">
        <f t="shared" si="22"/>
        <v>0.29686249586858898</v>
      </c>
      <c r="Y70" s="15">
        <f t="shared" si="22"/>
        <v>0.15003945644466504</v>
      </c>
      <c r="Z70" s="20">
        <f t="shared" si="22"/>
        <v>0.3172005837372911</v>
      </c>
      <c r="AA70" s="21">
        <f t="shared" si="22"/>
        <v>25.721316744427199</v>
      </c>
      <c r="AB70" s="1"/>
      <c r="AC70" s="13" t="s">
        <v>13</v>
      </c>
      <c r="AD70" s="14">
        <f t="shared" si="23"/>
        <v>0.21295124839785201</v>
      </c>
      <c r="AE70" s="15">
        <f t="shared" si="23"/>
        <v>0.11239599255610155</v>
      </c>
      <c r="AF70" s="20">
        <f t="shared" si="23"/>
        <v>0.38539530018731571</v>
      </c>
      <c r="AG70" s="21">
        <f t="shared" si="23"/>
        <v>25.721316744427199</v>
      </c>
    </row>
    <row r="71" spans="1:33" x14ac:dyDescent="0.2">
      <c r="A71"/>
    </row>
    <row r="72" spans="1:33" x14ac:dyDescent="0.2">
      <c r="A72"/>
    </row>
    <row r="73" spans="1:33" x14ac:dyDescent="0.2">
      <c r="A73"/>
    </row>
    <row r="74" spans="1:33" x14ac:dyDescent="0.2">
      <c r="A74"/>
    </row>
    <row r="75" spans="1:33" x14ac:dyDescent="0.2">
      <c r="A75"/>
    </row>
    <row r="76" spans="1:33" x14ac:dyDescent="0.2">
      <c r="A76"/>
    </row>
    <row r="77" spans="1:33" x14ac:dyDescent="0.2">
      <c r="A77"/>
    </row>
    <row r="78" spans="1:33" x14ac:dyDescent="0.2">
      <c r="A78"/>
    </row>
    <row r="79" spans="1:33" x14ac:dyDescent="0.2">
      <c r="A79"/>
    </row>
    <row r="80" spans="1:33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</sheetData>
  <mergeCells count="24">
    <mergeCell ref="AG28:AG29"/>
    <mergeCell ref="AG6:AG7"/>
    <mergeCell ref="AA50:AA51"/>
    <mergeCell ref="AG50:AG51"/>
    <mergeCell ref="AD28:AE28"/>
    <mergeCell ref="AF28:AF29"/>
    <mergeCell ref="AF50:AF51"/>
    <mergeCell ref="AF6:AF7"/>
    <mergeCell ref="W50:W51"/>
    <mergeCell ref="X50:Y50"/>
    <mergeCell ref="Z50:Z51"/>
    <mergeCell ref="AC50:AC51"/>
    <mergeCell ref="AD50:AE50"/>
    <mergeCell ref="W28:W29"/>
    <mergeCell ref="X28:Y28"/>
    <mergeCell ref="Z28:Z29"/>
    <mergeCell ref="AC28:AC29"/>
    <mergeCell ref="AA28:AA29"/>
    <mergeCell ref="X6:Y6"/>
    <mergeCell ref="W6:W7"/>
    <mergeCell ref="Z6:Z7"/>
    <mergeCell ref="AC6:AC7"/>
    <mergeCell ref="AD6:AE6"/>
    <mergeCell ref="AA6:AA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6141-27C9-4284-9099-34691C9560FD}">
  <sheetPr>
    <tabColor theme="5"/>
  </sheetPr>
  <dimension ref="A1:AA81"/>
  <sheetViews>
    <sheetView zoomScale="80" zoomScaleNormal="80" workbookViewId="0">
      <selection activeCell="Z17" sqref="Z17"/>
    </sheetView>
  </sheetViews>
  <sheetFormatPr defaultRowHeight="10" x14ac:dyDescent="0.2"/>
  <cols>
    <col min="1" max="1" width="8.88671875" style="1"/>
  </cols>
  <sheetData>
    <row r="1" spans="1:27" x14ac:dyDescent="0.2">
      <c r="D1">
        <v>-1</v>
      </c>
    </row>
    <row r="2" spans="1:27" x14ac:dyDescent="0.2">
      <c r="B2" t="s">
        <v>30</v>
      </c>
      <c r="C2" t="s">
        <v>31</v>
      </c>
      <c r="D2" s="1" t="s">
        <v>22</v>
      </c>
    </row>
    <row r="3" spans="1:27" x14ac:dyDescent="0.2">
      <c r="A3" s="1" t="str">
        <f>"Ex Ante "&amp;C3</f>
        <v>Ex Ante Average Number Connected</v>
      </c>
      <c r="B3" s="1">
        <v>20</v>
      </c>
      <c r="C3" s="1" t="s">
        <v>20</v>
      </c>
      <c r="D3">
        <f>INDEX('in_217a Ex Ante Impacts'!$A$2:$F$76,MATCH('02 Scatter Plot'!$C3&amp;"_"&amp;'02 Scatter Plot'!$B3,'in_217a Ex Ante Impacts'!$I$2:$I$76,0),MATCH('02 Scatter Plot'!D$2,'in_217a Ex Ante Impacts'!$A$1:$F$1,0))*D$1</f>
        <v>0.35336662426415399</v>
      </c>
    </row>
    <row r="4" spans="1:27" x14ac:dyDescent="0.2">
      <c r="A4" s="1" t="str">
        <f t="shared" ref="A4:A27" si="0">"Ex Ante "&amp;C4</f>
        <v>Ex Ante Average Number Connected</v>
      </c>
      <c r="B4" s="1">
        <v>20.5</v>
      </c>
      <c r="C4" s="1" t="s">
        <v>20</v>
      </c>
      <c r="D4" s="1">
        <f>INDEX('in_217a Ex Ante Impacts'!$A$2:$F$76,MATCH('02 Scatter Plot'!$C4&amp;"_"&amp;'02 Scatter Plot'!$B4,'in_217a Ex Ante Impacts'!$I$2:$I$76,0),MATCH('02 Scatter Plot'!D$2,'in_217a Ex Ante Impacts'!$A$1:$F$1,0))*D$1</f>
        <v>0.38139089562606898</v>
      </c>
    </row>
    <row r="5" spans="1:27" x14ac:dyDescent="0.2">
      <c r="A5" s="1" t="str">
        <f t="shared" si="0"/>
        <v>Ex Ante Average Number Connected</v>
      </c>
      <c r="B5" s="1">
        <v>21</v>
      </c>
      <c r="C5" s="1" t="s">
        <v>20</v>
      </c>
      <c r="D5" s="1">
        <f>INDEX('in_217a Ex Ante Impacts'!$A$2:$F$76,MATCH('02 Scatter Plot'!$C5&amp;"_"&amp;'02 Scatter Plot'!$B5,'in_217a Ex Ante Impacts'!$I$2:$I$76,0),MATCH('02 Scatter Plot'!D$2,'in_217a Ex Ante Impacts'!$A$1:$F$1,0))*D$1</f>
        <v>0.40941516698798402</v>
      </c>
    </row>
    <row r="6" spans="1:27" x14ac:dyDescent="0.2">
      <c r="A6" s="1" t="str">
        <f t="shared" si="0"/>
        <v>Ex Ante Average Number Connected</v>
      </c>
      <c r="B6" s="1">
        <v>21.5</v>
      </c>
      <c r="C6" s="1" t="s">
        <v>20</v>
      </c>
      <c r="D6" s="1">
        <f>INDEX('in_217a Ex Ante Impacts'!$A$2:$F$76,MATCH('02 Scatter Plot'!$C6&amp;"_"&amp;'02 Scatter Plot'!$B6,'in_217a Ex Ante Impacts'!$I$2:$I$76,0),MATCH('02 Scatter Plot'!D$2,'in_217a Ex Ante Impacts'!$A$1:$F$1,0))*D$1</f>
        <v>0.43743943834989901</v>
      </c>
    </row>
    <row r="7" spans="1:27" x14ac:dyDescent="0.2">
      <c r="A7" s="1" t="str">
        <f t="shared" si="0"/>
        <v>Ex Ante Average Number Connected</v>
      </c>
      <c r="B7" s="1">
        <v>22</v>
      </c>
      <c r="C7" s="1" t="s">
        <v>20</v>
      </c>
      <c r="D7" s="1">
        <f>INDEX('in_217a Ex Ante Impacts'!$A$2:$F$76,MATCH('02 Scatter Plot'!$C7&amp;"_"&amp;'02 Scatter Plot'!$B7,'in_217a Ex Ante Impacts'!$I$2:$I$76,0),MATCH('02 Scatter Plot'!D$2,'in_217a Ex Ante Impacts'!$A$1:$F$1,0))*D$1</f>
        <v>0.465463709711814</v>
      </c>
    </row>
    <row r="8" spans="1:27" x14ac:dyDescent="0.2">
      <c r="A8" s="1" t="str">
        <f t="shared" si="0"/>
        <v>Ex Ante Average Number Connected</v>
      </c>
      <c r="B8" s="1">
        <v>22.5</v>
      </c>
      <c r="C8" s="1" t="s">
        <v>20</v>
      </c>
      <c r="D8" s="1">
        <f>INDEX('in_217a Ex Ante Impacts'!$A$2:$F$76,MATCH('02 Scatter Plot'!$C8&amp;"_"&amp;'02 Scatter Plot'!$B8,'in_217a Ex Ante Impacts'!$I$2:$I$76,0),MATCH('02 Scatter Plot'!D$2,'in_217a Ex Ante Impacts'!$A$1:$F$1,0))*D$1</f>
        <v>0.49348798107372799</v>
      </c>
      <c r="W8" s="63"/>
      <c r="X8" s="63"/>
      <c r="Y8" s="63"/>
      <c r="Z8" s="63"/>
      <c r="AA8" s="63"/>
    </row>
    <row r="9" spans="1:27" x14ac:dyDescent="0.2">
      <c r="A9" s="1" t="str">
        <f t="shared" si="0"/>
        <v>Ex Ante Average Number Connected</v>
      </c>
      <c r="B9" s="1">
        <v>23</v>
      </c>
      <c r="C9" s="1" t="s">
        <v>20</v>
      </c>
      <c r="D9" s="1">
        <f>INDEX('in_217a Ex Ante Impacts'!$A$2:$F$76,MATCH('02 Scatter Plot'!$C9&amp;"_"&amp;'02 Scatter Plot'!$B9,'in_217a Ex Ante Impacts'!$I$2:$I$76,0),MATCH('02 Scatter Plot'!D$2,'in_217a Ex Ante Impacts'!$A$1:$F$1,0))*D$1</f>
        <v>0.52151225243564303</v>
      </c>
      <c r="W9" s="63"/>
      <c r="X9" s="63"/>
      <c r="Y9" s="63"/>
      <c r="Z9" s="63"/>
      <c r="AA9" s="63"/>
    </row>
    <row r="10" spans="1:27" x14ac:dyDescent="0.2">
      <c r="A10" s="1" t="str">
        <f t="shared" si="0"/>
        <v>Ex Ante Average Number Connected</v>
      </c>
      <c r="B10" s="1">
        <v>23.5</v>
      </c>
      <c r="C10" s="1" t="s">
        <v>20</v>
      </c>
      <c r="D10" s="1">
        <f>INDEX('in_217a Ex Ante Impacts'!$A$2:$F$76,MATCH('02 Scatter Plot'!$C10&amp;"_"&amp;'02 Scatter Plot'!$B10,'in_217a Ex Ante Impacts'!$I$2:$I$76,0),MATCH('02 Scatter Plot'!D$2,'in_217a Ex Ante Impacts'!$A$1:$F$1,0))*D$1</f>
        <v>0.54953652379755802</v>
      </c>
      <c r="W10" s="63"/>
      <c r="X10" s="63"/>
      <c r="Y10" s="63"/>
      <c r="Z10" s="63"/>
      <c r="AA10" s="63"/>
    </row>
    <row r="11" spans="1:27" x14ac:dyDescent="0.2">
      <c r="A11" s="1" t="str">
        <f t="shared" si="0"/>
        <v>Ex Ante Average Number Connected</v>
      </c>
      <c r="B11" s="1">
        <v>24</v>
      </c>
      <c r="C11" s="1" t="s">
        <v>20</v>
      </c>
      <c r="D11" s="1">
        <f>INDEX('in_217a Ex Ante Impacts'!$A$2:$F$76,MATCH('02 Scatter Plot'!$C11&amp;"_"&amp;'02 Scatter Plot'!$B11,'in_217a Ex Ante Impacts'!$I$2:$I$76,0),MATCH('02 Scatter Plot'!D$2,'in_217a Ex Ante Impacts'!$A$1:$F$1,0))*D$1</f>
        <v>0.57756079515947301</v>
      </c>
      <c r="W11" s="63"/>
      <c r="X11" s="63"/>
      <c r="Y11" s="63"/>
      <c r="Z11" s="63"/>
      <c r="AA11" s="63"/>
    </row>
    <row r="12" spans="1:27" x14ac:dyDescent="0.2">
      <c r="A12" s="1" t="str">
        <f t="shared" si="0"/>
        <v>Ex Ante Average Number Connected</v>
      </c>
      <c r="B12" s="1">
        <v>24.5</v>
      </c>
      <c r="C12" s="1" t="s">
        <v>20</v>
      </c>
      <c r="D12" s="1">
        <f>INDEX('in_217a Ex Ante Impacts'!$A$2:$F$76,MATCH('02 Scatter Plot'!$C12&amp;"_"&amp;'02 Scatter Plot'!$B12,'in_217a Ex Ante Impacts'!$I$2:$I$76,0),MATCH('02 Scatter Plot'!D$2,'in_217a Ex Ante Impacts'!$A$1:$F$1,0))*D$1</f>
        <v>0.60558506652138699</v>
      </c>
      <c r="W12" s="63"/>
      <c r="X12" s="63"/>
      <c r="Y12" s="63"/>
      <c r="Z12" s="63"/>
      <c r="AA12" s="63"/>
    </row>
    <row r="13" spans="1:27" x14ac:dyDescent="0.2">
      <c r="A13" s="1" t="str">
        <f t="shared" si="0"/>
        <v>Ex Ante Average Number Connected</v>
      </c>
      <c r="B13" s="1">
        <v>25</v>
      </c>
      <c r="C13" s="1" t="s">
        <v>20</v>
      </c>
      <c r="D13" s="1">
        <f>INDEX('in_217a Ex Ante Impacts'!$A$2:$F$76,MATCH('02 Scatter Plot'!$C13&amp;"_"&amp;'02 Scatter Plot'!$B13,'in_217a Ex Ante Impacts'!$I$2:$I$76,0),MATCH('02 Scatter Plot'!D$2,'in_217a Ex Ante Impacts'!$A$1:$F$1,0))*D$1</f>
        <v>0.63360933788330198</v>
      </c>
      <c r="W13" s="63"/>
      <c r="X13" s="63"/>
      <c r="Y13" s="63"/>
      <c r="Z13" s="63"/>
      <c r="AA13" s="63"/>
    </row>
    <row r="14" spans="1:27" x14ac:dyDescent="0.2">
      <c r="A14" s="1" t="str">
        <f t="shared" si="0"/>
        <v>Ex Ante Average Number Connected</v>
      </c>
      <c r="B14" s="1">
        <v>25.5</v>
      </c>
      <c r="C14" s="1" t="s">
        <v>20</v>
      </c>
      <c r="D14" s="1">
        <f>INDEX('in_217a Ex Ante Impacts'!$A$2:$F$76,MATCH('02 Scatter Plot'!$C14&amp;"_"&amp;'02 Scatter Plot'!$B14,'in_217a Ex Ante Impacts'!$I$2:$I$76,0),MATCH('02 Scatter Plot'!D$2,'in_217a Ex Ante Impacts'!$A$1:$F$1,0))*D$1</f>
        <v>0.66163360924521697</v>
      </c>
      <c r="W14" s="63"/>
      <c r="X14" s="63"/>
      <c r="Y14" s="63"/>
      <c r="Z14" s="63"/>
      <c r="AA14" s="63"/>
    </row>
    <row r="15" spans="1:27" x14ac:dyDescent="0.2">
      <c r="A15" s="1" t="str">
        <f t="shared" si="0"/>
        <v>Ex Ante Average Number Connected</v>
      </c>
      <c r="B15" s="1">
        <v>26</v>
      </c>
      <c r="C15" s="1" t="s">
        <v>20</v>
      </c>
      <c r="D15" s="1">
        <f>INDEX('in_217a Ex Ante Impacts'!$A$2:$F$76,MATCH('02 Scatter Plot'!$C15&amp;"_"&amp;'02 Scatter Plot'!$B15,'in_217a Ex Ante Impacts'!$I$2:$I$76,0),MATCH('02 Scatter Plot'!D$2,'in_217a Ex Ante Impacts'!$A$1:$F$1,0))*D$1</f>
        <v>0.68965788060713196</v>
      </c>
      <c r="W15" s="63"/>
      <c r="X15" s="63"/>
      <c r="Y15" s="63"/>
      <c r="Z15" s="63"/>
      <c r="AA15" s="63"/>
    </row>
    <row r="16" spans="1:27" x14ac:dyDescent="0.2">
      <c r="A16" s="1" t="str">
        <f t="shared" si="0"/>
        <v>Ex Ante Average Number Connected</v>
      </c>
      <c r="B16" s="1">
        <v>26.5</v>
      </c>
      <c r="C16" s="1" t="s">
        <v>20</v>
      </c>
      <c r="D16" s="1">
        <f>INDEX('in_217a Ex Ante Impacts'!$A$2:$F$76,MATCH('02 Scatter Plot'!$C16&amp;"_"&amp;'02 Scatter Plot'!$B16,'in_217a Ex Ante Impacts'!$I$2:$I$76,0),MATCH('02 Scatter Plot'!D$2,'in_217a Ex Ante Impacts'!$A$1:$F$1,0))*D$1</f>
        <v>0.71768215196904594</v>
      </c>
      <c r="W16" s="63"/>
      <c r="X16" s="63"/>
      <c r="Y16" s="63"/>
      <c r="Z16" s="63"/>
      <c r="AA16" s="63"/>
    </row>
    <row r="17" spans="1:27" x14ac:dyDescent="0.2">
      <c r="A17" s="1" t="str">
        <f t="shared" si="0"/>
        <v>Ex Ante Average Number Connected</v>
      </c>
      <c r="B17" s="1">
        <v>27</v>
      </c>
      <c r="C17" s="1" t="s">
        <v>20</v>
      </c>
      <c r="D17" s="1">
        <f>INDEX('in_217a Ex Ante Impacts'!$A$2:$F$76,MATCH('02 Scatter Plot'!$C17&amp;"_"&amp;'02 Scatter Plot'!$B17,'in_217a Ex Ante Impacts'!$I$2:$I$76,0),MATCH('02 Scatter Plot'!D$2,'in_217a Ex Ante Impacts'!$A$1:$F$1,0))*D$1</f>
        <v>0.74570642333096104</v>
      </c>
      <c r="W17" s="63"/>
      <c r="X17" s="63"/>
      <c r="Y17" s="63"/>
      <c r="Z17" s="63"/>
      <c r="AA17" s="63"/>
    </row>
    <row r="18" spans="1:27" x14ac:dyDescent="0.2">
      <c r="A18" s="1" t="str">
        <f t="shared" si="0"/>
        <v>Ex Ante Average Number Connected</v>
      </c>
      <c r="B18" s="1">
        <v>27.5</v>
      </c>
      <c r="C18" s="1" t="s">
        <v>20</v>
      </c>
      <c r="D18" s="1">
        <f>INDEX('in_217a Ex Ante Impacts'!$A$2:$F$76,MATCH('02 Scatter Plot'!$C18&amp;"_"&amp;'02 Scatter Plot'!$B18,'in_217a Ex Ante Impacts'!$I$2:$I$76,0),MATCH('02 Scatter Plot'!D$2,'in_217a Ex Ante Impacts'!$A$1:$F$1,0))*D$1</f>
        <v>0.77373069469287603</v>
      </c>
      <c r="W18" s="63"/>
      <c r="X18" s="63"/>
      <c r="Y18" s="63"/>
      <c r="Z18" s="63"/>
      <c r="AA18" s="63"/>
    </row>
    <row r="19" spans="1:27" x14ac:dyDescent="0.2">
      <c r="A19" s="1" t="str">
        <f t="shared" si="0"/>
        <v>Ex Ante Average Number Connected</v>
      </c>
      <c r="B19" s="1">
        <v>28</v>
      </c>
      <c r="C19" s="1" t="s">
        <v>20</v>
      </c>
      <c r="D19" s="1">
        <f>INDEX('in_217a Ex Ante Impacts'!$A$2:$F$76,MATCH('02 Scatter Plot'!$C19&amp;"_"&amp;'02 Scatter Plot'!$B19,'in_217a Ex Ante Impacts'!$I$2:$I$76,0),MATCH('02 Scatter Plot'!D$2,'in_217a Ex Ante Impacts'!$A$1:$F$1,0))*D$1</f>
        <v>0.80175496605479102</v>
      </c>
      <c r="W19" s="63"/>
      <c r="X19" s="63"/>
      <c r="Y19" s="63"/>
      <c r="Z19" s="63"/>
      <c r="AA19" s="63"/>
    </row>
    <row r="20" spans="1:27" x14ac:dyDescent="0.2">
      <c r="A20" s="1" t="str">
        <f t="shared" si="0"/>
        <v>Ex Ante Average Number Connected</v>
      </c>
      <c r="B20" s="1">
        <v>28.5</v>
      </c>
      <c r="C20" s="1" t="s">
        <v>20</v>
      </c>
      <c r="D20" s="1">
        <f>INDEX('in_217a Ex Ante Impacts'!$A$2:$F$76,MATCH('02 Scatter Plot'!$C20&amp;"_"&amp;'02 Scatter Plot'!$B20,'in_217a Ex Ante Impacts'!$I$2:$I$76,0),MATCH('02 Scatter Plot'!D$2,'in_217a Ex Ante Impacts'!$A$1:$F$1,0))*D$1</f>
        <v>0.82977923741670501</v>
      </c>
      <c r="W20" s="63"/>
      <c r="X20" s="63"/>
      <c r="Y20" s="63"/>
      <c r="Z20" s="63"/>
      <c r="AA20" s="63"/>
    </row>
    <row r="21" spans="1:27" x14ac:dyDescent="0.2">
      <c r="A21" s="1" t="str">
        <f t="shared" si="0"/>
        <v>Ex Ante Average Number Connected</v>
      </c>
      <c r="B21" s="1">
        <v>29</v>
      </c>
      <c r="C21" s="1" t="s">
        <v>20</v>
      </c>
      <c r="D21" s="1">
        <f>INDEX('in_217a Ex Ante Impacts'!$A$2:$F$76,MATCH('02 Scatter Plot'!$C21&amp;"_"&amp;'02 Scatter Plot'!$B21,'in_217a Ex Ante Impacts'!$I$2:$I$76,0),MATCH('02 Scatter Plot'!D$2,'in_217a Ex Ante Impacts'!$A$1:$F$1,0))*D$1</f>
        <v>0.85780350877861999</v>
      </c>
      <c r="W21" s="63"/>
      <c r="X21" s="63"/>
      <c r="Y21" s="63"/>
      <c r="Z21" s="63"/>
      <c r="AA21" s="63"/>
    </row>
    <row r="22" spans="1:27" x14ac:dyDescent="0.2">
      <c r="A22" s="1" t="str">
        <f t="shared" si="0"/>
        <v>Ex Ante Average Number Connected</v>
      </c>
      <c r="B22" s="1">
        <v>29.5</v>
      </c>
      <c r="C22" s="1" t="s">
        <v>20</v>
      </c>
      <c r="D22" s="1">
        <f>INDEX('in_217a Ex Ante Impacts'!$A$2:$F$76,MATCH('02 Scatter Plot'!$C22&amp;"_"&amp;'02 Scatter Plot'!$B22,'in_217a Ex Ante Impacts'!$I$2:$I$76,0),MATCH('02 Scatter Plot'!D$2,'in_217a Ex Ante Impacts'!$A$1:$F$1,0))*D$1</f>
        <v>0.88582778014053498</v>
      </c>
      <c r="W22" s="63"/>
      <c r="X22" s="63"/>
      <c r="Y22" s="63"/>
      <c r="Z22" s="63"/>
      <c r="AA22" s="63"/>
    </row>
    <row r="23" spans="1:27" x14ac:dyDescent="0.2">
      <c r="A23" s="1" t="str">
        <f t="shared" si="0"/>
        <v>Ex Ante Average Number Connected</v>
      </c>
      <c r="B23" s="1">
        <v>30</v>
      </c>
      <c r="C23" s="1" t="s">
        <v>20</v>
      </c>
      <c r="D23" s="1">
        <f>INDEX('in_217a Ex Ante Impacts'!$A$2:$F$76,MATCH('02 Scatter Plot'!$C23&amp;"_"&amp;'02 Scatter Plot'!$B23,'in_217a Ex Ante Impacts'!$I$2:$I$76,0),MATCH('02 Scatter Plot'!D$2,'in_217a Ex Ante Impacts'!$A$1:$F$1,0))*D$1</f>
        <v>0.91385205150244997</v>
      </c>
      <c r="W23" s="63"/>
      <c r="X23" s="63"/>
      <c r="Y23" s="63"/>
      <c r="Z23" s="63"/>
      <c r="AA23" s="63"/>
    </row>
    <row r="24" spans="1:27" x14ac:dyDescent="0.2">
      <c r="A24" s="1" t="str">
        <f t="shared" si="0"/>
        <v>Ex Ante Average Number Connected</v>
      </c>
      <c r="B24" s="1">
        <v>30.5</v>
      </c>
      <c r="C24" s="1" t="s">
        <v>20</v>
      </c>
      <c r="D24" s="1">
        <f>INDEX('in_217a Ex Ante Impacts'!$A$2:$F$76,MATCH('02 Scatter Plot'!$C24&amp;"_"&amp;'02 Scatter Plot'!$B24,'in_217a Ex Ante Impacts'!$I$2:$I$76,0),MATCH('02 Scatter Plot'!D$2,'in_217a Ex Ante Impacts'!$A$1:$F$1,0))*D$1</f>
        <v>0.94187632286436396</v>
      </c>
      <c r="W24" s="63"/>
      <c r="X24" s="63"/>
      <c r="Y24" s="63"/>
      <c r="Z24" s="63"/>
      <c r="AA24" s="63"/>
    </row>
    <row r="25" spans="1:27" x14ac:dyDescent="0.2">
      <c r="A25" s="1" t="str">
        <f t="shared" si="0"/>
        <v>Ex Ante Average Number Connected</v>
      </c>
      <c r="B25" s="1">
        <v>31</v>
      </c>
      <c r="C25" s="1" t="s">
        <v>20</v>
      </c>
      <c r="D25" s="1">
        <f>INDEX('in_217a Ex Ante Impacts'!$A$2:$F$76,MATCH('02 Scatter Plot'!$C25&amp;"_"&amp;'02 Scatter Plot'!$B25,'in_217a Ex Ante Impacts'!$I$2:$I$76,0),MATCH('02 Scatter Plot'!D$2,'in_217a Ex Ante Impacts'!$A$1:$F$1,0))*D$1</f>
        <v>0.96990059422627894</v>
      </c>
      <c r="W25" s="63"/>
      <c r="X25" s="63"/>
      <c r="Y25" s="63"/>
      <c r="Z25" s="63"/>
      <c r="AA25" s="63"/>
    </row>
    <row r="26" spans="1:27" x14ac:dyDescent="0.2">
      <c r="A26" s="1" t="str">
        <f t="shared" si="0"/>
        <v>Ex Ante Average Number Connected</v>
      </c>
      <c r="B26" s="1">
        <v>31.5</v>
      </c>
      <c r="C26" s="1" t="s">
        <v>20</v>
      </c>
      <c r="D26" s="1">
        <f>INDEX('in_217a Ex Ante Impacts'!$A$2:$F$76,MATCH('02 Scatter Plot'!$C26&amp;"_"&amp;'02 Scatter Plot'!$B26,'in_217a Ex Ante Impacts'!$I$2:$I$76,0),MATCH('02 Scatter Plot'!D$2,'in_217a Ex Ante Impacts'!$A$1:$F$1,0))*D$1</f>
        <v>0.99792486558819404</v>
      </c>
      <c r="W26" s="63"/>
      <c r="X26" s="63"/>
      <c r="Y26" s="63"/>
      <c r="Z26" s="63"/>
      <c r="AA26" s="63"/>
    </row>
    <row r="27" spans="1:27" x14ac:dyDescent="0.2">
      <c r="A27" s="1" t="str">
        <f t="shared" si="0"/>
        <v>Ex Ante Average Number Connected</v>
      </c>
      <c r="B27" s="1">
        <v>32</v>
      </c>
      <c r="C27" s="1" t="s">
        <v>20</v>
      </c>
      <c r="D27" s="1">
        <f>INDEX('in_217a Ex Ante Impacts'!$A$2:$F$76,MATCH('02 Scatter Plot'!$C27&amp;"_"&amp;'02 Scatter Plot'!$B27,'in_217a Ex Ante Impacts'!$I$2:$I$76,0),MATCH('02 Scatter Plot'!D$2,'in_217a Ex Ante Impacts'!$A$1:$F$1,0))*D$1</f>
        <v>1.0259491369501099</v>
      </c>
    </row>
    <row r="30" spans="1:27" x14ac:dyDescent="0.2">
      <c r="A30" s="1" t="str">
        <f t="shared" ref="A30:A54" si="1">"Ex Ante "&amp;C30</f>
        <v>Ex Ante Connected Only</v>
      </c>
      <c r="B30" s="1">
        <v>20</v>
      </c>
      <c r="C30" s="1" t="s">
        <v>23</v>
      </c>
      <c r="D30" s="1">
        <f>INDEX('in_217a Ex Ante Impacts'!$A$2:$F$76,MATCH('02 Scatter Plot'!$C30&amp;"_"&amp;'02 Scatter Plot'!$B30,'in_217a Ex Ante Impacts'!$I$2:$I$76,0),MATCH('02 Scatter Plot'!D$2,'in_217a Ex Ante Impacts'!$A$1:$F$1,0))*D$1</f>
        <v>0.37920172378947797</v>
      </c>
    </row>
    <row r="31" spans="1:27" x14ac:dyDescent="0.2">
      <c r="A31" s="1" t="str">
        <f t="shared" si="1"/>
        <v>Ex Ante Connected Only</v>
      </c>
      <c r="B31" s="1">
        <v>20.5</v>
      </c>
      <c r="C31" s="1" t="s">
        <v>23</v>
      </c>
      <c r="D31" s="1">
        <f>INDEX('in_217a Ex Ante Impacts'!$A$2:$F$76,MATCH('02 Scatter Plot'!$C31&amp;"_"&amp;'02 Scatter Plot'!$B31,'in_217a Ex Ante Impacts'!$I$2:$I$76,0),MATCH('02 Scatter Plot'!D$2,'in_217a Ex Ante Impacts'!$A$1:$F$1,0))*D$1</f>
        <v>0.41239344392375599</v>
      </c>
    </row>
    <row r="32" spans="1:27" x14ac:dyDescent="0.2">
      <c r="A32" s="1" t="str">
        <f t="shared" si="1"/>
        <v>Ex Ante Connected Only</v>
      </c>
      <c r="B32" s="1">
        <v>21</v>
      </c>
      <c r="C32" s="1" t="s">
        <v>23</v>
      </c>
      <c r="D32" s="1">
        <f>INDEX('in_217a Ex Ante Impacts'!$A$2:$F$76,MATCH('02 Scatter Plot'!$C32&amp;"_"&amp;'02 Scatter Plot'!$B32,'in_217a Ex Ante Impacts'!$I$2:$I$76,0),MATCH('02 Scatter Plot'!D$2,'in_217a Ex Ante Impacts'!$A$1:$F$1,0))*D$1</f>
        <v>0.445585164058034</v>
      </c>
    </row>
    <row r="33" spans="1:4" x14ac:dyDescent="0.2">
      <c r="A33" s="1" t="str">
        <f t="shared" si="1"/>
        <v>Ex Ante Connected Only</v>
      </c>
      <c r="B33" s="1">
        <v>21.5</v>
      </c>
      <c r="C33" s="1" t="s">
        <v>23</v>
      </c>
      <c r="D33" s="1">
        <f>INDEX('in_217a Ex Ante Impacts'!$A$2:$F$76,MATCH('02 Scatter Plot'!$C33&amp;"_"&amp;'02 Scatter Plot'!$B33,'in_217a Ex Ante Impacts'!$I$2:$I$76,0),MATCH('02 Scatter Plot'!D$2,'in_217a Ex Ante Impacts'!$A$1:$F$1,0))*D$1</f>
        <v>0.47877688419231101</v>
      </c>
    </row>
    <row r="34" spans="1:4" x14ac:dyDescent="0.2">
      <c r="A34" s="1" t="str">
        <f t="shared" si="1"/>
        <v>Ex Ante Connected Only</v>
      </c>
      <c r="B34" s="1">
        <v>22</v>
      </c>
      <c r="C34" s="1" t="s">
        <v>23</v>
      </c>
      <c r="D34" s="1">
        <f>INDEX('in_217a Ex Ante Impacts'!$A$2:$F$76,MATCH('02 Scatter Plot'!$C34&amp;"_"&amp;'02 Scatter Plot'!$B34,'in_217a Ex Ante Impacts'!$I$2:$I$76,0),MATCH('02 Scatter Plot'!D$2,'in_217a Ex Ante Impacts'!$A$1:$F$1,0))*D$1</f>
        <v>0.51196860432658897</v>
      </c>
    </row>
    <row r="35" spans="1:4" x14ac:dyDescent="0.2">
      <c r="A35" s="1" t="str">
        <f t="shared" si="1"/>
        <v>Ex Ante Connected Only</v>
      </c>
      <c r="B35" s="1">
        <v>22.5</v>
      </c>
      <c r="C35" s="1" t="s">
        <v>23</v>
      </c>
      <c r="D35" s="1">
        <f>INDEX('in_217a Ex Ante Impacts'!$A$2:$F$76,MATCH('02 Scatter Plot'!$C35&amp;"_"&amp;'02 Scatter Plot'!$B35,'in_217a Ex Ante Impacts'!$I$2:$I$76,0),MATCH('02 Scatter Plot'!D$2,'in_217a Ex Ante Impacts'!$A$1:$F$1,0))*D$1</f>
        <v>0.54516032446086704</v>
      </c>
    </row>
    <row r="36" spans="1:4" x14ac:dyDescent="0.2">
      <c r="A36" s="1" t="str">
        <f t="shared" si="1"/>
        <v>Ex Ante Connected Only</v>
      </c>
      <c r="B36" s="1">
        <v>23</v>
      </c>
      <c r="C36" s="1" t="s">
        <v>23</v>
      </c>
      <c r="D36" s="1">
        <f>INDEX('in_217a Ex Ante Impacts'!$A$2:$F$76,MATCH('02 Scatter Plot'!$C36&amp;"_"&amp;'02 Scatter Plot'!$B36,'in_217a Ex Ante Impacts'!$I$2:$I$76,0),MATCH('02 Scatter Plot'!D$2,'in_217a Ex Ante Impacts'!$A$1:$F$1,0))*D$1</f>
        <v>0.578352044595144</v>
      </c>
    </row>
    <row r="37" spans="1:4" x14ac:dyDescent="0.2">
      <c r="A37" s="1" t="str">
        <f t="shared" si="1"/>
        <v>Ex Ante Connected Only</v>
      </c>
      <c r="B37" s="1">
        <v>23.5</v>
      </c>
      <c r="C37" s="1" t="s">
        <v>23</v>
      </c>
      <c r="D37" s="1">
        <f>INDEX('in_217a Ex Ante Impacts'!$A$2:$F$76,MATCH('02 Scatter Plot'!$C37&amp;"_"&amp;'02 Scatter Plot'!$B37,'in_217a Ex Ante Impacts'!$I$2:$I$76,0),MATCH('02 Scatter Plot'!D$2,'in_217a Ex Ante Impacts'!$A$1:$F$1,0))*D$1</f>
        <v>0.61154376472942196</v>
      </c>
    </row>
    <row r="38" spans="1:4" x14ac:dyDescent="0.2">
      <c r="A38" s="1" t="str">
        <f t="shared" si="1"/>
        <v>Ex Ante Connected Only</v>
      </c>
      <c r="B38" s="1">
        <v>24</v>
      </c>
      <c r="C38" s="1" t="s">
        <v>23</v>
      </c>
      <c r="D38" s="1">
        <f>INDEX('in_217a Ex Ante Impacts'!$A$2:$F$76,MATCH('02 Scatter Plot'!$C38&amp;"_"&amp;'02 Scatter Plot'!$B38,'in_217a Ex Ante Impacts'!$I$2:$I$76,0),MATCH('02 Scatter Plot'!D$2,'in_217a Ex Ante Impacts'!$A$1:$F$1,0))*D$1</f>
        <v>0.64473548486369903</v>
      </c>
    </row>
    <row r="39" spans="1:4" x14ac:dyDescent="0.2">
      <c r="A39" s="1" t="str">
        <f t="shared" si="1"/>
        <v>Ex Ante Connected Only</v>
      </c>
      <c r="B39" s="1">
        <v>24.5</v>
      </c>
      <c r="C39" s="1" t="s">
        <v>23</v>
      </c>
      <c r="D39" s="1">
        <f>INDEX('in_217a Ex Ante Impacts'!$A$2:$F$76,MATCH('02 Scatter Plot'!$C39&amp;"_"&amp;'02 Scatter Plot'!$B39,'in_217a Ex Ante Impacts'!$I$2:$I$76,0),MATCH('02 Scatter Plot'!D$2,'in_217a Ex Ante Impacts'!$A$1:$F$1,0))*D$1</f>
        <v>0.67792720499797698</v>
      </c>
    </row>
    <row r="40" spans="1:4" x14ac:dyDescent="0.2">
      <c r="A40" s="1" t="str">
        <f t="shared" si="1"/>
        <v>Ex Ante Connected Only</v>
      </c>
      <c r="B40" s="1">
        <v>25</v>
      </c>
      <c r="C40" s="1" t="s">
        <v>23</v>
      </c>
      <c r="D40" s="1">
        <f>INDEX('in_217a Ex Ante Impacts'!$A$2:$F$76,MATCH('02 Scatter Plot'!$C40&amp;"_"&amp;'02 Scatter Plot'!$B40,'in_217a Ex Ante Impacts'!$I$2:$I$76,0),MATCH('02 Scatter Plot'!D$2,'in_217a Ex Ante Impacts'!$A$1:$F$1,0))*D$1</f>
        <v>0.71111892513225505</v>
      </c>
    </row>
    <row r="41" spans="1:4" x14ac:dyDescent="0.2">
      <c r="A41" s="1" t="str">
        <f t="shared" si="1"/>
        <v>Ex Ante Connected Only</v>
      </c>
      <c r="B41" s="1">
        <v>25.5</v>
      </c>
      <c r="C41" s="1" t="s">
        <v>23</v>
      </c>
      <c r="D41" s="1">
        <f>INDEX('in_217a Ex Ante Impacts'!$A$2:$F$76,MATCH('02 Scatter Plot'!$C41&amp;"_"&amp;'02 Scatter Plot'!$B41,'in_217a Ex Ante Impacts'!$I$2:$I$76,0),MATCH('02 Scatter Plot'!D$2,'in_217a Ex Ante Impacts'!$A$1:$F$1,0))*D$1</f>
        <v>0.74431064526653201</v>
      </c>
    </row>
    <row r="42" spans="1:4" x14ac:dyDescent="0.2">
      <c r="A42" s="1" t="str">
        <f t="shared" si="1"/>
        <v>Ex Ante Connected Only</v>
      </c>
      <c r="B42" s="1">
        <v>26</v>
      </c>
      <c r="C42" s="1" t="s">
        <v>23</v>
      </c>
      <c r="D42" s="1">
        <f>INDEX('in_217a Ex Ante Impacts'!$A$2:$F$76,MATCH('02 Scatter Plot'!$C42&amp;"_"&amp;'02 Scatter Plot'!$B42,'in_217a Ex Ante Impacts'!$I$2:$I$76,0),MATCH('02 Scatter Plot'!D$2,'in_217a Ex Ante Impacts'!$A$1:$F$1,0))*D$1</f>
        <v>0.77750236540080997</v>
      </c>
    </row>
    <row r="43" spans="1:4" x14ac:dyDescent="0.2">
      <c r="A43" s="1" t="str">
        <f t="shared" si="1"/>
        <v>Ex Ante Connected Only</v>
      </c>
      <c r="B43" s="1">
        <v>26.5</v>
      </c>
      <c r="C43" s="1" t="s">
        <v>23</v>
      </c>
      <c r="D43" s="1">
        <f>INDEX('in_217a Ex Ante Impacts'!$A$2:$F$76,MATCH('02 Scatter Plot'!$C43&amp;"_"&amp;'02 Scatter Plot'!$B43,'in_217a Ex Ante Impacts'!$I$2:$I$76,0),MATCH('02 Scatter Plot'!D$2,'in_217a Ex Ante Impacts'!$A$1:$F$1,0))*D$1</f>
        <v>0.81069408553508804</v>
      </c>
    </row>
    <row r="44" spans="1:4" x14ac:dyDescent="0.2">
      <c r="A44" s="1" t="str">
        <f t="shared" si="1"/>
        <v>Ex Ante Connected Only</v>
      </c>
      <c r="B44" s="1">
        <v>27</v>
      </c>
      <c r="C44" s="1" t="s">
        <v>23</v>
      </c>
      <c r="D44" s="1">
        <f>INDEX('in_217a Ex Ante Impacts'!$A$2:$F$76,MATCH('02 Scatter Plot'!$C44&amp;"_"&amp;'02 Scatter Plot'!$B44,'in_217a Ex Ante Impacts'!$I$2:$I$76,0),MATCH('02 Scatter Plot'!D$2,'in_217a Ex Ante Impacts'!$A$1:$F$1,0))*D$1</f>
        <v>0.843885805669365</v>
      </c>
    </row>
    <row r="45" spans="1:4" x14ac:dyDescent="0.2">
      <c r="A45" s="1" t="str">
        <f t="shared" si="1"/>
        <v>Ex Ante Connected Only</v>
      </c>
      <c r="B45" s="1">
        <v>27.5</v>
      </c>
      <c r="C45" s="1" t="s">
        <v>23</v>
      </c>
      <c r="D45" s="1">
        <f>INDEX('in_217a Ex Ante Impacts'!$A$2:$F$76,MATCH('02 Scatter Plot'!$C45&amp;"_"&amp;'02 Scatter Plot'!$B45,'in_217a Ex Ante Impacts'!$I$2:$I$76,0),MATCH('02 Scatter Plot'!D$2,'in_217a Ex Ante Impacts'!$A$1:$F$1,0))*D$1</f>
        <v>0.87707752580364295</v>
      </c>
    </row>
    <row r="46" spans="1:4" x14ac:dyDescent="0.2">
      <c r="A46" s="1" t="str">
        <f t="shared" si="1"/>
        <v>Ex Ante Connected Only</v>
      </c>
      <c r="B46" s="1">
        <v>28</v>
      </c>
      <c r="C46" s="1" t="s">
        <v>23</v>
      </c>
      <c r="D46" s="1">
        <f>INDEX('in_217a Ex Ante Impacts'!$A$2:$F$76,MATCH('02 Scatter Plot'!$C46&amp;"_"&amp;'02 Scatter Plot'!$B46,'in_217a Ex Ante Impacts'!$I$2:$I$76,0),MATCH('02 Scatter Plot'!D$2,'in_217a Ex Ante Impacts'!$A$1:$F$1,0))*D$1</f>
        <v>0.91026924593792102</v>
      </c>
    </row>
    <row r="47" spans="1:4" x14ac:dyDescent="0.2">
      <c r="A47" s="1" t="str">
        <f t="shared" si="1"/>
        <v>Ex Ante Connected Only</v>
      </c>
      <c r="B47" s="1">
        <v>28.5</v>
      </c>
      <c r="C47" s="1" t="s">
        <v>23</v>
      </c>
      <c r="D47" s="1">
        <f>INDEX('in_217a Ex Ante Impacts'!$A$2:$F$76,MATCH('02 Scatter Plot'!$C47&amp;"_"&amp;'02 Scatter Plot'!$B47,'in_217a Ex Ante Impacts'!$I$2:$I$76,0),MATCH('02 Scatter Plot'!D$2,'in_217a Ex Ante Impacts'!$A$1:$F$1,0))*D$1</f>
        <v>0.94346096607219798</v>
      </c>
    </row>
    <row r="48" spans="1:4" x14ac:dyDescent="0.2">
      <c r="A48" s="1" t="str">
        <f t="shared" si="1"/>
        <v>Ex Ante Connected Only</v>
      </c>
      <c r="B48" s="1">
        <v>29</v>
      </c>
      <c r="C48" s="1" t="s">
        <v>23</v>
      </c>
      <c r="D48" s="1">
        <f>INDEX('in_217a Ex Ante Impacts'!$A$2:$F$76,MATCH('02 Scatter Plot'!$C48&amp;"_"&amp;'02 Scatter Plot'!$B48,'in_217a Ex Ante Impacts'!$I$2:$I$76,0),MATCH('02 Scatter Plot'!D$2,'in_217a Ex Ante Impacts'!$A$1:$F$1,0))*D$1</f>
        <v>0.97665268620647605</v>
      </c>
    </row>
    <row r="49" spans="1:4" x14ac:dyDescent="0.2">
      <c r="A49" s="1" t="str">
        <f t="shared" si="1"/>
        <v>Ex Ante Connected Only</v>
      </c>
      <c r="B49" s="1">
        <v>29.5</v>
      </c>
      <c r="C49" s="1" t="s">
        <v>23</v>
      </c>
      <c r="D49" s="1">
        <f>INDEX('in_217a Ex Ante Impacts'!$A$2:$F$76,MATCH('02 Scatter Plot'!$C49&amp;"_"&amp;'02 Scatter Plot'!$B49,'in_217a Ex Ante Impacts'!$I$2:$I$76,0),MATCH('02 Scatter Plot'!D$2,'in_217a Ex Ante Impacts'!$A$1:$F$1,0))*D$1</f>
        <v>1.0098444063407499</v>
      </c>
    </row>
    <row r="50" spans="1:4" x14ac:dyDescent="0.2">
      <c r="A50" s="1" t="str">
        <f t="shared" si="1"/>
        <v>Ex Ante Connected Only</v>
      </c>
      <c r="B50" s="1">
        <v>30</v>
      </c>
      <c r="C50" s="1" t="s">
        <v>23</v>
      </c>
      <c r="D50" s="1">
        <f>INDEX('in_217a Ex Ante Impacts'!$A$2:$F$76,MATCH('02 Scatter Plot'!$C50&amp;"_"&amp;'02 Scatter Plot'!$B50,'in_217a Ex Ante Impacts'!$I$2:$I$76,0),MATCH('02 Scatter Plot'!D$2,'in_217a Ex Ante Impacts'!$A$1:$F$1,0))*D$1</f>
        <v>1.0430361264750301</v>
      </c>
    </row>
    <row r="51" spans="1:4" x14ac:dyDescent="0.2">
      <c r="A51" s="1" t="str">
        <f t="shared" si="1"/>
        <v>Ex Ante Connected Only</v>
      </c>
      <c r="B51" s="1">
        <v>30.5</v>
      </c>
      <c r="C51" s="1" t="s">
        <v>23</v>
      </c>
      <c r="D51" s="1">
        <f>INDEX('in_217a Ex Ante Impacts'!$A$2:$F$76,MATCH('02 Scatter Plot'!$C51&amp;"_"&amp;'02 Scatter Plot'!$B51,'in_217a Ex Ante Impacts'!$I$2:$I$76,0),MATCH('02 Scatter Plot'!D$2,'in_217a Ex Ante Impacts'!$A$1:$F$1,0))*D$1</f>
        <v>1.07622784660931</v>
      </c>
    </row>
    <row r="52" spans="1:4" x14ac:dyDescent="0.2">
      <c r="A52" s="1" t="str">
        <f t="shared" si="1"/>
        <v>Ex Ante Connected Only</v>
      </c>
      <c r="B52" s="1">
        <v>31</v>
      </c>
      <c r="C52" s="1" t="s">
        <v>23</v>
      </c>
      <c r="D52" s="1">
        <f>INDEX('in_217a Ex Ante Impacts'!$A$2:$F$76,MATCH('02 Scatter Plot'!$C52&amp;"_"&amp;'02 Scatter Plot'!$B52,'in_217a Ex Ante Impacts'!$I$2:$I$76,0),MATCH('02 Scatter Plot'!D$2,'in_217a Ex Ante Impacts'!$A$1:$F$1,0))*D$1</f>
        <v>1.10941956674359</v>
      </c>
    </row>
    <row r="53" spans="1:4" x14ac:dyDescent="0.2">
      <c r="A53" s="1" t="str">
        <f t="shared" si="1"/>
        <v>Ex Ante Connected Only</v>
      </c>
      <c r="B53" s="1">
        <v>31.5</v>
      </c>
      <c r="C53" s="1" t="s">
        <v>23</v>
      </c>
      <c r="D53" s="1">
        <f>INDEX('in_217a Ex Ante Impacts'!$A$2:$F$76,MATCH('02 Scatter Plot'!$C53&amp;"_"&amp;'02 Scatter Plot'!$B53,'in_217a Ex Ante Impacts'!$I$2:$I$76,0),MATCH('02 Scatter Plot'!D$2,'in_217a Ex Ante Impacts'!$A$1:$F$1,0))*D$1</f>
        <v>1.14261128687786</v>
      </c>
    </row>
    <row r="54" spans="1:4" x14ac:dyDescent="0.2">
      <c r="A54" s="1" t="str">
        <f t="shared" si="1"/>
        <v>Ex Ante Connected Only</v>
      </c>
      <c r="B54" s="1">
        <v>32</v>
      </c>
      <c r="C54" s="1" t="s">
        <v>23</v>
      </c>
      <c r="D54" s="1">
        <f>INDEX('in_217a Ex Ante Impacts'!$A$2:$F$76,MATCH('02 Scatter Plot'!$C54&amp;"_"&amp;'02 Scatter Plot'!$B54,'in_217a Ex Ante Impacts'!$I$2:$I$76,0),MATCH('02 Scatter Plot'!D$2,'in_217a Ex Ante Impacts'!$A$1:$F$1,0))*D$1</f>
        <v>1.1758030070121399</v>
      </c>
    </row>
    <row r="57" spans="1:4" x14ac:dyDescent="0.2">
      <c r="A57" s="1" t="str">
        <f t="shared" ref="A57:A81" si="2">"Ex Ante "&amp;C57</f>
        <v>Ex Ante Unconnected</v>
      </c>
      <c r="B57" s="1">
        <v>20</v>
      </c>
      <c r="C57" s="1" t="s">
        <v>24</v>
      </c>
      <c r="D57" s="1">
        <f>INDEX('in_217a Ex Ante Impacts'!$A$2:$F$76,MATCH('02 Scatter Plot'!$C57&amp;"_"&amp;'02 Scatter Plot'!$B57,'in_217a Ex Ante Impacts'!$I$2:$I$76,0),MATCH('02 Scatter Plot'!D$2,'in_217a Ex Ante Impacts'!$A$1:$F$1,0))*D$1</f>
        <v>0.24041005122289899</v>
      </c>
    </row>
    <row r="58" spans="1:4" x14ac:dyDescent="0.2">
      <c r="A58" s="1" t="str">
        <f t="shared" si="2"/>
        <v>Ex Ante Unconnected</v>
      </c>
      <c r="B58" s="1">
        <v>20.5</v>
      </c>
      <c r="C58" s="1" t="s">
        <v>24</v>
      </c>
      <c r="D58" s="1">
        <f>INDEX('in_217a Ex Ante Impacts'!$A$2:$F$76,MATCH('02 Scatter Plot'!$C58&amp;"_"&amp;'02 Scatter Plot'!$B58,'in_217a Ex Ante Impacts'!$I$2:$I$76,0),MATCH('02 Scatter Plot'!D$2,'in_217a Ex Ante Impacts'!$A$1:$F$1,0))*D$1</f>
        <v>0.24584113287713699</v>
      </c>
    </row>
    <row r="59" spans="1:4" x14ac:dyDescent="0.2">
      <c r="A59" s="1" t="str">
        <f t="shared" si="2"/>
        <v>Ex Ante Unconnected</v>
      </c>
      <c r="B59" s="1">
        <v>21</v>
      </c>
      <c r="C59" s="1" t="s">
        <v>24</v>
      </c>
      <c r="D59" s="1">
        <f>INDEX('in_217a Ex Ante Impacts'!$A$2:$F$76,MATCH('02 Scatter Plot'!$C59&amp;"_"&amp;'02 Scatter Plot'!$B59,'in_217a Ex Ante Impacts'!$I$2:$I$76,0),MATCH('02 Scatter Plot'!D$2,'in_217a Ex Ante Impacts'!$A$1:$F$1,0))*D$1</f>
        <v>0.25127221453137499</v>
      </c>
    </row>
    <row r="60" spans="1:4" x14ac:dyDescent="0.2">
      <c r="A60" s="1" t="str">
        <f t="shared" si="2"/>
        <v>Ex Ante Unconnected</v>
      </c>
      <c r="B60" s="1">
        <v>21.5</v>
      </c>
      <c r="C60" s="1" t="s">
        <v>24</v>
      </c>
      <c r="D60" s="1">
        <f>INDEX('in_217a Ex Ante Impacts'!$A$2:$F$76,MATCH('02 Scatter Plot'!$C60&amp;"_"&amp;'02 Scatter Plot'!$B60,'in_217a Ex Ante Impacts'!$I$2:$I$76,0),MATCH('02 Scatter Plot'!D$2,'in_217a Ex Ante Impacts'!$A$1:$F$1,0))*D$1</f>
        <v>0.25670329618561299</v>
      </c>
    </row>
    <row r="61" spans="1:4" x14ac:dyDescent="0.2">
      <c r="A61" s="1" t="str">
        <f t="shared" si="2"/>
        <v>Ex Ante Unconnected</v>
      </c>
      <c r="B61" s="1">
        <v>22</v>
      </c>
      <c r="C61" s="1" t="s">
        <v>24</v>
      </c>
      <c r="D61" s="1">
        <f>INDEX('in_217a Ex Ante Impacts'!$A$2:$F$76,MATCH('02 Scatter Plot'!$C61&amp;"_"&amp;'02 Scatter Plot'!$B61,'in_217a Ex Ante Impacts'!$I$2:$I$76,0),MATCH('02 Scatter Plot'!D$2,'in_217a Ex Ante Impacts'!$A$1:$F$1,0))*D$1</f>
        <v>0.262134377839851</v>
      </c>
    </row>
    <row r="62" spans="1:4" x14ac:dyDescent="0.2">
      <c r="A62" s="1" t="str">
        <f t="shared" si="2"/>
        <v>Ex Ante Unconnected</v>
      </c>
      <c r="B62" s="1">
        <v>22.5</v>
      </c>
      <c r="C62" s="1" t="s">
        <v>24</v>
      </c>
      <c r="D62" s="1">
        <f>INDEX('in_217a Ex Ante Impacts'!$A$2:$F$76,MATCH('02 Scatter Plot'!$C62&amp;"_"&amp;'02 Scatter Plot'!$B62,'in_217a Ex Ante Impacts'!$I$2:$I$76,0),MATCH('02 Scatter Plot'!D$2,'in_217a Ex Ante Impacts'!$A$1:$F$1,0))*D$1</f>
        <v>0.267565459494089</v>
      </c>
    </row>
    <row r="63" spans="1:4" x14ac:dyDescent="0.2">
      <c r="A63" s="1" t="str">
        <f t="shared" si="2"/>
        <v>Ex Ante Unconnected</v>
      </c>
      <c r="B63" s="1">
        <v>23</v>
      </c>
      <c r="C63" s="1" t="s">
        <v>24</v>
      </c>
      <c r="D63" s="1">
        <f>INDEX('in_217a Ex Ante Impacts'!$A$2:$F$76,MATCH('02 Scatter Plot'!$C63&amp;"_"&amp;'02 Scatter Plot'!$B63,'in_217a Ex Ante Impacts'!$I$2:$I$76,0),MATCH('02 Scatter Plot'!D$2,'in_217a Ex Ante Impacts'!$A$1:$F$1,0))*D$1</f>
        <v>0.272996541148327</v>
      </c>
    </row>
    <row r="64" spans="1:4" x14ac:dyDescent="0.2">
      <c r="A64" s="1" t="str">
        <f t="shared" si="2"/>
        <v>Ex Ante Unconnected</v>
      </c>
      <c r="B64" s="1">
        <v>23.5</v>
      </c>
      <c r="C64" s="1" t="s">
        <v>24</v>
      </c>
      <c r="D64" s="1">
        <f>INDEX('in_217a Ex Ante Impacts'!$A$2:$F$76,MATCH('02 Scatter Plot'!$C64&amp;"_"&amp;'02 Scatter Plot'!$B64,'in_217a Ex Ante Impacts'!$I$2:$I$76,0),MATCH('02 Scatter Plot'!D$2,'in_217a Ex Ante Impacts'!$A$1:$F$1,0))*D$1</f>
        <v>0.278427622802565</v>
      </c>
    </row>
    <row r="65" spans="1:4" x14ac:dyDescent="0.2">
      <c r="A65" s="1" t="str">
        <f t="shared" si="2"/>
        <v>Ex Ante Unconnected</v>
      </c>
      <c r="B65" s="1">
        <v>24</v>
      </c>
      <c r="C65" s="1" t="s">
        <v>24</v>
      </c>
      <c r="D65" s="1">
        <f>INDEX('in_217a Ex Ante Impacts'!$A$2:$F$76,MATCH('02 Scatter Plot'!$C65&amp;"_"&amp;'02 Scatter Plot'!$B65,'in_217a Ex Ante Impacts'!$I$2:$I$76,0),MATCH('02 Scatter Plot'!D$2,'in_217a Ex Ante Impacts'!$A$1:$F$1,0))*D$1</f>
        <v>0.283858704456802</v>
      </c>
    </row>
    <row r="66" spans="1:4" x14ac:dyDescent="0.2">
      <c r="A66" s="1" t="str">
        <f t="shared" si="2"/>
        <v>Ex Ante Unconnected</v>
      </c>
      <c r="B66" s="1">
        <v>24.5</v>
      </c>
      <c r="C66" s="1" t="s">
        <v>24</v>
      </c>
      <c r="D66" s="1">
        <f>INDEX('in_217a Ex Ante Impacts'!$A$2:$F$76,MATCH('02 Scatter Plot'!$C66&amp;"_"&amp;'02 Scatter Plot'!$B66,'in_217a Ex Ante Impacts'!$I$2:$I$76,0),MATCH('02 Scatter Plot'!D$2,'in_217a Ex Ante Impacts'!$A$1:$F$1,0))*D$1</f>
        <v>0.28928978611104</v>
      </c>
    </row>
    <row r="67" spans="1:4" x14ac:dyDescent="0.2">
      <c r="A67" s="1" t="str">
        <f t="shared" si="2"/>
        <v>Ex Ante Unconnected</v>
      </c>
      <c r="B67" s="1">
        <v>25</v>
      </c>
      <c r="C67" s="1" t="s">
        <v>24</v>
      </c>
      <c r="D67" s="1">
        <f>INDEX('in_217a Ex Ante Impacts'!$A$2:$F$76,MATCH('02 Scatter Plot'!$C67&amp;"_"&amp;'02 Scatter Plot'!$B67,'in_217a Ex Ante Impacts'!$I$2:$I$76,0),MATCH('02 Scatter Plot'!D$2,'in_217a Ex Ante Impacts'!$A$1:$F$1,0))*D$1</f>
        <v>0.29472086776527801</v>
      </c>
    </row>
    <row r="68" spans="1:4" x14ac:dyDescent="0.2">
      <c r="A68" s="1" t="str">
        <f t="shared" si="2"/>
        <v>Ex Ante Unconnected</v>
      </c>
      <c r="B68" s="1">
        <v>25.5</v>
      </c>
      <c r="C68" s="1" t="s">
        <v>24</v>
      </c>
      <c r="D68" s="1">
        <f>INDEX('in_217a Ex Ante Impacts'!$A$2:$F$76,MATCH('02 Scatter Plot'!$C68&amp;"_"&amp;'02 Scatter Plot'!$B68,'in_217a Ex Ante Impacts'!$I$2:$I$76,0),MATCH('02 Scatter Plot'!D$2,'in_217a Ex Ante Impacts'!$A$1:$F$1,0))*D$1</f>
        <v>0.30015194941951601</v>
      </c>
    </row>
    <row r="69" spans="1:4" x14ac:dyDescent="0.2">
      <c r="A69" s="1" t="str">
        <f t="shared" si="2"/>
        <v>Ex Ante Unconnected</v>
      </c>
      <c r="B69" s="1">
        <v>26</v>
      </c>
      <c r="C69" s="1" t="s">
        <v>24</v>
      </c>
      <c r="D69" s="1">
        <f>INDEX('in_217a Ex Ante Impacts'!$A$2:$F$76,MATCH('02 Scatter Plot'!$C69&amp;"_"&amp;'02 Scatter Plot'!$B69,'in_217a Ex Ante Impacts'!$I$2:$I$76,0),MATCH('02 Scatter Plot'!D$2,'in_217a Ex Ante Impacts'!$A$1:$F$1,0))*D$1</f>
        <v>0.30558303107375401</v>
      </c>
    </row>
    <row r="70" spans="1:4" x14ac:dyDescent="0.2">
      <c r="A70" s="1" t="str">
        <f t="shared" si="2"/>
        <v>Ex Ante Unconnected</v>
      </c>
      <c r="B70" s="1">
        <v>26.5</v>
      </c>
      <c r="C70" s="1" t="s">
        <v>24</v>
      </c>
      <c r="D70" s="1">
        <f>INDEX('in_217a Ex Ante Impacts'!$A$2:$F$76,MATCH('02 Scatter Plot'!$C70&amp;"_"&amp;'02 Scatter Plot'!$B70,'in_217a Ex Ante Impacts'!$I$2:$I$76,0),MATCH('02 Scatter Plot'!D$2,'in_217a Ex Ante Impacts'!$A$1:$F$1,0))*D$1</f>
        <v>0.31101411272799201</v>
      </c>
    </row>
    <row r="71" spans="1:4" x14ac:dyDescent="0.2">
      <c r="A71" s="1" t="str">
        <f t="shared" si="2"/>
        <v>Ex Ante Unconnected</v>
      </c>
      <c r="B71" s="1">
        <v>27</v>
      </c>
      <c r="C71" s="1" t="s">
        <v>24</v>
      </c>
      <c r="D71" s="1">
        <f>INDEX('in_217a Ex Ante Impacts'!$A$2:$F$76,MATCH('02 Scatter Plot'!$C71&amp;"_"&amp;'02 Scatter Plot'!$B71,'in_217a Ex Ante Impacts'!$I$2:$I$76,0),MATCH('02 Scatter Plot'!D$2,'in_217a Ex Ante Impacts'!$A$1:$F$1,0))*D$1</f>
        <v>0.31644519438223001</v>
      </c>
    </row>
    <row r="72" spans="1:4" x14ac:dyDescent="0.2">
      <c r="A72" s="1" t="str">
        <f t="shared" si="2"/>
        <v>Ex Ante Unconnected</v>
      </c>
      <c r="B72" s="1">
        <v>27.5</v>
      </c>
      <c r="C72" s="1" t="s">
        <v>24</v>
      </c>
      <c r="D72" s="1">
        <f>INDEX('in_217a Ex Ante Impacts'!$A$2:$F$76,MATCH('02 Scatter Plot'!$C72&amp;"_"&amp;'02 Scatter Plot'!$B72,'in_217a Ex Ante Impacts'!$I$2:$I$76,0),MATCH('02 Scatter Plot'!D$2,'in_217a Ex Ante Impacts'!$A$1:$F$1,0))*D$1</f>
        <v>0.32187627603646801</v>
      </c>
    </row>
    <row r="73" spans="1:4" x14ac:dyDescent="0.2">
      <c r="A73" s="1" t="str">
        <f t="shared" si="2"/>
        <v>Ex Ante Unconnected</v>
      </c>
      <c r="B73" s="1">
        <v>28</v>
      </c>
      <c r="C73" s="1" t="s">
        <v>24</v>
      </c>
      <c r="D73" s="1">
        <f>INDEX('in_217a Ex Ante Impacts'!$A$2:$F$76,MATCH('02 Scatter Plot'!$C73&amp;"_"&amp;'02 Scatter Plot'!$B73,'in_217a Ex Ante Impacts'!$I$2:$I$76,0),MATCH('02 Scatter Plot'!D$2,'in_217a Ex Ante Impacts'!$A$1:$F$1,0))*D$1</f>
        <v>0.32730735769070601</v>
      </c>
    </row>
    <row r="74" spans="1:4" x14ac:dyDescent="0.2">
      <c r="A74" s="1" t="str">
        <f t="shared" si="2"/>
        <v>Ex Ante Unconnected</v>
      </c>
      <c r="B74" s="1">
        <v>28.5</v>
      </c>
      <c r="C74" s="1" t="s">
        <v>24</v>
      </c>
      <c r="D74" s="1">
        <f>INDEX('in_217a Ex Ante Impacts'!$A$2:$F$76,MATCH('02 Scatter Plot'!$C74&amp;"_"&amp;'02 Scatter Plot'!$B74,'in_217a Ex Ante Impacts'!$I$2:$I$76,0),MATCH('02 Scatter Plot'!D$2,'in_217a Ex Ante Impacts'!$A$1:$F$1,0))*D$1</f>
        <v>0.33273843934494401</v>
      </c>
    </row>
    <row r="75" spans="1:4" x14ac:dyDescent="0.2">
      <c r="A75" s="1" t="str">
        <f t="shared" si="2"/>
        <v>Ex Ante Unconnected</v>
      </c>
      <c r="B75" s="1">
        <v>29</v>
      </c>
      <c r="C75" s="1" t="s">
        <v>24</v>
      </c>
      <c r="D75" s="1">
        <f>INDEX('in_217a Ex Ante Impacts'!$A$2:$F$76,MATCH('02 Scatter Plot'!$C75&amp;"_"&amp;'02 Scatter Plot'!$B75,'in_217a Ex Ante Impacts'!$I$2:$I$76,0),MATCH('02 Scatter Plot'!D$2,'in_217a Ex Ante Impacts'!$A$1:$F$1,0))*D$1</f>
        <v>0.33816952099918202</v>
      </c>
    </row>
    <row r="76" spans="1:4" x14ac:dyDescent="0.2">
      <c r="A76" s="1" t="str">
        <f t="shared" si="2"/>
        <v>Ex Ante Unconnected</v>
      </c>
      <c r="B76" s="1">
        <v>29.5</v>
      </c>
      <c r="C76" s="1" t="s">
        <v>24</v>
      </c>
      <c r="D76" s="1">
        <f>INDEX('in_217a Ex Ante Impacts'!$A$2:$F$76,MATCH('02 Scatter Plot'!$C76&amp;"_"&amp;'02 Scatter Plot'!$B76,'in_217a Ex Ante Impacts'!$I$2:$I$76,0),MATCH('02 Scatter Plot'!D$2,'in_217a Ex Ante Impacts'!$A$1:$F$1,0))*D$1</f>
        <v>0.34360060265342002</v>
      </c>
    </row>
    <row r="77" spans="1:4" x14ac:dyDescent="0.2">
      <c r="A77" s="1" t="str">
        <f t="shared" si="2"/>
        <v>Ex Ante Unconnected</v>
      </c>
      <c r="B77" s="1">
        <v>30</v>
      </c>
      <c r="C77" s="1" t="s">
        <v>24</v>
      </c>
      <c r="D77" s="1">
        <f>INDEX('in_217a Ex Ante Impacts'!$A$2:$F$76,MATCH('02 Scatter Plot'!$C77&amp;"_"&amp;'02 Scatter Plot'!$B77,'in_217a Ex Ante Impacts'!$I$2:$I$76,0),MATCH('02 Scatter Plot'!D$2,'in_217a Ex Ante Impacts'!$A$1:$F$1,0))*D$1</f>
        <v>0.34903168430765802</v>
      </c>
    </row>
    <row r="78" spans="1:4" x14ac:dyDescent="0.2">
      <c r="A78" s="1" t="str">
        <f t="shared" si="2"/>
        <v>Ex Ante Unconnected</v>
      </c>
      <c r="B78" s="1">
        <v>30.5</v>
      </c>
      <c r="C78" s="1" t="s">
        <v>24</v>
      </c>
      <c r="D78" s="1">
        <f>INDEX('in_217a Ex Ante Impacts'!$A$2:$F$76,MATCH('02 Scatter Plot'!$C78&amp;"_"&amp;'02 Scatter Plot'!$B78,'in_217a Ex Ante Impacts'!$I$2:$I$76,0),MATCH('02 Scatter Plot'!D$2,'in_217a Ex Ante Impacts'!$A$1:$F$1,0))*D$1</f>
        <v>0.35446276596189602</v>
      </c>
    </row>
    <row r="79" spans="1:4" x14ac:dyDescent="0.2">
      <c r="A79" s="1" t="str">
        <f t="shared" si="2"/>
        <v>Ex Ante Unconnected</v>
      </c>
      <c r="B79" s="1">
        <v>31</v>
      </c>
      <c r="C79" s="1" t="s">
        <v>24</v>
      </c>
      <c r="D79" s="1">
        <f>INDEX('in_217a Ex Ante Impacts'!$A$2:$F$76,MATCH('02 Scatter Plot'!$C79&amp;"_"&amp;'02 Scatter Plot'!$B79,'in_217a Ex Ante Impacts'!$I$2:$I$76,0),MATCH('02 Scatter Plot'!D$2,'in_217a Ex Ante Impacts'!$A$1:$F$1,0))*D$1</f>
        <v>0.35989384761613402</v>
      </c>
    </row>
    <row r="80" spans="1:4" x14ac:dyDescent="0.2">
      <c r="A80" s="1" t="str">
        <f t="shared" si="2"/>
        <v>Ex Ante Unconnected</v>
      </c>
      <c r="B80" s="1">
        <v>31.5</v>
      </c>
      <c r="C80" s="1" t="s">
        <v>24</v>
      </c>
      <c r="D80" s="1">
        <f>INDEX('in_217a Ex Ante Impacts'!$A$2:$F$76,MATCH('02 Scatter Plot'!$C80&amp;"_"&amp;'02 Scatter Plot'!$B80,'in_217a Ex Ante Impacts'!$I$2:$I$76,0),MATCH('02 Scatter Plot'!D$2,'in_217a Ex Ante Impacts'!$A$1:$F$1,0))*D$1</f>
        <v>0.36532492927037102</v>
      </c>
    </row>
    <row r="81" spans="1:4" x14ac:dyDescent="0.2">
      <c r="A81" s="1" t="str">
        <f t="shared" si="2"/>
        <v>Ex Ante Unconnected</v>
      </c>
      <c r="B81" s="1">
        <v>32</v>
      </c>
      <c r="C81" s="1" t="s">
        <v>24</v>
      </c>
      <c r="D81" s="1">
        <f>INDEX('in_217a Ex Ante Impacts'!$A$2:$F$76,MATCH('02 Scatter Plot'!$C81&amp;"_"&amp;'02 Scatter Plot'!$B81,'in_217a Ex Ante Impacts'!$I$2:$I$76,0),MATCH('02 Scatter Plot'!D$2,'in_217a Ex Ante Impacts'!$A$1:$F$1,0))*D$1</f>
        <v>0.37075601092460903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B019-038F-4215-AF9B-632BDE0BEC6D}">
  <sheetPr>
    <tabColor theme="5"/>
  </sheetPr>
  <dimension ref="A3:AA26"/>
  <sheetViews>
    <sheetView workbookViewId="0">
      <selection activeCell="Z17" sqref="Z17"/>
    </sheetView>
  </sheetViews>
  <sheetFormatPr defaultRowHeight="10" x14ac:dyDescent="0.2"/>
  <cols>
    <col min="3" max="3" width="13.44140625" customWidth="1"/>
  </cols>
  <sheetData>
    <row r="3" spans="1:27" x14ac:dyDescent="0.2">
      <c r="C3" t="s">
        <v>32</v>
      </c>
      <c r="D3" t="s">
        <v>33</v>
      </c>
    </row>
    <row r="4" spans="1:27" x14ac:dyDescent="0.2">
      <c r="A4" s="1" t="s">
        <v>20</v>
      </c>
      <c r="C4" s="2">
        <v>43252</v>
      </c>
      <c r="D4" s="3">
        <f>'01 Tabular Event Impacts'!G8</f>
        <v>0.81694915254237299</v>
      </c>
    </row>
    <row r="5" spans="1:27" x14ac:dyDescent="0.2">
      <c r="A5" s="1" t="s">
        <v>20</v>
      </c>
      <c r="C5" s="2">
        <v>43269</v>
      </c>
      <c r="D5" s="3">
        <f>'01 Tabular Event Impacts'!G9</f>
        <v>0.822033898305085</v>
      </c>
    </row>
    <row r="6" spans="1:27" x14ac:dyDescent="0.2">
      <c r="A6" s="1" t="s">
        <v>20</v>
      </c>
      <c r="C6" s="2">
        <v>43280</v>
      </c>
      <c r="D6" s="3">
        <f>'01 Tabular Event Impacts'!G10</f>
        <v>0.81525423728813595</v>
      </c>
    </row>
    <row r="7" spans="1:27" x14ac:dyDescent="0.2">
      <c r="A7" s="1" t="s">
        <v>20</v>
      </c>
      <c r="C7" s="2">
        <v>43284</v>
      </c>
      <c r="D7" s="3">
        <f>'01 Tabular Event Impacts'!G11</f>
        <v>0.82446808510638303</v>
      </c>
    </row>
    <row r="8" spans="1:27" x14ac:dyDescent="0.2">
      <c r="A8" s="1" t="s">
        <v>20</v>
      </c>
      <c r="C8" s="2">
        <v>43285</v>
      </c>
      <c r="D8" s="3">
        <f>'01 Tabular Event Impacts'!G12</f>
        <v>0.83156028368794299</v>
      </c>
      <c r="W8" s="63"/>
      <c r="X8" s="63"/>
      <c r="Y8" s="63"/>
      <c r="Z8" s="63"/>
      <c r="AA8" s="63"/>
    </row>
    <row r="9" spans="1:27" x14ac:dyDescent="0.2">
      <c r="A9" s="1" t="s">
        <v>20</v>
      </c>
      <c r="C9" s="2">
        <v>43286</v>
      </c>
      <c r="D9" s="3">
        <f>'01 Tabular Event Impacts'!G13</f>
        <v>0.82801418439716301</v>
      </c>
      <c r="W9" s="63"/>
      <c r="X9" s="63"/>
      <c r="Y9" s="63"/>
      <c r="Z9" s="63"/>
      <c r="AA9" s="63"/>
    </row>
    <row r="10" spans="1:27" x14ac:dyDescent="0.2">
      <c r="A10" s="1" t="s">
        <v>20</v>
      </c>
      <c r="C10" s="2">
        <v>43297</v>
      </c>
      <c r="D10" s="3">
        <f>'01 Tabular Event Impacts'!G14</f>
        <v>0.84397163120567398</v>
      </c>
      <c r="W10" s="63"/>
      <c r="X10" s="63"/>
      <c r="Y10" s="63"/>
      <c r="Z10" s="63"/>
      <c r="AA10" s="63"/>
    </row>
    <row r="11" spans="1:27" x14ac:dyDescent="0.2">
      <c r="A11" s="1" t="s">
        <v>20</v>
      </c>
      <c r="C11" s="2">
        <v>43298</v>
      </c>
      <c r="D11" s="3">
        <f>'01 Tabular Event Impacts'!G15</f>
        <v>0.83333333333333304</v>
      </c>
      <c r="W11" s="63"/>
      <c r="X11" s="63"/>
      <c r="Y11" s="63"/>
      <c r="Z11" s="63"/>
      <c r="AA11" s="63"/>
    </row>
    <row r="12" spans="1:27" x14ac:dyDescent="0.2">
      <c r="A12" s="1" t="s">
        <v>20</v>
      </c>
      <c r="C12" s="2">
        <v>43305</v>
      </c>
      <c r="D12" s="3">
        <f>'01 Tabular Event Impacts'!G16</f>
        <v>0.81379310344827605</v>
      </c>
      <c r="W12" s="63"/>
      <c r="X12" s="63"/>
      <c r="Y12" s="63"/>
      <c r="Z12" s="63"/>
      <c r="AA12" s="63"/>
    </row>
    <row r="13" spans="1:27" x14ac:dyDescent="0.2">
      <c r="A13" s="1" t="s">
        <v>20</v>
      </c>
      <c r="C13" s="2">
        <v>43319</v>
      </c>
      <c r="D13" s="3">
        <f>'01 Tabular Event Impacts'!G17</f>
        <v>0.79432624113475203</v>
      </c>
      <c r="W13" s="63"/>
      <c r="X13" s="63"/>
      <c r="Y13" s="63"/>
      <c r="Z13" s="63"/>
      <c r="AA13" s="63"/>
    </row>
    <row r="14" spans="1:27" x14ac:dyDescent="0.2">
      <c r="A14" s="1" t="s">
        <v>20</v>
      </c>
      <c r="C14" s="2">
        <v>43327</v>
      </c>
      <c r="D14" s="3">
        <f>'01 Tabular Event Impacts'!G18</f>
        <v>0.81560283687943302</v>
      </c>
      <c r="W14" s="63"/>
      <c r="X14" s="63"/>
      <c r="Y14" s="63"/>
      <c r="Z14" s="63"/>
      <c r="AA14" s="63"/>
    </row>
    <row r="15" spans="1:27" x14ac:dyDescent="0.2">
      <c r="A15" s="1" t="s">
        <v>20</v>
      </c>
      <c r="C15" s="2">
        <v>43328</v>
      </c>
      <c r="D15" s="3">
        <f>'01 Tabular Event Impacts'!G19</f>
        <v>0.82037996545768599</v>
      </c>
      <c r="W15" s="63"/>
      <c r="X15" s="63"/>
      <c r="Y15" s="63"/>
      <c r="Z15" s="63"/>
      <c r="AA15" s="63"/>
    </row>
    <row r="16" spans="1:27" x14ac:dyDescent="0.2">
      <c r="A16" s="1" t="s">
        <v>20</v>
      </c>
      <c r="C16" s="2">
        <v>43329</v>
      </c>
      <c r="D16" s="3">
        <f>'01 Tabular Event Impacts'!G20</f>
        <v>0.810283687943262</v>
      </c>
      <c r="W16" s="63"/>
      <c r="X16" s="63"/>
      <c r="Y16" s="63"/>
      <c r="Z16" s="63"/>
      <c r="AA16" s="63"/>
    </row>
    <row r="17" spans="1:27" x14ac:dyDescent="0.2">
      <c r="A17" s="1" t="s">
        <v>20</v>
      </c>
      <c r="C17" s="2">
        <v>43332</v>
      </c>
      <c r="D17" s="3">
        <f>'01 Tabular Event Impacts'!G21</f>
        <v>0.796875</v>
      </c>
      <c r="W17" s="63"/>
      <c r="X17" s="63"/>
      <c r="Y17" s="63"/>
      <c r="Z17" s="63"/>
      <c r="AA17" s="63"/>
    </row>
    <row r="18" spans="1:27" x14ac:dyDescent="0.2">
      <c r="A18" s="1" t="s">
        <v>20</v>
      </c>
      <c r="C18" s="2">
        <v>43339</v>
      </c>
      <c r="D18" s="3">
        <f>'01 Tabular Event Impacts'!G22</f>
        <v>0.80496453900709197</v>
      </c>
      <c r="W18" s="63"/>
      <c r="X18" s="63"/>
      <c r="Y18" s="63"/>
      <c r="Z18" s="63"/>
      <c r="AA18" s="63"/>
    </row>
    <row r="19" spans="1:27" x14ac:dyDescent="0.2">
      <c r="A19" s="1" t="s">
        <v>20</v>
      </c>
      <c r="C19" s="2">
        <v>43348</v>
      </c>
      <c r="D19" s="3">
        <f>'01 Tabular Event Impacts'!G23</f>
        <v>0.793220338983051</v>
      </c>
      <c r="W19" s="63"/>
      <c r="X19" s="63"/>
      <c r="Y19" s="63"/>
      <c r="Z19" s="63"/>
      <c r="AA19" s="63"/>
    </row>
    <row r="20" spans="1:27" x14ac:dyDescent="0.2">
      <c r="A20" s="1" t="s">
        <v>20</v>
      </c>
      <c r="C20" s="2">
        <v>43349</v>
      </c>
      <c r="D20" s="3">
        <f>'01 Tabular Event Impacts'!G24</f>
        <v>0.793220338983051</v>
      </c>
      <c r="W20" s="63"/>
      <c r="X20" s="63"/>
      <c r="Y20" s="63"/>
      <c r="Z20" s="63"/>
      <c r="AA20" s="63"/>
    </row>
    <row r="21" spans="1:27" x14ac:dyDescent="0.2">
      <c r="A21" s="1" t="s">
        <v>20</v>
      </c>
      <c r="C21" s="2">
        <v>43360</v>
      </c>
      <c r="D21" s="3">
        <f>'01 Tabular Event Impacts'!G25</f>
        <v>0.793220338983051</v>
      </c>
      <c r="W21" s="63"/>
      <c r="X21" s="63"/>
      <c r="Y21" s="63"/>
      <c r="Z21" s="63"/>
      <c r="AA21" s="63"/>
    </row>
    <row r="22" spans="1:27" x14ac:dyDescent="0.2">
      <c r="A22" s="1" t="s">
        <v>20</v>
      </c>
      <c r="C22" s="1" t="s">
        <v>13</v>
      </c>
      <c r="D22" s="3">
        <f>'01 Tabular Event Impacts'!G26</f>
        <v>0.81385699121875898</v>
      </c>
      <c r="W22" s="63"/>
      <c r="X22" s="63"/>
      <c r="Y22" s="63"/>
      <c r="Z22" s="63"/>
      <c r="AA22" s="63"/>
    </row>
    <row r="23" spans="1:27" x14ac:dyDescent="0.2">
      <c r="W23" s="63"/>
      <c r="X23" s="63"/>
      <c r="Y23" s="63"/>
      <c r="Z23" s="63"/>
      <c r="AA23" s="63"/>
    </row>
    <row r="24" spans="1:27" x14ac:dyDescent="0.2">
      <c r="W24" s="63"/>
      <c r="X24" s="63"/>
      <c r="Y24" s="63"/>
      <c r="Z24" s="63"/>
      <c r="AA24" s="63"/>
    </row>
    <row r="25" spans="1:27" x14ac:dyDescent="0.2">
      <c r="W25" s="63"/>
      <c r="X25" s="63"/>
      <c r="Y25" s="63"/>
      <c r="Z25" s="63"/>
      <c r="AA25" s="63"/>
    </row>
    <row r="26" spans="1:27" x14ac:dyDescent="0.2">
      <c r="W26" s="63"/>
      <c r="X26" s="63"/>
      <c r="Y26" s="63"/>
      <c r="Z26" s="63"/>
      <c r="AA26" s="6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C927-B184-47E4-8375-B4737F550795}">
  <sheetPr>
    <tabColor theme="5"/>
  </sheetPr>
  <dimension ref="A2:AA81"/>
  <sheetViews>
    <sheetView workbookViewId="0">
      <selection activeCell="Z17" sqref="Z17"/>
    </sheetView>
  </sheetViews>
  <sheetFormatPr defaultRowHeight="10" x14ac:dyDescent="0.2"/>
  <cols>
    <col min="2" max="2" width="20.6640625" bestFit="1" customWidth="1"/>
  </cols>
  <sheetData>
    <row r="2" spans="1:27" x14ac:dyDescent="0.2">
      <c r="A2" t="s">
        <v>40</v>
      </c>
      <c r="B2" t="s">
        <v>41</v>
      </c>
    </row>
    <row r="3" spans="1:27" x14ac:dyDescent="0.2">
      <c r="A3">
        <f>'r_in_218a connectivity2'!A2</f>
        <v>1</v>
      </c>
      <c r="B3" s="3">
        <f>'r_in_218a connectivity2'!C2</f>
        <v>0.14237288135593201</v>
      </c>
    </row>
    <row r="4" spans="1:27" x14ac:dyDescent="0.2">
      <c r="A4" s="1">
        <f>'r_in_218a connectivity2'!A3</f>
        <v>2</v>
      </c>
      <c r="B4" s="3">
        <f>'r_in_218a connectivity2'!C3</f>
        <v>5.93220338983051E-2</v>
      </c>
    </row>
    <row r="5" spans="1:27" x14ac:dyDescent="0.2">
      <c r="A5" s="1">
        <f>'r_in_218a connectivity2'!A4</f>
        <v>3</v>
      </c>
      <c r="B5" s="3">
        <f>'r_in_218a connectivity2'!C4</f>
        <v>5.7627118644067797E-2</v>
      </c>
    </row>
    <row r="6" spans="1:27" x14ac:dyDescent="0.2">
      <c r="A6" s="1">
        <f>'r_in_218a connectivity2'!A5</f>
        <v>4</v>
      </c>
      <c r="B6" s="3">
        <f>'r_in_218a connectivity2'!C5</f>
        <v>4.7457627118644097E-2</v>
      </c>
    </row>
    <row r="7" spans="1:27" x14ac:dyDescent="0.2">
      <c r="A7" s="1">
        <f>'r_in_218a connectivity2'!A6</f>
        <v>5</v>
      </c>
      <c r="B7" s="3">
        <f>'r_in_218a connectivity2'!C6</f>
        <v>2.5423728813559299E-2</v>
      </c>
    </row>
    <row r="8" spans="1:27" x14ac:dyDescent="0.2">
      <c r="A8" s="1">
        <f>'r_in_218a connectivity2'!A7</f>
        <v>6</v>
      </c>
      <c r="B8" s="3">
        <f>'r_in_218a connectivity2'!C7</f>
        <v>2.7118644067796599E-2</v>
      </c>
      <c r="W8" s="63"/>
      <c r="X8" s="63"/>
      <c r="Y8" s="63"/>
      <c r="Z8" s="63"/>
      <c r="AA8" s="63"/>
    </row>
    <row r="9" spans="1:27" x14ac:dyDescent="0.2">
      <c r="A9" s="1">
        <f>'r_in_218a connectivity2'!A8</f>
        <v>7</v>
      </c>
      <c r="B9" s="3">
        <f>'r_in_218a connectivity2'!C8</f>
        <v>1.1864406779661E-2</v>
      </c>
      <c r="W9" s="63"/>
      <c r="X9" s="63"/>
      <c r="Y9" s="63"/>
      <c r="Z9" s="63"/>
      <c r="AA9" s="63"/>
    </row>
    <row r="10" spans="1:27" x14ac:dyDescent="0.2">
      <c r="A10" s="1">
        <f>'r_in_218a connectivity2'!A9</f>
        <v>8</v>
      </c>
      <c r="B10" s="3">
        <f>'r_in_218a connectivity2'!C9</f>
        <v>1.01694915254237E-2</v>
      </c>
      <c r="W10" s="63"/>
      <c r="X10" s="63"/>
      <c r="Y10" s="63"/>
      <c r="Z10" s="63"/>
      <c r="AA10" s="63"/>
    </row>
    <row r="11" spans="1:27" x14ac:dyDescent="0.2">
      <c r="A11" s="1">
        <f>'r_in_218a connectivity2'!A10</f>
        <v>9</v>
      </c>
      <c r="B11" s="3">
        <f>'r_in_218a connectivity2'!C10</f>
        <v>2.0338983050847501E-2</v>
      </c>
      <c r="W11" s="63"/>
      <c r="X11" s="63"/>
      <c r="Y11" s="63"/>
      <c r="Z11" s="63"/>
      <c r="AA11" s="63"/>
    </row>
    <row r="12" spans="1:27" x14ac:dyDescent="0.2">
      <c r="A12" s="1">
        <f>'r_in_218a connectivity2'!A11</f>
        <v>10</v>
      </c>
      <c r="B12" s="3">
        <f>'r_in_218a connectivity2'!C11</f>
        <v>2.5423728813559299E-2</v>
      </c>
      <c r="W12" s="63"/>
      <c r="X12" s="63"/>
      <c r="Y12" s="63"/>
      <c r="Z12" s="63"/>
      <c r="AA12" s="63"/>
    </row>
    <row r="13" spans="1:27" x14ac:dyDescent="0.2">
      <c r="A13" s="1">
        <f>'r_in_218a connectivity2'!A12</f>
        <v>11</v>
      </c>
      <c r="B13" s="3">
        <f>'r_in_218a connectivity2'!C12</f>
        <v>1.3559322033898299E-2</v>
      </c>
      <c r="W13" s="63"/>
      <c r="X13" s="63"/>
      <c r="Y13" s="63"/>
      <c r="Z13" s="63"/>
      <c r="AA13" s="63"/>
    </row>
    <row r="14" spans="1:27" x14ac:dyDescent="0.2">
      <c r="A14" s="1">
        <f>'r_in_218a connectivity2'!A13</f>
        <v>12</v>
      </c>
      <c r="B14" s="3">
        <f>'r_in_218a connectivity2'!C13</f>
        <v>3.3898305084745801E-3</v>
      </c>
      <c r="W14" s="63"/>
      <c r="X14" s="63"/>
      <c r="Y14" s="63"/>
      <c r="Z14" s="63"/>
      <c r="AA14" s="63"/>
    </row>
    <row r="15" spans="1:27" x14ac:dyDescent="0.2">
      <c r="A15" s="1">
        <f>'r_in_218a connectivity2'!A14</f>
        <v>13</v>
      </c>
      <c r="B15" s="3">
        <f>'r_in_218a connectivity2'!C14</f>
        <v>6.7796610169491497E-3</v>
      </c>
      <c r="W15" s="63"/>
      <c r="X15" s="63"/>
      <c r="Y15" s="63"/>
      <c r="Z15" s="63"/>
      <c r="AA15" s="63"/>
    </row>
    <row r="16" spans="1:27" x14ac:dyDescent="0.2">
      <c r="A16" s="1">
        <f>'r_in_218a connectivity2'!A15</f>
        <v>14</v>
      </c>
      <c r="B16" s="3">
        <f>'r_in_218a connectivity2'!C15</f>
        <v>8.4745762711864406E-3</v>
      </c>
      <c r="W16" s="63"/>
      <c r="X16" s="63"/>
      <c r="Y16" s="63"/>
      <c r="Z16" s="63"/>
      <c r="AA16" s="63"/>
    </row>
    <row r="17" spans="1:27" x14ac:dyDescent="0.2">
      <c r="A17" s="1">
        <f>'r_in_218a connectivity2'!A16</f>
        <v>15</v>
      </c>
      <c r="B17" s="3">
        <f>'r_in_218a connectivity2'!C16</f>
        <v>1.1864406779661E-2</v>
      </c>
      <c r="W17" s="63"/>
      <c r="X17" s="63"/>
      <c r="Y17" s="63"/>
      <c r="Z17" s="63"/>
      <c r="AA17" s="63"/>
    </row>
    <row r="18" spans="1:27" x14ac:dyDescent="0.2">
      <c r="A18" s="1">
        <f>'r_in_218a connectivity2'!A17</f>
        <v>16</v>
      </c>
      <c r="B18" s="3">
        <f>'r_in_218a connectivity2'!C17</f>
        <v>1.1864406779661E-2</v>
      </c>
      <c r="W18" s="63"/>
      <c r="X18" s="63"/>
      <c r="Y18" s="63"/>
      <c r="Z18" s="63"/>
      <c r="AA18" s="63"/>
    </row>
    <row r="19" spans="1:27" x14ac:dyDescent="0.2">
      <c r="A19" s="1">
        <f>'r_in_218a connectivity2'!A18</f>
        <v>17</v>
      </c>
      <c r="B19" s="3">
        <f>'r_in_218a connectivity2'!C18</f>
        <v>1.6949152542372899E-2</v>
      </c>
      <c r="W19" s="63"/>
      <c r="X19" s="63"/>
      <c r="Y19" s="63"/>
      <c r="Z19" s="63"/>
      <c r="AA19" s="63"/>
    </row>
    <row r="20" spans="1:27" x14ac:dyDescent="0.2">
      <c r="A20" s="1">
        <f>'r_in_218a connectivity2'!A19</f>
        <v>18</v>
      </c>
      <c r="B20" s="3">
        <f>'r_in_218a connectivity2'!C19</f>
        <v>3.8983050847457602E-2</v>
      </c>
      <c r="W20" s="63"/>
      <c r="X20" s="63"/>
      <c r="Y20" s="63"/>
      <c r="Z20" s="63"/>
      <c r="AA20" s="63"/>
    </row>
    <row r="21" spans="1:27" x14ac:dyDescent="0.2">
      <c r="A21" s="1"/>
      <c r="B21" s="1"/>
      <c r="W21" s="63"/>
      <c r="X21" s="63"/>
      <c r="Y21" s="63"/>
      <c r="Z21" s="63"/>
      <c r="AA21" s="63"/>
    </row>
    <row r="22" spans="1:27" x14ac:dyDescent="0.2">
      <c r="A22" s="1"/>
      <c r="B22" s="1"/>
      <c r="W22" s="63"/>
      <c r="X22" s="63"/>
      <c r="Y22" s="63"/>
      <c r="Z22" s="63"/>
      <c r="AA22" s="63"/>
    </row>
    <row r="23" spans="1:27" x14ac:dyDescent="0.2">
      <c r="A23" s="1"/>
      <c r="B23" s="18">
        <f>1-SUM(B3:B20)</f>
        <v>0.46101694915254265</v>
      </c>
      <c r="W23" s="63"/>
      <c r="X23" s="63"/>
      <c r="Y23" s="63"/>
      <c r="Z23" s="63"/>
      <c r="AA23" s="63"/>
    </row>
    <row r="24" spans="1:27" x14ac:dyDescent="0.2">
      <c r="A24" s="1"/>
      <c r="B24" s="1"/>
      <c r="W24" s="63"/>
      <c r="X24" s="63"/>
      <c r="Y24" s="63"/>
      <c r="Z24" s="63"/>
      <c r="AA24" s="63"/>
    </row>
    <row r="25" spans="1:27" x14ac:dyDescent="0.2">
      <c r="A25" s="1"/>
      <c r="B25" s="1"/>
      <c r="W25" s="63"/>
      <c r="X25" s="63"/>
      <c r="Y25" s="63"/>
      <c r="Z25" s="63"/>
      <c r="AA25" s="63"/>
    </row>
    <row r="26" spans="1:27" x14ac:dyDescent="0.2">
      <c r="A26" s="1"/>
      <c r="B26" s="1"/>
      <c r="W26" s="63"/>
      <c r="X26" s="63"/>
      <c r="Y26" s="63"/>
      <c r="Z26" s="63"/>
      <c r="AA26" s="63"/>
    </row>
    <row r="27" spans="1:27" x14ac:dyDescent="0.2">
      <c r="A27" s="1"/>
      <c r="B27" s="1"/>
    </row>
    <row r="28" spans="1:27" x14ac:dyDescent="0.2">
      <c r="A28" s="1"/>
      <c r="B28" s="1"/>
    </row>
    <row r="29" spans="1:27" x14ac:dyDescent="0.2">
      <c r="A29" s="1"/>
      <c r="B29" s="1"/>
    </row>
    <row r="30" spans="1:27" x14ac:dyDescent="0.2">
      <c r="A30" s="1"/>
      <c r="B30" s="1"/>
    </row>
    <row r="31" spans="1:27" x14ac:dyDescent="0.2">
      <c r="A31" s="1"/>
      <c r="B31" s="1"/>
    </row>
    <row r="32" spans="1:27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x14ac:dyDescent="0.2">
      <c r="A45" s="1"/>
      <c r="B45" s="1"/>
    </row>
    <row r="46" spans="1:2" x14ac:dyDescent="0.2">
      <c r="A46" s="1"/>
      <c r="B46" s="1"/>
    </row>
    <row r="47" spans="1:2" x14ac:dyDescent="0.2">
      <c r="A47" s="1"/>
      <c r="B47" s="1"/>
    </row>
    <row r="48" spans="1:2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C987-B5D7-4BF6-A977-F4461D2B4AA5}">
  <sheetPr>
    <tabColor theme="5"/>
  </sheetPr>
  <dimension ref="A2:AA26"/>
  <sheetViews>
    <sheetView workbookViewId="0">
      <selection activeCell="Z17" sqref="Z17"/>
    </sheetView>
  </sheetViews>
  <sheetFormatPr defaultRowHeight="10" x14ac:dyDescent="0.2"/>
  <cols>
    <col min="12" max="12" width="32.109375" customWidth="1"/>
    <col min="13" max="17" width="14.44140625" customWidth="1"/>
  </cols>
  <sheetData>
    <row r="2" spans="1:27" s="1" customFormat="1" x14ac:dyDescent="0.2">
      <c r="M2" s="1">
        <v>0</v>
      </c>
      <c r="N2" s="1">
        <v>0</v>
      </c>
      <c r="O2" s="1">
        <v>1</v>
      </c>
      <c r="P2" s="1">
        <v>1</v>
      </c>
    </row>
    <row r="3" spans="1:27" s="1" customFormat="1" x14ac:dyDescent="0.2">
      <c r="M3" s="1" t="s">
        <v>44</v>
      </c>
      <c r="N3" s="1" t="s">
        <v>47</v>
      </c>
      <c r="O3" s="1" t="s">
        <v>44</v>
      </c>
      <c r="P3" s="1" t="s">
        <v>47</v>
      </c>
    </row>
    <row r="4" spans="1:27" x14ac:dyDescent="0.2">
      <c r="K4" s="27"/>
      <c r="L4" s="27"/>
      <c r="M4" s="27"/>
      <c r="N4" s="27"/>
      <c r="O4" s="27"/>
      <c r="P4" s="27"/>
      <c r="Q4" s="27"/>
    </row>
    <row r="5" spans="1:27" x14ac:dyDescent="0.2">
      <c r="B5" s="1" t="s">
        <v>48</v>
      </c>
      <c r="C5" s="1" t="s">
        <v>49</v>
      </c>
      <c r="D5" s="1" t="s">
        <v>50</v>
      </c>
      <c r="E5" s="1" t="s">
        <v>51</v>
      </c>
      <c r="F5" s="1" t="s">
        <v>2</v>
      </c>
      <c r="H5" s="1" t="s">
        <v>44</v>
      </c>
      <c r="I5" s="1" t="s">
        <v>47</v>
      </c>
      <c r="K5" s="27"/>
      <c r="L5" s="43" t="s">
        <v>111</v>
      </c>
      <c r="M5" s="41" t="s">
        <v>105</v>
      </c>
      <c r="N5" s="42"/>
      <c r="O5" s="41" t="s">
        <v>106</v>
      </c>
      <c r="P5" s="42"/>
      <c r="Q5" s="27"/>
    </row>
    <row r="6" spans="1:27" x14ac:dyDescent="0.2">
      <c r="A6" t="str">
        <f>B6&amp;"_"&amp;C6&amp;"_"&amp;D6&amp;"_"&amp;E6&amp;"_"&amp;F6</f>
        <v>0_0_1_0_NA</v>
      </c>
      <c r="B6">
        <v>0</v>
      </c>
      <c r="C6">
        <v>0</v>
      </c>
      <c r="D6">
        <v>1</v>
      </c>
      <c r="E6">
        <v>0</v>
      </c>
      <c r="F6" t="s">
        <v>77</v>
      </c>
      <c r="H6">
        <f>INDEX('r_in_215a DR parameters'!$A$2:$J$53,MATCH('05 Parameters (DR)'!$B6&amp;"_"&amp;'05 Parameters (DR)'!$C6&amp;"_"&amp;'05 Parameters (DR)'!$D6&amp;"_"&amp;'05 Parameters (DR)'!$E6&amp;"_"&amp;'05 Parameters (DR)'!$F6,'r_in_215a DR parameters'!$M$2:$M$53,0),MATCH('05 Parameters (DR)'!H$5,'r_in_215a DR parameters'!$A$1:$J$1,0))</f>
        <v>-0.25494541274663801</v>
      </c>
      <c r="I6" s="1">
        <f>INDEX('r_in_215a DR parameters'!$A$2:$J$53,MATCH('05 Parameters (DR)'!$B6&amp;"_"&amp;'05 Parameters (DR)'!$C6&amp;"_"&amp;'05 Parameters (DR)'!$D6&amp;"_"&amp;'05 Parameters (DR)'!$E6&amp;"_"&amp;'05 Parameters (DR)'!$F6,'r_in_215a DR parameters'!$M$2:$M$53,0),MATCH('05 Parameters (DR)'!I$5,'r_in_215a DR parameters'!$A$1:$J$1,0))</f>
        <v>3.0556788101943799E-3</v>
      </c>
      <c r="K6" s="27"/>
      <c r="L6" s="44"/>
      <c r="M6" s="28" t="s">
        <v>107</v>
      </c>
      <c r="N6" s="29" t="s">
        <v>108</v>
      </c>
      <c r="O6" s="28" t="s">
        <v>107</v>
      </c>
      <c r="P6" s="29" t="s">
        <v>108</v>
      </c>
      <c r="Q6" s="27"/>
    </row>
    <row r="7" spans="1:27" x14ac:dyDescent="0.2">
      <c r="A7" s="1" t="str">
        <f t="shared" ref="A7:A9" si="0">B7&amp;"_"&amp;C7&amp;"_"&amp;D7&amp;"_"&amp;E7&amp;"_"&amp;F7</f>
        <v>0_1_1_0_NA</v>
      </c>
      <c r="B7">
        <v>0</v>
      </c>
      <c r="C7">
        <v>1</v>
      </c>
      <c r="D7">
        <v>1</v>
      </c>
      <c r="E7">
        <v>0</v>
      </c>
      <c r="F7" s="1" t="s">
        <v>77</v>
      </c>
      <c r="H7" s="1">
        <f>INDEX('r_in_215a DR parameters'!$A$2:$J$53,MATCH('05 Parameters (DR)'!$B7&amp;"_"&amp;'05 Parameters (DR)'!$C7&amp;"_"&amp;'05 Parameters (DR)'!$D7&amp;"_"&amp;'05 Parameters (DR)'!$E7&amp;"_"&amp;'05 Parameters (DR)'!$F7,'r_in_215a DR parameters'!$M$2:$M$53,0),MATCH('05 Parameters (DR)'!H$5,'r_in_215a DR parameters'!$A$1:$J$1,0))</f>
        <v>-2.7749118646420601E-2</v>
      </c>
      <c r="I7" s="1">
        <f>INDEX('r_in_215a DR parameters'!$A$2:$J$53,MATCH('05 Parameters (DR)'!$B7&amp;"_"&amp;'05 Parameters (DR)'!$C7&amp;"_"&amp;'05 Parameters (DR)'!$D7&amp;"_"&amp;'05 Parameters (DR)'!$E7&amp;"_"&amp;'05 Parameters (DR)'!$F7,'r_in_215a DR parameters'!$M$2:$M$53,0),MATCH('05 Parameters (DR)'!I$5,'r_in_215a DR parameters'!$A$1:$J$1,0))</f>
        <v>0.73138361110056005</v>
      </c>
      <c r="K7" s="27">
        <v>0</v>
      </c>
      <c r="L7" s="30" t="s">
        <v>110</v>
      </c>
      <c r="M7" s="32">
        <f>INDEX($H$6:$I$9,MATCH(M$2&amp;"_"&amp;$K7&amp;"_1_0_NA",$A$6:$A$9,0),MATCH(M$3,$H$5:$I$5,0))</f>
        <v>-0.25494541274663801</v>
      </c>
      <c r="N7" s="32">
        <f t="shared" ref="N7:P8" si="1">INDEX($H$6:$I$9,MATCH(N$2&amp;"_"&amp;$K7&amp;"_1_0_NA",$A$6:$A$9,0),MATCH(N$3,$H$5:$I$5,0))</f>
        <v>3.0556788101943799E-3</v>
      </c>
      <c r="O7" s="32">
        <f t="shared" si="1"/>
        <v>5.4387309494971E-3</v>
      </c>
      <c r="P7" s="32">
        <f t="shared" si="1"/>
        <v>0.59552507095834395</v>
      </c>
      <c r="Q7" s="27"/>
    </row>
    <row r="8" spans="1:27" x14ac:dyDescent="0.2">
      <c r="A8" s="1" t="str">
        <f t="shared" si="0"/>
        <v>1_0_1_0_NA</v>
      </c>
      <c r="B8">
        <v>1</v>
      </c>
      <c r="C8">
        <v>0</v>
      </c>
      <c r="D8">
        <v>1</v>
      </c>
      <c r="E8">
        <v>0</v>
      </c>
      <c r="F8" s="1" t="s">
        <v>77</v>
      </c>
      <c r="H8" s="1">
        <f>INDEX('r_in_215a DR parameters'!$A$2:$J$53,MATCH('05 Parameters (DR)'!$B8&amp;"_"&amp;'05 Parameters (DR)'!$C8&amp;"_"&amp;'05 Parameters (DR)'!$D8&amp;"_"&amp;'05 Parameters (DR)'!$E8&amp;"_"&amp;'05 Parameters (DR)'!$F8,'r_in_215a DR parameters'!$M$2:$M$53,0),MATCH('05 Parameters (DR)'!H$5,'r_in_215a DR parameters'!$A$1:$J$1,0))</f>
        <v>5.4387309494971E-3</v>
      </c>
      <c r="I8" s="1">
        <f>INDEX('r_in_215a DR parameters'!$A$2:$J$53,MATCH('05 Parameters (DR)'!$B8&amp;"_"&amp;'05 Parameters (DR)'!$C8&amp;"_"&amp;'05 Parameters (DR)'!$D8&amp;"_"&amp;'05 Parameters (DR)'!$E8&amp;"_"&amp;'05 Parameters (DR)'!$F8,'r_in_215a DR parameters'!$M$2:$M$53,0),MATCH('05 Parameters (DR)'!I$5,'r_in_215a DR parameters'!$A$1:$J$1,0))</f>
        <v>0.59552507095834395</v>
      </c>
      <c r="K8" s="27">
        <v>1</v>
      </c>
      <c r="L8" s="31" t="s">
        <v>109</v>
      </c>
      <c r="M8" s="33">
        <f t="shared" ref="M8" si="2">INDEX($H$6:$I$9,MATCH(M$2&amp;"_"&amp;$K8&amp;"_1_0_NA",$A$6:$A$9,0),MATCH(M$3,$H$5:$I$5,0))</f>
        <v>-2.7749118646420601E-2</v>
      </c>
      <c r="N8" s="33">
        <f t="shared" si="1"/>
        <v>0.73138361110056005</v>
      </c>
      <c r="O8" s="33">
        <f t="shared" si="1"/>
        <v>-5.5521276960079399E-2</v>
      </c>
      <c r="P8" s="33">
        <f t="shared" si="1"/>
        <v>1.01434966196717E-7</v>
      </c>
      <c r="Q8" s="27"/>
      <c r="W8" s="63"/>
      <c r="X8" s="63"/>
      <c r="Y8" s="63"/>
      <c r="Z8" s="63"/>
      <c r="AA8" s="63"/>
    </row>
    <row r="9" spans="1:27" x14ac:dyDescent="0.2">
      <c r="A9" s="1" t="str">
        <f t="shared" si="0"/>
        <v>1_1_1_0_NA</v>
      </c>
      <c r="B9">
        <v>1</v>
      </c>
      <c r="C9">
        <v>1</v>
      </c>
      <c r="D9">
        <v>1</v>
      </c>
      <c r="E9">
        <v>0</v>
      </c>
      <c r="F9" s="1" t="s">
        <v>77</v>
      </c>
      <c r="H9" s="1">
        <f>INDEX('r_in_215a DR parameters'!$A$2:$J$53,MATCH('05 Parameters (DR)'!$B9&amp;"_"&amp;'05 Parameters (DR)'!$C9&amp;"_"&amp;'05 Parameters (DR)'!$D9&amp;"_"&amp;'05 Parameters (DR)'!$E9&amp;"_"&amp;'05 Parameters (DR)'!$F9,'r_in_215a DR parameters'!$M$2:$M$53,0),MATCH('05 Parameters (DR)'!H$5,'r_in_215a DR parameters'!$A$1:$J$1,0))</f>
        <v>-5.5521276960079399E-2</v>
      </c>
      <c r="I9" s="1">
        <f>INDEX('r_in_215a DR parameters'!$A$2:$J$53,MATCH('05 Parameters (DR)'!$B9&amp;"_"&amp;'05 Parameters (DR)'!$C9&amp;"_"&amp;'05 Parameters (DR)'!$D9&amp;"_"&amp;'05 Parameters (DR)'!$E9&amp;"_"&amp;'05 Parameters (DR)'!$F9,'r_in_215a DR parameters'!$M$2:$M$53,0),MATCH('05 Parameters (DR)'!I$5,'r_in_215a DR parameters'!$A$1:$J$1,0))</f>
        <v>1.01434966196717E-7</v>
      </c>
      <c r="K9" s="27"/>
      <c r="L9" s="27"/>
      <c r="M9" s="27"/>
      <c r="N9" s="27"/>
      <c r="O9" s="27"/>
      <c r="P9" s="27"/>
      <c r="Q9" s="27"/>
      <c r="W9" s="63"/>
      <c r="X9" s="63"/>
      <c r="Y9" s="63"/>
      <c r="Z9" s="63"/>
      <c r="AA9" s="63"/>
    </row>
    <row r="10" spans="1:27" x14ac:dyDescent="0.2">
      <c r="K10" s="27"/>
      <c r="L10" s="27"/>
      <c r="M10" s="27"/>
      <c r="N10" s="27"/>
      <c r="O10" s="27"/>
      <c r="P10" s="27"/>
      <c r="Q10" s="27"/>
      <c r="W10" s="63"/>
      <c r="X10" s="63"/>
      <c r="Y10" s="63"/>
      <c r="Z10" s="63"/>
      <c r="AA10" s="63"/>
    </row>
    <row r="11" spans="1:27" x14ac:dyDescent="0.2">
      <c r="K11" s="27"/>
      <c r="L11" s="27"/>
      <c r="M11" s="27"/>
      <c r="N11" s="27"/>
      <c r="O11" s="27"/>
      <c r="P11" s="27"/>
      <c r="Q11" s="27"/>
      <c r="W11" s="63"/>
      <c r="X11" s="63"/>
      <c r="Y11" s="63"/>
      <c r="Z11" s="63"/>
      <c r="AA11" s="63"/>
    </row>
    <row r="12" spans="1:27" x14ac:dyDescent="0.2">
      <c r="W12" s="63"/>
      <c r="X12" s="63"/>
      <c r="Y12" s="63"/>
      <c r="Z12" s="63"/>
      <c r="AA12" s="63"/>
    </row>
    <row r="13" spans="1:27" x14ac:dyDescent="0.2">
      <c r="W13" s="63"/>
      <c r="X13" s="63"/>
      <c r="Y13" s="63"/>
      <c r="Z13" s="63"/>
      <c r="AA13" s="63"/>
    </row>
    <row r="14" spans="1:27" x14ac:dyDescent="0.2">
      <c r="W14" s="63"/>
      <c r="X14" s="63"/>
      <c r="Y14" s="63"/>
      <c r="Z14" s="63"/>
      <c r="AA14" s="63"/>
    </row>
    <row r="15" spans="1:27" x14ac:dyDescent="0.2">
      <c r="W15" s="63"/>
      <c r="X15" s="63"/>
      <c r="Y15" s="63"/>
      <c r="Z15" s="63"/>
      <c r="AA15" s="63"/>
    </row>
    <row r="16" spans="1:27" x14ac:dyDescent="0.2">
      <c r="W16" s="63"/>
      <c r="X16" s="63"/>
      <c r="Y16" s="63"/>
      <c r="Z16" s="63"/>
      <c r="AA16" s="63"/>
    </row>
    <row r="17" spans="23:27" x14ac:dyDescent="0.2">
      <c r="W17" s="63"/>
      <c r="X17" s="63"/>
      <c r="Y17" s="63"/>
      <c r="Z17" s="63"/>
      <c r="AA17" s="63"/>
    </row>
    <row r="18" spans="23:27" x14ac:dyDescent="0.2">
      <c r="W18" s="63"/>
      <c r="X18" s="63"/>
      <c r="Y18" s="63"/>
      <c r="Z18" s="63"/>
      <c r="AA18" s="63"/>
    </row>
    <row r="19" spans="23:27" x14ac:dyDescent="0.2">
      <c r="W19" s="63"/>
      <c r="X19" s="63"/>
      <c r="Y19" s="63"/>
      <c r="Z19" s="63"/>
      <c r="AA19" s="63"/>
    </row>
    <row r="20" spans="23:27" x14ac:dyDescent="0.2">
      <c r="W20" s="63"/>
      <c r="X20" s="63"/>
      <c r="Y20" s="63"/>
      <c r="Z20" s="63"/>
      <c r="AA20" s="63"/>
    </row>
    <row r="21" spans="23:27" x14ac:dyDescent="0.2">
      <c r="W21" s="63"/>
      <c r="X21" s="63"/>
      <c r="Y21" s="63"/>
      <c r="Z21" s="63"/>
      <c r="AA21" s="63"/>
    </row>
    <row r="22" spans="23:27" x14ac:dyDescent="0.2">
      <c r="W22" s="63"/>
      <c r="X22" s="63"/>
      <c r="Y22" s="63"/>
      <c r="Z22" s="63"/>
      <c r="AA22" s="63"/>
    </row>
    <row r="23" spans="23:27" x14ac:dyDescent="0.2">
      <c r="W23" s="63"/>
      <c r="X23" s="63"/>
      <c r="Y23" s="63"/>
      <c r="Z23" s="63"/>
      <c r="AA23" s="63"/>
    </row>
    <row r="24" spans="23:27" x14ac:dyDescent="0.2">
      <c r="W24" s="63"/>
      <c r="X24" s="63"/>
      <c r="Y24" s="63"/>
      <c r="Z24" s="63"/>
      <c r="AA24" s="63"/>
    </row>
    <row r="25" spans="23:27" x14ac:dyDescent="0.2">
      <c r="W25" s="63"/>
      <c r="X25" s="63"/>
      <c r="Y25" s="63"/>
      <c r="Z25" s="63"/>
      <c r="AA25" s="63"/>
    </row>
    <row r="26" spans="23:27" x14ac:dyDescent="0.2">
      <c r="W26" s="63"/>
      <c r="X26" s="63"/>
      <c r="Y26" s="63"/>
      <c r="Z26" s="63"/>
      <c r="AA26" s="63"/>
    </row>
  </sheetData>
  <mergeCells count="3">
    <mergeCell ref="M5:N5"/>
    <mergeCell ref="O5:P5"/>
    <mergeCell ref="L5:L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7680-249F-4E79-AB9D-C3C004009710}">
  <sheetPr>
    <tabColor theme="1"/>
  </sheetPr>
  <dimension ref="A1:M53"/>
  <sheetViews>
    <sheetView workbookViewId="0">
      <selection activeCell="E1" activeCellId="1" sqref="B1 E1"/>
    </sheetView>
  </sheetViews>
  <sheetFormatPr defaultRowHeight="10" x14ac:dyDescent="0.2"/>
  <cols>
    <col min="1" max="1" width="30.6640625" style="1" customWidth="1"/>
    <col min="2" max="16384" width="8.88671875" style="1"/>
  </cols>
  <sheetData>
    <row r="1" spans="1:13" x14ac:dyDescent="0.2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2</v>
      </c>
      <c r="M1" s="1" t="s">
        <v>15</v>
      </c>
    </row>
    <row r="2" spans="1:13" x14ac:dyDescent="0.2">
      <c r="A2" s="1" t="s">
        <v>52</v>
      </c>
      <c r="B2" s="1">
        <v>3.1432865917576602E-2</v>
      </c>
      <c r="C2" s="1">
        <v>3.6066116811685103E-2</v>
      </c>
      <c r="D2" s="1">
        <v>0.87153452315644298</v>
      </c>
      <c r="E2" s="1">
        <v>0.38346284459847602</v>
      </c>
      <c r="F2" s="1">
        <v>0</v>
      </c>
      <c r="G2" s="1">
        <v>0</v>
      </c>
      <c r="H2" s="1">
        <v>0</v>
      </c>
      <c r="I2" s="1">
        <v>1</v>
      </c>
      <c r="J2" s="1">
        <v>1</v>
      </c>
      <c r="M2" s="1" t="str">
        <f>F2&amp;"_"&amp;G2&amp;"_"&amp;H2&amp;"_"&amp;I2&amp;"_"&amp;J2</f>
        <v>0_0_0_1_1</v>
      </c>
    </row>
    <row r="3" spans="1:13" x14ac:dyDescent="0.2">
      <c r="A3" s="1" t="s">
        <v>53</v>
      </c>
      <c r="B3" s="1">
        <v>4.31904629007272E-2</v>
      </c>
      <c r="C3" s="1">
        <v>3.11520346755912E-2</v>
      </c>
      <c r="D3" s="1">
        <v>1.38644115386044</v>
      </c>
      <c r="E3" s="1">
        <v>0.16561294695200099</v>
      </c>
      <c r="F3" s="1">
        <v>0</v>
      </c>
      <c r="G3" s="1">
        <v>0</v>
      </c>
      <c r="H3" s="1">
        <v>0</v>
      </c>
      <c r="I3" s="1">
        <v>1</v>
      </c>
      <c r="J3" s="1">
        <v>2</v>
      </c>
      <c r="M3" s="1" t="str">
        <f t="shared" ref="M3:M53" si="0">F3&amp;"_"&amp;G3&amp;"_"&amp;H3&amp;"_"&amp;I3&amp;"_"&amp;J3</f>
        <v>0_0_0_1_2</v>
      </c>
    </row>
    <row r="4" spans="1:13" x14ac:dyDescent="0.2">
      <c r="A4" s="1" t="s">
        <v>54</v>
      </c>
      <c r="B4" s="1">
        <v>5.0302513934805101E-2</v>
      </c>
      <c r="C4" s="1">
        <v>2.94518702838979E-2</v>
      </c>
      <c r="D4" s="1">
        <v>1.7079565219430799</v>
      </c>
      <c r="E4" s="1">
        <v>8.7645122714759799E-2</v>
      </c>
      <c r="F4" s="1">
        <v>0</v>
      </c>
      <c r="G4" s="1">
        <v>0</v>
      </c>
      <c r="H4" s="1">
        <v>0</v>
      </c>
      <c r="I4" s="1">
        <v>1</v>
      </c>
      <c r="J4" s="1">
        <v>3</v>
      </c>
      <c r="M4" s="1" t="str">
        <f t="shared" si="0"/>
        <v>0_0_0_1_3</v>
      </c>
    </row>
    <row r="5" spans="1:13" x14ac:dyDescent="0.2">
      <c r="A5" s="1" t="s">
        <v>55</v>
      </c>
      <c r="B5" s="1">
        <v>4.6503940079754898E-2</v>
      </c>
      <c r="C5" s="1">
        <v>2.63262126706027E-2</v>
      </c>
      <c r="D5" s="1">
        <v>1.7664500648695201</v>
      </c>
      <c r="E5" s="1">
        <v>7.7321072357485698E-2</v>
      </c>
      <c r="F5" s="1">
        <v>0</v>
      </c>
      <c r="G5" s="1">
        <v>0</v>
      </c>
      <c r="H5" s="1">
        <v>0</v>
      </c>
      <c r="I5" s="1">
        <v>1</v>
      </c>
      <c r="J5" s="1">
        <v>4</v>
      </c>
      <c r="M5" s="1" t="str">
        <f t="shared" si="0"/>
        <v>0_0_0_1_4</v>
      </c>
    </row>
    <row r="6" spans="1:13" x14ac:dyDescent="0.2">
      <c r="A6" s="1" t="s">
        <v>56</v>
      </c>
      <c r="B6" s="1">
        <v>4.3729368637361897E-2</v>
      </c>
      <c r="C6" s="1">
        <v>2.3564123756566299E-2</v>
      </c>
      <c r="D6" s="1">
        <v>1.85576043858522</v>
      </c>
      <c r="E6" s="1">
        <v>6.3488386750684994E-2</v>
      </c>
      <c r="F6" s="1">
        <v>0</v>
      </c>
      <c r="G6" s="1">
        <v>0</v>
      </c>
      <c r="H6" s="1">
        <v>0</v>
      </c>
      <c r="I6" s="1">
        <v>1</v>
      </c>
      <c r="J6" s="1">
        <v>5</v>
      </c>
      <c r="M6" s="1" t="str">
        <f t="shared" si="0"/>
        <v>0_0_0_1_5</v>
      </c>
    </row>
    <row r="7" spans="1:13" x14ac:dyDescent="0.2">
      <c r="A7" s="1" t="s">
        <v>57</v>
      </c>
      <c r="B7" s="1">
        <v>3.2892749896022297E-2</v>
      </c>
      <c r="C7" s="1">
        <v>2.20786245530478E-2</v>
      </c>
      <c r="D7" s="1">
        <v>1.48980068106107</v>
      </c>
      <c r="E7" s="1">
        <v>0.13627737604402099</v>
      </c>
      <c r="F7" s="1">
        <v>0</v>
      </c>
      <c r="G7" s="1">
        <v>0</v>
      </c>
      <c r="H7" s="1">
        <v>0</v>
      </c>
      <c r="I7" s="1">
        <v>1</v>
      </c>
      <c r="J7" s="1">
        <v>6</v>
      </c>
      <c r="M7" s="1" t="str">
        <f t="shared" si="0"/>
        <v>0_0_0_1_6</v>
      </c>
    </row>
    <row r="8" spans="1:13" x14ac:dyDescent="0.2">
      <c r="A8" s="1" t="s">
        <v>58</v>
      </c>
      <c r="B8" s="1">
        <v>1.2245649492747099E-2</v>
      </c>
      <c r="C8" s="1">
        <v>2.5272593352162299E-2</v>
      </c>
      <c r="D8" s="1">
        <v>0.48454265544139102</v>
      </c>
      <c r="E8" s="1">
        <v>0.62800104325135098</v>
      </c>
      <c r="F8" s="1">
        <v>0</v>
      </c>
      <c r="G8" s="1">
        <v>0</v>
      </c>
      <c r="H8" s="1">
        <v>0</v>
      </c>
      <c r="I8" s="1">
        <v>1</v>
      </c>
      <c r="J8" s="1">
        <v>7</v>
      </c>
      <c r="M8" s="1" t="str">
        <f t="shared" si="0"/>
        <v>0_0_0_1_7</v>
      </c>
    </row>
    <row r="9" spans="1:13" x14ac:dyDescent="0.2">
      <c r="A9" s="1" t="s">
        <v>59</v>
      </c>
      <c r="B9" s="1">
        <v>-1.5929615052381999E-2</v>
      </c>
      <c r="C9" s="1">
        <v>2.8893687706794E-2</v>
      </c>
      <c r="D9" s="1">
        <v>-0.55131817073790701</v>
      </c>
      <c r="E9" s="1">
        <v>0.58141586717839999</v>
      </c>
      <c r="F9" s="1">
        <v>0</v>
      </c>
      <c r="G9" s="1">
        <v>0</v>
      </c>
      <c r="H9" s="1">
        <v>0</v>
      </c>
      <c r="I9" s="1">
        <v>1</v>
      </c>
      <c r="J9" s="1">
        <v>8</v>
      </c>
      <c r="M9" s="1" t="str">
        <f t="shared" si="0"/>
        <v>0_0_0_1_8</v>
      </c>
    </row>
    <row r="10" spans="1:13" x14ac:dyDescent="0.2">
      <c r="A10" s="1" t="s">
        <v>60</v>
      </c>
      <c r="B10" s="1">
        <v>-9.7402613011964307E-3</v>
      </c>
      <c r="C10" s="1">
        <v>3.2389365983254502E-2</v>
      </c>
      <c r="D10" s="1">
        <v>-0.30072404956096399</v>
      </c>
      <c r="E10" s="1">
        <v>0.76362507181372696</v>
      </c>
      <c r="F10" s="1">
        <v>0</v>
      </c>
      <c r="G10" s="1">
        <v>0</v>
      </c>
      <c r="H10" s="1">
        <v>0</v>
      </c>
      <c r="I10" s="1">
        <v>1</v>
      </c>
      <c r="J10" s="1">
        <v>9</v>
      </c>
      <c r="M10" s="1" t="str">
        <f t="shared" si="0"/>
        <v>0_0_0_1_9</v>
      </c>
    </row>
    <row r="11" spans="1:13" x14ac:dyDescent="0.2">
      <c r="A11" s="1" t="s">
        <v>61</v>
      </c>
      <c r="B11" s="1">
        <v>-4.0922372240014403E-2</v>
      </c>
      <c r="C11" s="1">
        <v>3.49561806305064E-2</v>
      </c>
      <c r="D11" s="1">
        <v>-1.1706763010688099</v>
      </c>
      <c r="E11" s="1">
        <v>0.24172955508125099</v>
      </c>
      <c r="F11" s="1">
        <v>0</v>
      </c>
      <c r="G11" s="1">
        <v>0</v>
      </c>
      <c r="H11" s="1">
        <v>0</v>
      </c>
      <c r="I11" s="1">
        <v>1</v>
      </c>
      <c r="J11" s="1">
        <v>10</v>
      </c>
      <c r="M11" s="1" t="str">
        <f t="shared" si="0"/>
        <v>0_0_0_1_10</v>
      </c>
    </row>
    <row r="12" spans="1:13" x14ac:dyDescent="0.2">
      <c r="A12" s="1" t="s">
        <v>62</v>
      </c>
      <c r="B12" s="1">
        <v>-5.0382373218198002E-2</v>
      </c>
      <c r="C12" s="1">
        <v>3.8450759983786401E-2</v>
      </c>
      <c r="D12" s="1">
        <v>-1.3103089051931001</v>
      </c>
      <c r="E12" s="1">
        <v>0.19009204702570801</v>
      </c>
      <c r="F12" s="1">
        <v>0</v>
      </c>
      <c r="G12" s="1">
        <v>0</v>
      </c>
      <c r="H12" s="1">
        <v>0</v>
      </c>
      <c r="I12" s="1">
        <v>1</v>
      </c>
      <c r="J12" s="1">
        <v>11</v>
      </c>
      <c r="M12" s="1" t="str">
        <f t="shared" si="0"/>
        <v>0_0_0_1_11</v>
      </c>
    </row>
    <row r="13" spans="1:13" x14ac:dyDescent="0.2">
      <c r="A13" s="1" t="s">
        <v>63</v>
      </c>
      <c r="B13" s="1">
        <v>-5.1076534475094401E-2</v>
      </c>
      <c r="C13" s="1">
        <v>4.3405857146584501E-2</v>
      </c>
      <c r="D13" s="1">
        <v>-1.17671986761154</v>
      </c>
      <c r="E13" s="1">
        <v>0.23930797831521</v>
      </c>
      <c r="F13" s="1">
        <v>0</v>
      </c>
      <c r="G13" s="1">
        <v>0</v>
      </c>
      <c r="H13" s="1">
        <v>0</v>
      </c>
      <c r="I13" s="1">
        <v>1</v>
      </c>
      <c r="J13" s="1">
        <v>12</v>
      </c>
      <c r="M13" s="1" t="str">
        <f t="shared" si="0"/>
        <v>0_0_0_1_12</v>
      </c>
    </row>
    <row r="14" spans="1:13" x14ac:dyDescent="0.2">
      <c r="A14" s="1" t="s">
        <v>64</v>
      </c>
      <c r="B14" s="1">
        <v>-4.6699256630968203E-2</v>
      </c>
      <c r="C14" s="1">
        <v>5.2385642848123998E-2</v>
      </c>
      <c r="D14" s="1">
        <v>-0.89145143768414203</v>
      </c>
      <c r="E14" s="1">
        <v>0.37268752547751899</v>
      </c>
      <c r="F14" s="1">
        <v>0</v>
      </c>
      <c r="G14" s="1">
        <v>0</v>
      </c>
      <c r="H14" s="1">
        <v>0</v>
      </c>
      <c r="I14" s="1">
        <v>1</v>
      </c>
      <c r="J14" s="1">
        <v>13</v>
      </c>
      <c r="M14" s="1" t="str">
        <f t="shared" si="0"/>
        <v>0_0_0_1_13</v>
      </c>
    </row>
    <row r="15" spans="1:13" x14ac:dyDescent="0.2">
      <c r="A15" s="1" t="s">
        <v>65</v>
      </c>
      <c r="B15" s="1">
        <v>-4.09469027040473E-2</v>
      </c>
      <c r="C15" s="1">
        <v>5.5426616716435E-2</v>
      </c>
      <c r="D15" s="1">
        <v>-0.73875883338745896</v>
      </c>
      <c r="E15" s="1">
        <v>0.46005385144201699</v>
      </c>
      <c r="F15" s="1">
        <v>0</v>
      </c>
      <c r="G15" s="1">
        <v>0</v>
      </c>
      <c r="H15" s="1">
        <v>0</v>
      </c>
      <c r="I15" s="1">
        <v>1</v>
      </c>
      <c r="J15" s="1">
        <v>14</v>
      </c>
      <c r="M15" s="1" t="str">
        <f t="shared" si="0"/>
        <v>0_0_0_1_14</v>
      </c>
    </row>
    <row r="16" spans="1:13" x14ac:dyDescent="0.2">
      <c r="A16" s="1" t="s">
        <v>66</v>
      </c>
      <c r="B16" s="1">
        <v>-4.72053738915841E-2</v>
      </c>
      <c r="C16" s="1">
        <v>5.52127429168821E-2</v>
      </c>
      <c r="D16" s="1">
        <v>-0.85497244653553295</v>
      </c>
      <c r="E16" s="1">
        <v>0.39256687189802397</v>
      </c>
      <c r="F16" s="1">
        <v>0</v>
      </c>
      <c r="G16" s="1">
        <v>0</v>
      </c>
      <c r="H16" s="1">
        <v>0</v>
      </c>
      <c r="I16" s="1">
        <v>1</v>
      </c>
      <c r="J16" s="1">
        <v>15</v>
      </c>
      <c r="M16" s="1" t="str">
        <f t="shared" si="0"/>
        <v>0_0_0_1_15</v>
      </c>
    </row>
    <row r="17" spans="1:13" x14ac:dyDescent="0.2">
      <c r="A17" s="1" t="s">
        <v>67</v>
      </c>
      <c r="B17" s="1">
        <v>-4.5244825042705598E-2</v>
      </c>
      <c r="C17" s="1">
        <v>5.4362917378444203E-2</v>
      </c>
      <c r="D17" s="1">
        <v>-0.83227367522858398</v>
      </c>
      <c r="E17" s="1">
        <v>0.405254942369278</v>
      </c>
      <c r="F17" s="1">
        <v>0</v>
      </c>
      <c r="G17" s="1">
        <v>0</v>
      </c>
      <c r="H17" s="1">
        <v>0</v>
      </c>
      <c r="I17" s="1">
        <v>1</v>
      </c>
      <c r="J17" s="1">
        <v>16</v>
      </c>
      <c r="M17" s="1" t="str">
        <f t="shared" si="0"/>
        <v>0_0_0_1_16</v>
      </c>
    </row>
    <row r="18" spans="1:13" x14ac:dyDescent="0.2">
      <c r="A18" s="1" t="s">
        <v>68</v>
      </c>
      <c r="B18" s="1">
        <v>-4.39341304295515E-2</v>
      </c>
      <c r="C18" s="1">
        <v>5.5094366871910001E-2</v>
      </c>
      <c r="D18" s="1">
        <v>-0.79743416476125195</v>
      </c>
      <c r="E18" s="1">
        <v>0.425199358594404</v>
      </c>
      <c r="F18" s="1">
        <v>0</v>
      </c>
      <c r="G18" s="1">
        <v>0</v>
      </c>
      <c r="H18" s="1">
        <v>0</v>
      </c>
      <c r="I18" s="1">
        <v>1</v>
      </c>
      <c r="J18" s="1">
        <v>17</v>
      </c>
      <c r="M18" s="1" t="str">
        <f t="shared" si="0"/>
        <v>0_0_0_1_17</v>
      </c>
    </row>
    <row r="19" spans="1:13" x14ac:dyDescent="0.2">
      <c r="A19" s="1" t="s">
        <v>69</v>
      </c>
      <c r="B19" s="1">
        <v>3.4542664657128103E-2</v>
      </c>
      <c r="C19" s="1">
        <v>7.0310003000047097E-2</v>
      </c>
      <c r="D19" s="1">
        <v>0.49129090006019499</v>
      </c>
      <c r="E19" s="1">
        <v>0.62322096264059801</v>
      </c>
      <c r="F19" s="1">
        <v>0</v>
      </c>
      <c r="G19" s="1">
        <v>0</v>
      </c>
      <c r="H19" s="1">
        <v>0</v>
      </c>
      <c r="I19" s="1">
        <v>1</v>
      </c>
      <c r="J19" s="1">
        <v>18</v>
      </c>
      <c r="M19" s="1" t="str">
        <f t="shared" si="0"/>
        <v>0_0_0_1_18</v>
      </c>
    </row>
    <row r="20" spans="1:13" x14ac:dyDescent="0.2">
      <c r="A20" s="1" t="s">
        <v>70</v>
      </c>
      <c r="B20" s="1">
        <v>3.7976711624253402E-2</v>
      </c>
      <c r="C20" s="1">
        <v>5.2877524600811902E-2</v>
      </c>
      <c r="D20" s="1">
        <v>0.718201389171502</v>
      </c>
      <c r="E20" s="1">
        <v>0.47263350673754401</v>
      </c>
      <c r="F20" s="1">
        <v>0</v>
      </c>
      <c r="G20" s="1">
        <v>0</v>
      </c>
      <c r="H20" s="1">
        <v>0</v>
      </c>
      <c r="I20" s="1">
        <v>1</v>
      </c>
      <c r="J20" s="1">
        <v>19</v>
      </c>
      <c r="M20" s="1" t="str">
        <f t="shared" si="0"/>
        <v>0_0_0_1_19</v>
      </c>
    </row>
    <row r="21" spans="1:13" x14ac:dyDescent="0.2">
      <c r="A21" s="1" t="s">
        <v>71</v>
      </c>
      <c r="B21" s="1">
        <v>8.3861640690972101E-4</v>
      </c>
      <c r="C21" s="1">
        <v>4.9486273608611603E-2</v>
      </c>
      <c r="D21" s="1">
        <v>1.6946444857464198E-2</v>
      </c>
      <c r="E21" s="1">
        <v>0.98647934820057304</v>
      </c>
      <c r="F21" s="1">
        <v>0</v>
      </c>
      <c r="G21" s="1">
        <v>0</v>
      </c>
      <c r="H21" s="1">
        <v>0</v>
      </c>
      <c r="I21" s="1">
        <v>1</v>
      </c>
      <c r="J21" s="1">
        <v>20</v>
      </c>
      <c r="M21" s="1" t="str">
        <f t="shared" si="0"/>
        <v>0_0_0_1_20</v>
      </c>
    </row>
    <row r="22" spans="1:13" x14ac:dyDescent="0.2">
      <c r="A22" s="1" t="s">
        <v>72</v>
      </c>
      <c r="B22" s="1">
        <v>4.7975859416994303E-2</v>
      </c>
      <c r="C22" s="1">
        <v>4.9060450751350501E-2</v>
      </c>
      <c r="D22" s="1">
        <v>0.97789275643117901</v>
      </c>
      <c r="E22" s="1">
        <v>0.32812791116595702</v>
      </c>
      <c r="F22" s="1">
        <v>0</v>
      </c>
      <c r="G22" s="1">
        <v>0</v>
      </c>
      <c r="H22" s="1">
        <v>0</v>
      </c>
      <c r="I22" s="1">
        <v>1</v>
      </c>
      <c r="J22" s="1">
        <v>21</v>
      </c>
      <c r="M22" s="1" t="str">
        <f t="shared" si="0"/>
        <v>0_0_0_1_21</v>
      </c>
    </row>
    <row r="23" spans="1:13" x14ac:dyDescent="0.2">
      <c r="A23" s="1" t="s">
        <v>73</v>
      </c>
      <c r="B23" s="1">
        <v>7.45873155822383E-2</v>
      </c>
      <c r="C23" s="1">
        <v>4.48572203016223E-2</v>
      </c>
      <c r="D23" s="1">
        <v>1.66277168047216</v>
      </c>
      <c r="E23" s="1">
        <v>9.6358866915750394E-2</v>
      </c>
      <c r="F23" s="1">
        <v>0</v>
      </c>
      <c r="G23" s="1">
        <v>0</v>
      </c>
      <c r="H23" s="1">
        <v>0</v>
      </c>
      <c r="I23" s="1">
        <v>1</v>
      </c>
      <c r="J23" s="1">
        <v>22</v>
      </c>
      <c r="M23" s="1" t="str">
        <f t="shared" si="0"/>
        <v>0_0_0_1_22</v>
      </c>
    </row>
    <row r="24" spans="1:13" x14ac:dyDescent="0.2">
      <c r="A24" s="1" t="s">
        <v>74</v>
      </c>
      <c r="B24" s="1">
        <v>4.4257241918515502E-2</v>
      </c>
      <c r="C24" s="1">
        <v>3.7093679052750801E-2</v>
      </c>
      <c r="D24" s="1">
        <v>1.1931208510101501</v>
      </c>
      <c r="E24" s="1">
        <v>0.23282269639848599</v>
      </c>
      <c r="F24" s="1">
        <v>0</v>
      </c>
      <c r="G24" s="1">
        <v>0</v>
      </c>
      <c r="H24" s="1">
        <v>0</v>
      </c>
      <c r="I24" s="1">
        <v>1</v>
      </c>
      <c r="J24" s="1">
        <v>23</v>
      </c>
      <c r="M24" s="1" t="str">
        <f t="shared" si="0"/>
        <v>0_0_0_1_23</v>
      </c>
    </row>
    <row r="25" spans="1:13" x14ac:dyDescent="0.2">
      <c r="A25" s="1" t="s">
        <v>75</v>
      </c>
      <c r="B25" s="1">
        <v>4.7131448115508498E-2</v>
      </c>
      <c r="C25" s="1">
        <v>3.2709062402033202E-2</v>
      </c>
      <c r="D25" s="1">
        <v>1.4409293527343301</v>
      </c>
      <c r="E25" s="1">
        <v>0.14960536135762301</v>
      </c>
      <c r="F25" s="1">
        <v>0</v>
      </c>
      <c r="G25" s="1">
        <v>0</v>
      </c>
      <c r="H25" s="1">
        <v>0</v>
      </c>
      <c r="I25" s="1">
        <v>1</v>
      </c>
      <c r="J25" s="1">
        <v>24</v>
      </c>
      <c r="M25" s="1" t="str">
        <f t="shared" si="0"/>
        <v>0_0_0_1_24</v>
      </c>
    </row>
    <row r="26" spans="1:13" x14ac:dyDescent="0.2">
      <c r="A26" s="1" t="s">
        <v>76</v>
      </c>
      <c r="B26" s="1">
        <v>-0.25494541274663801</v>
      </c>
      <c r="C26" s="1">
        <v>8.6069228197516598E-2</v>
      </c>
      <c r="D26" s="1">
        <v>-2.9620971174689101</v>
      </c>
      <c r="E26" s="1">
        <v>3.0556788101943799E-3</v>
      </c>
      <c r="F26" s="1">
        <v>0</v>
      </c>
      <c r="G26" s="1">
        <v>0</v>
      </c>
      <c r="H26" s="1">
        <v>1</v>
      </c>
      <c r="I26" s="1">
        <v>0</v>
      </c>
      <c r="J26" s="1" t="s">
        <v>77</v>
      </c>
      <c r="M26" s="1" t="str">
        <f t="shared" si="0"/>
        <v>0_0_1_0_NA</v>
      </c>
    </row>
    <row r="27" spans="1:13" x14ac:dyDescent="0.2">
      <c r="A27" s="1" t="s">
        <v>78</v>
      </c>
      <c r="B27" s="1">
        <v>-3.3636668309083E-3</v>
      </c>
      <c r="C27" s="1">
        <v>7.6308524273197703E-3</v>
      </c>
      <c r="D27" s="1">
        <v>-0.44079830699723599</v>
      </c>
      <c r="E27" s="1">
        <v>0.65935923805265595</v>
      </c>
      <c r="F27" s="1">
        <v>1</v>
      </c>
      <c r="G27" s="1">
        <v>0</v>
      </c>
      <c r="H27" s="1">
        <v>0</v>
      </c>
      <c r="I27" s="1">
        <v>1</v>
      </c>
      <c r="J27" s="1">
        <v>1</v>
      </c>
      <c r="M27" s="1" t="str">
        <f t="shared" si="0"/>
        <v>1_0_0_1_1</v>
      </c>
    </row>
    <row r="28" spans="1:13" x14ac:dyDescent="0.2">
      <c r="A28" s="1" t="s">
        <v>79</v>
      </c>
      <c r="B28" s="1">
        <v>-6.9980206648847E-3</v>
      </c>
      <c r="C28" s="1">
        <v>6.4611949402612898E-3</v>
      </c>
      <c r="D28" s="1">
        <v>-1.08308458877758</v>
      </c>
      <c r="E28" s="1">
        <v>0.27877147832618698</v>
      </c>
      <c r="F28" s="1">
        <v>1</v>
      </c>
      <c r="G28" s="1">
        <v>0</v>
      </c>
      <c r="H28" s="1">
        <v>0</v>
      </c>
      <c r="I28" s="1">
        <v>1</v>
      </c>
      <c r="J28" s="1">
        <v>2</v>
      </c>
      <c r="M28" s="1" t="str">
        <f t="shared" si="0"/>
        <v>1_0_0_1_2</v>
      </c>
    </row>
    <row r="29" spans="1:13" x14ac:dyDescent="0.2">
      <c r="A29" s="1" t="s">
        <v>80</v>
      </c>
      <c r="B29" s="1">
        <v>-7.9443336843671997E-3</v>
      </c>
      <c r="C29" s="1">
        <v>6.3260134773360501E-3</v>
      </c>
      <c r="D29" s="1">
        <v>-1.2558199113595101</v>
      </c>
      <c r="E29" s="1">
        <v>0.20918194438696699</v>
      </c>
      <c r="F29" s="1">
        <v>1</v>
      </c>
      <c r="G29" s="1">
        <v>0</v>
      </c>
      <c r="H29" s="1">
        <v>0</v>
      </c>
      <c r="I29" s="1">
        <v>1</v>
      </c>
      <c r="J29" s="1">
        <v>3</v>
      </c>
      <c r="M29" s="1" t="str">
        <f t="shared" si="0"/>
        <v>1_0_0_1_3</v>
      </c>
    </row>
    <row r="30" spans="1:13" x14ac:dyDescent="0.2">
      <c r="A30" s="1" t="s">
        <v>81</v>
      </c>
      <c r="B30" s="1">
        <v>-2.26100046568573E-3</v>
      </c>
      <c r="C30" s="1">
        <v>6.0094462257372699E-3</v>
      </c>
      <c r="D30" s="1">
        <v>-0.37624106793772699</v>
      </c>
      <c r="E30" s="1">
        <v>0.70673787001232102</v>
      </c>
      <c r="F30" s="1">
        <v>1</v>
      </c>
      <c r="G30" s="1">
        <v>0</v>
      </c>
      <c r="H30" s="1">
        <v>0</v>
      </c>
      <c r="I30" s="1">
        <v>1</v>
      </c>
      <c r="J30" s="1">
        <v>4</v>
      </c>
      <c r="M30" s="1" t="str">
        <f t="shared" si="0"/>
        <v>1_0_0_1_4</v>
      </c>
    </row>
    <row r="31" spans="1:13" x14ac:dyDescent="0.2">
      <c r="A31" s="1" t="s">
        <v>82</v>
      </c>
      <c r="B31" s="1">
        <v>-5.2079442028158396E-3</v>
      </c>
      <c r="C31" s="1">
        <v>5.4399440751415999E-3</v>
      </c>
      <c r="D31" s="1">
        <v>-0.95735252621696798</v>
      </c>
      <c r="E31" s="1">
        <v>0.33838988298487499</v>
      </c>
      <c r="F31" s="1">
        <v>1</v>
      </c>
      <c r="G31" s="1">
        <v>0</v>
      </c>
      <c r="H31" s="1">
        <v>0</v>
      </c>
      <c r="I31" s="1">
        <v>1</v>
      </c>
      <c r="J31" s="1">
        <v>5</v>
      </c>
      <c r="M31" s="1" t="str">
        <f t="shared" si="0"/>
        <v>1_0_0_1_5</v>
      </c>
    </row>
    <row r="32" spans="1:13" x14ac:dyDescent="0.2">
      <c r="A32" s="1" t="s">
        <v>83</v>
      </c>
      <c r="B32" s="1">
        <v>8.2327888929437001E-4</v>
      </c>
      <c r="C32" s="1">
        <v>4.7778622027655699E-3</v>
      </c>
      <c r="D32" s="1">
        <v>0.17231114133384401</v>
      </c>
      <c r="E32" s="1">
        <v>0.86319300589305203</v>
      </c>
      <c r="F32" s="1">
        <v>1</v>
      </c>
      <c r="G32" s="1">
        <v>0</v>
      </c>
      <c r="H32" s="1">
        <v>0</v>
      </c>
      <c r="I32" s="1">
        <v>1</v>
      </c>
      <c r="J32" s="1">
        <v>6</v>
      </c>
      <c r="M32" s="1" t="str">
        <f t="shared" si="0"/>
        <v>1_0_0_1_6</v>
      </c>
    </row>
    <row r="33" spans="1:13" x14ac:dyDescent="0.2">
      <c r="A33" s="1" t="s">
        <v>84</v>
      </c>
      <c r="B33" s="1">
        <v>2.8350206293299598E-3</v>
      </c>
      <c r="C33" s="1">
        <v>4.8984022258368697E-3</v>
      </c>
      <c r="D33" s="1">
        <v>0.57876436001447595</v>
      </c>
      <c r="E33" s="1">
        <v>0.562748481537787</v>
      </c>
      <c r="F33" s="1">
        <v>1</v>
      </c>
      <c r="G33" s="1">
        <v>0</v>
      </c>
      <c r="H33" s="1">
        <v>0</v>
      </c>
      <c r="I33" s="1">
        <v>1</v>
      </c>
      <c r="J33" s="1">
        <v>7</v>
      </c>
      <c r="M33" s="1" t="str">
        <f t="shared" si="0"/>
        <v>1_0_0_1_7</v>
      </c>
    </row>
    <row r="34" spans="1:13" x14ac:dyDescent="0.2">
      <c r="A34" s="1" t="s">
        <v>85</v>
      </c>
      <c r="B34" s="1">
        <v>-3.7199228176035101E-3</v>
      </c>
      <c r="C34" s="1">
        <v>4.1771124558787403E-3</v>
      </c>
      <c r="D34" s="1">
        <v>-0.89054887961376294</v>
      </c>
      <c r="E34" s="1">
        <v>0.37317172637961599</v>
      </c>
      <c r="F34" s="1">
        <v>1</v>
      </c>
      <c r="G34" s="1">
        <v>0</v>
      </c>
      <c r="H34" s="1">
        <v>0</v>
      </c>
      <c r="I34" s="1">
        <v>1</v>
      </c>
      <c r="J34" s="1">
        <v>8</v>
      </c>
      <c r="M34" s="1" t="str">
        <f t="shared" si="0"/>
        <v>1_0_0_1_8</v>
      </c>
    </row>
    <row r="35" spans="1:13" x14ac:dyDescent="0.2">
      <c r="A35" s="1" t="s">
        <v>86</v>
      </c>
      <c r="B35" s="1">
        <v>-8.04141838482543E-3</v>
      </c>
      <c r="C35" s="1">
        <v>4.7826103166287298E-3</v>
      </c>
      <c r="D35" s="1">
        <v>-1.6813869105885799</v>
      </c>
      <c r="E35" s="1">
        <v>9.2688503196956096E-2</v>
      </c>
      <c r="F35" s="1">
        <v>1</v>
      </c>
      <c r="G35" s="1">
        <v>0</v>
      </c>
      <c r="H35" s="1">
        <v>0</v>
      </c>
      <c r="I35" s="1">
        <v>1</v>
      </c>
      <c r="J35" s="1">
        <v>9</v>
      </c>
      <c r="M35" s="1" t="str">
        <f t="shared" si="0"/>
        <v>1_0_0_1_9</v>
      </c>
    </row>
    <row r="36" spans="1:13" x14ac:dyDescent="0.2">
      <c r="A36" s="1" t="s">
        <v>87</v>
      </c>
      <c r="B36" s="1">
        <v>-4.6526876657125996E-3</v>
      </c>
      <c r="C36" s="1">
        <v>4.7811663606202297E-3</v>
      </c>
      <c r="D36" s="1">
        <v>-0.97312816889915599</v>
      </c>
      <c r="E36" s="1">
        <v>0.33049014590672798</v>
      </c>
      <c r="F36" s="1">
        <v>1</v>
      </c>
      <c r="G36" s="1">
        <v>0</v>
      </c>
      <c r="H36" s="1">
        <v>0</v>
      </c>
      <c r="I36" s="1">
        <v>1</v>
      </c>
      <c r="J36" s="1">
        <v>10</v>
      </c>
      <c r="M36" s="1" t="str">
        <f t="shared" si="0"/>
        <v>1_0_0_1_10</v>
      </c>
    </row>
    <row r="37" spans="1:13" x14ac:dyDescent="0.2">
      <c r="A37" s="1" t="s">
        <v>88</v>
      </c>
      <c r="B37" s="1">
        <v>-4.6882269016003796E-3</v>
      </c>
      <c r="C37" s="1">
        <v>4.8308531605350301E-3</v>
      </c>
      <c r="D37" s="1">
        <v>-0.97047596890342103</v>
      </c>
      <c r="E37" s="1">
        <v>0.33180983653560298</v>
      </c>
      <c r="F37" s="1">
        <v>1</v>
      </c>
      <c r="G37" s="1">
        <v>0</v>
      </c>
      <c r="H37" s="1">
        <v>0</v>
      </c>
      <c r="I37" s="1">
        <v>1</v>
      </c>
      <c r="J37" s="1">
        <v>11</v>
      </c>
      <c r="M37" s="1" t="str">
        <f t="shared" si="0"/>
        <v>1_0_0_1_11</v>
      </c>
    </row>
    <row r="38" spans="1:13" x14ac:dyDescent="0.2">
      <c r="A38" s="1" t="s">
        <v>89</v>
      </c>
      <c r="B38" s="1">
        <v>-7.06765747890365E-3</v>
      </c>
      <c r="C38" s="1">
        <v>5.3733167925556101E-3</v>
      </c>
      <c r="D38" s="1">
        <v>-1.3153249197396</v>
      </c>
      <c r="E38" s="1">
        <v>0.188401418888171</v>
      </c>
      <c r="F38" s="1">
        <v>1</v>
      </c>
      <c r="G38" s="1">
        <v>0</v>
      </c>
      <c r="H38" s="1">
        <v>0</v>
      </c>
      <c r="I38" s="1">
        <v>1</v>
      </c>
      <c r="J38" s="1">
        <v>12</v>
      </c>
      <c r="M38" s="1" t="str">
        <f t="shared" si="0"/>
        <v>1_0_0_1_12</v>
      </c>
    </row>
    <row r="39" spans="1:13" x14ac:dyDescent="0.2">
      <c r="A39" s="1" t="s">
        <v>90</v>
      </c>
      <c r="B39" s="1">
        <v>-7.2434571076477501E-3</v>
      </c>
      <c r="C39" s="1">
        <v>6.2060210826152696E-3</v>
      </c>
      <c r="D39" s="1">
        <v>-1.16716604910328</v>
      </c>
      <c r="E39" s="1">
        <v>0.243143957648254</v>
      </c>
      <c r="F39" s="1">
        <v>1</v>
      </c>
      <c r="G39" s="1">
        <v>0</v>
      </c>
      <c r="H39" s="1">
        <v>0</v>
      </c>
      <c r="I39" s="1">
        <v>1</v>
      </c>
      <c r="J39" s="1">
        <v>13</v>
      </c>
      <c r="M39" s="1" t="str">
        <f t="shared" si="0"/>
        <v>1_0_0_1_13</v>
      </c>
    </row>
    <row r="40" spans="1:13" x14ac:dyDescent="0.2">
      <c r="A40" s="1" t="s">
        <v>91</v>
      </c>
      <c r="B40" s="1">
        <v>-7.4122132422158498E-3</v>
      </c>
      <c r="C40" s="1">
        <v>5.9554039275784799E-3</v>
      </c>
      <c r="D40" s="1">
        <v>-1.24461973232263</v>
      </c>
      <c r="E40" s="1">
        <v>0.2132722332186</v>
      </c>
      <c r="F40" s="1">
        <v>1</v>
      </c>
      <c r="G40" s="1">
        <v>0</v>
      </c>
      <c r="H40" s="1">
        <v>0</v>
      </c>
      <c r="I40" s="1">
        <v>1</v>
      </c>
      <c r="J40" s="1">
        <v>14</v>
      </c>
      <c r="M40" s="1" t="str">
        <f t="shared" si="0"/>
        <v>1_0_0_1_14</v>
      </c>
    </row>
    <row r="41" spans="1:13" x14ac:dyDescent="0.2">
      <c r="A41" s="1" t="s">
        <v>92</v>
      </c>
      <c r="B41" s="1">
        <v>-7.0279208114668599E-3</v>
      </c>
      <c r="C41" s="1">
        <v>5.83572952940393E-3</v>
      </c>
      <c r="D41" s="1">
        <v>-1.20429173011805</v>
      </c>
      <c r="E41" s="1">
        <v>0.22847749631086001</v>
      </c>
      <c r="F41" s="1">
        <v>1</v>
      </c>
      <c r="G41" s="1">
        <v>0</v>
      </c>
      <c r="H41" s="1">
        <v>0</v>
      </c>
      <c r="I41" s="1">
        <v>1</v>
      </c>
      <c r="J41" s="1">
        <v>15</v>
      </c>
      <c r="M41" s="1" t="str">
        <f t="shared" si="0"/>
        <v>1_0_0_1_15</v>
      </c>
    </row>
    <row r="42" spans="1:13" x14ac:dyDescent="0.2">
      <c r="A42" s="1" t="s">
        <v>93</v>
      </c>
      <c r="B42" s="1">
        <v>-7.0634599392966398E-3</v>
      </c>
      <c r="C42" s="1">
        <v>5.9026353017580897E-3</v>
      </c>
      <c r="D42" s="1">
        <v>-1.19666209721492</v>
      </c>
      <c r="E42" s="1">
        <v>0.231438937395813</v>
      </c>
      <c r="F42" s="1">
        <v>1</v>
      </c>
      <c r="G42" s="1">
        <v>0</v>
      </c>
      <c r="H42" s="1">
        <v>0</v>
      </c>
      <c r="I42" s="1">
        <v>1</v>
      </c>
      <c r="J42" s="1">
        <v>16</v>
      </c>
      <c r="M42" s="1" t="str">
        <f t="shared" si="0"/>
        <v>1_0_0_1_16</v>
      </c>
    </row>
    <row r="43" spans="1:13" x14ac:dyDescent="0.2">
      <c r="A43" s="1" t="s">
        <v>94</v>
      </c>
      <c r="B43" s="1">
        <v>-6.5405447547182303E-3</v>
      </c>
      <c r="C43" s="1">
        <v>6.2048671311025899E-3</v>
      </c>
      <c r="D43" s="1">
        <v>-1.0540990832717501</v>
      </c>
      <c r="E43" s="1">
        <v>0.29183814052492801</v>
      </c>
      <c r="F43" s="1">
        <v>1</v>
      </c>
      <c r="G43" s="1">
        <v>0</v>
      </c>
      <c r="H43" s="1">
        <v>0</v>
      </c>
      <c r="I43" s="1">
        <v>1</v>
      </c>
      <c r="J43" s="1">
        <v>17</v>
      </c>
      <c r="M43" s="1" t="str">
        <f t="shared" si="0"/>
        <v>1_0_0_1_17</v>
      </c>
    </row>
    <row r="44" spans="1:13" x14ac:dyDescent="0.2">
      <c r="A44" s="1" t="s">
        <v>95</v>
      </c>
      <c r="B44" s="1">
        <v>-1.4064701007169E-2</v>
      </c>
      <c r="C44" s="1">
        <v>7.3062171723403098E-3</v>
      </c>
      <c r="D44" s="1">
        <v>-1.92503188386116</v>
      </c>
      <c r="E44" s="1">
        <v>5.4226019933517097E-2</v>
      </c>
      <c r="F44" s="1">
        <v>1</v>
      </c>
      <c r="G44" s="1">
        <v>0</v>
      </c>
      <c r="H44" s="1">
        <v>0</v>
      </c>
      <c r="I44" s="1">
        <v>1</v>
      </c>
      <c r="J44" s="1">
        <v>18</v>
      </c>
      <c r="M44" s="1" t="str">
        <f t="shared" si="0"/>
        <v>1_0_0_1_18</v>
      </c>
    </row>
    <row r="45" spans="1:13" x14ac:dyDescent="0.2">
      <c r="A45" s="1" t="s">
        <v>96</v>
      </c>
      <c r="B45" s="1">
        <v>-1.85370875087769E-2</v>
      </c>
      <c r="C45" s="1">
        <v>6.0544115334432097E-3</v>
      </c>
      <c r="D45" s="1">
        <v>-3.0617488432000699</v>
      </c>
      <c r="E45" s="1">
        <v>2.2006140312294201E-3</v>
      </c>
      <c r="F45" s="1">
        <v>1</v>
      </c>
      <c r="G45" s="1">
        <v>0</v>
      </c>
      <c r="H45" s="1">
        <v>0</v>
      </c>
      <c r="I45" s="1">
        <v>1</v>
      </c>
      <c r="J45" s="1">
        <v>19</v>
      </c>
      <c r="M45" s="1" t="str">
        <f t="shared" si="0"/>
        <v>1_0_0_1_19</v>
      </c>
    </row>
    <row r="46" spans="1:13" x14ac:dyDescent="0.2">
      <c r="A46" s="1" t="s">
        <v>97</v>
      </c>
      <c r="B46" s="1">
        <v>-8.1321812100020596E-3</v>
      </c>
      <c r="C46" s="1">
        <v>6.4919012693847597E-3</v>
      </c>
      <c r="D46" s="1">
        <v>-1.2526655709249199</v>
      </c>
      <c r="E46" s="1">
        <v>0.21032811320588499</v>
      </c>
      <c r="F46" s="1">
        <v>1</v>
      </c>
      <c r="G46" s="1">
        <v>0</v>
      </c>
      <c r="H46" s="1">
        <v>0</v>
      </c>
      <c r="I46" s="1">
        <v>1</v>
      </c>
      <c r="J46" s="1">
        <v>20</v>
      </c>
      <c r="M46" s="1" t="str">
        <f t="shared" si="0"/>
        <v>1_0_0_1_20</v>
      </c>
    </row>
    <row r="47" spans="1:13" x14ac:dyDescent="0.2">
      <c r="A47" s="1" t="s">
        <v>98</v>
      </c>
      <c r="B47" s="1">
        <v>-8.6372152687018405E-3</v>
      </c>
      <c r="C47" s="1">
        <v>7.8185404950435501E-3</v>
      </c>
      <c r="D47" s="1">
        <v>-1.10470941145311</v>
      </c>
      <c r="E47" s="1">
        <v>0.26928613421984798</v>
      </c>
      <c r="F47" s="1">
        <v>1</v>
      </c>
      <c r="G47" s="1">
        <v>0</v>
      </c>
      <c r="H47" s="1">
        <v>0</v>
      </c>
      <c r="I47" s="1">
        <v>1</v>
      </c>
      <c r="J47" s="1">
        <v>21</v>
      </c>
      <c r="M47" s="1" t="str">
        <f t="shared" si="0"/>
        <v>1_0_0_1_21</v>
      </c>
    </row>
    <row r="48" spans="1:13" x14ac:dyDescent="0.2">
      <c r="A48" s="1" t="s">
        <v>99</v>
      </c>
      <c r="B48" s="1">
        <v>-1.1809520525585799E-2</v>
      </c>
      <c r="C48" s="1">
        <v>7.5363719855333702E-3</v>
      </c>
      <c r="D48" s="1">
        <v>-1.56700340007832</v>
      </c>
      <c r="E48" s="1">
        <v>0.117114623274559</v>
      </c>
      <c r="F48" s="1">
        <v>1</v>
      </c>
      <c r="G48" s="1">
        <v>0</v>
      </c>
      <c r="H48" s="1">
        <v>0</v>
      </c>
      <c r="I48" s="1">
        <v>1</v>
      </c>
      <c r="J48" s="1">
        <v>22</v>
      </c>
      <c r="M48" s="1" t="str">
        <f t="shared" si="0"/>
        <v>1_0_0_1_22</v>
      </c>
    </row>
    <row r="49" spans="1:13" x14ac:dyDescent="0.2">
      <c r="A49" s="1" t="s">
        <v>100</v>
      </c>
      <c r="B49" s="1">
        <v>-6.7510518794755697E-3</v>
      </c>
      <c r="C49" s="1">
        <v>7.8037895086283601E-3</v>
      </c>
      <c r="D49" s="1">
        <v>-0.86509917675395898</v>
      </c>
      <c r="E49" s="1">
        <v>0.38698483295571301</v>
      </c>
      <c r="F49" s="1">
        <v>1</v>
      </c>
      <c r="G49" s="1">
        <v>0</v>
      </c>
      <c r="H49" s="1">
        <v>0</v>
      </c>
      <c r="I49" s="1">
        <v>1</v>
      </c>
      <c r="J49" s="1">
        <v>23</v>
      </c>
      <c r="M49" s="1" t="str">
        <f t="shared" si="0"/>
        <v>1_0_0_1_23</v>
      </c>
    </row>
    <row r="50" spans="1:13" x14ac:dyDescent="0.2">
      <c r="A50" s="1" t="s">
        <v>101</v>
      </c>
      <c r="B50" s="1">
        <v>-1.48349056913872E-2</v>
      </c>
      <c r="C50" s="1">
        <v>7.7112797937953599E-3</v>
      </c>
      <c r="D50" s="1">
        <v>-1.9237929485224501</v>
      </c>
      <c r="E50" s="1">
        <v>5.4381192524076E-2</v>
      </c>
      <c r="F50" s="1">
        <v>1</v>
      </c>
      <c r="G50" s="1">
        <v>0</v>
      </c>
      <c r="H50" s="1">
        <v>0</v>
      </c>
      <c r="I50" s="1">
        <v>1</v>
      </c>
      <c r="J50" s="1">
        <v>24</v>
      </c>
      <c r="M50" s="1" t="str">
        <f t="shared" si="0"/>
        <v>1_0_0_1_24</v>
      </c>
    </row>
    <row r="51" spans="1:13" x14ac:dyDescent="0.2">
      <c r="A51" s="1" t="s">
        <v>102</v>
      </c>
      <c r="B51" s="1">
        <v>5.4387309494971E-3</v>
      </c>
      <c r="C51" s="1">
        <v>1.0245383025230001E-2</v>
      </c>
      <c r="D51" s="1">
        <v>0.53084701041472504</v>
      </c>
      <c r="E51" s="1">
        <v>0.59552507095834395</v>
      </c>
      <c r="F51" s="1">
        <v>1</v>
      </c>
      <c r="G51" s="1">
        <v>0</v>
      </c>
      <c r="H51" s="1">
        <v>1</v>
      </c>
      <c r="I51" s="1">
        <v>0</v>
      </c>
      <c r="J51" s="1" t="s">
        <v>77</v>
      </c>
      <c r="M51" s="1" t="str">
        <f t="shared" si="0"/>
        <v>1_0_1_0_NA</v>
      </c>
    </row>
    <row r="52" spans="1:13" x14ac:dyDescent="0.2">
      <c r="A52" s="1" t="s">
        <v>103</v>
      </c>
      <c r="B52" s="1">
        <v>-2.7749118646420601E-2</v>
      </c>
      <c r="C52" s="1">
        <v>8.0833861517320402E-2</v>
      </c>
      <c r="D52" s="1">
        <v>-0.34328582261871499</v>
      </c>
      <c r="E52" s="1">
        <v>0.73138361110056005</v>
      </c>
      <c r="F52" s="1">
        <v>0</v>
      </c>
      <c r="G52" s="1">
        <v>1</v>
      </c>
      <c r="H52" s="1">
        <v>1</v>
      </c>
      <c r="I52" s="1">
        <v>0</v>
      </c>
      <c r="J52" s="1" t="s">
        <v>77</v>
      </c>
      <c r="M52" s="1" t="str">
        <f t="shared" si="0"/>
        <v>0_1_1_0_NA</v>
      </c>
    </row>
    <row r="53" spans="1:13" x14ac:dyDescent="0.2">
      <c r="A53" s="1" t="s">
        <v>104</v>
      </c>
      <c r="B53" s="1">
        <v>-5.5521276960079399E-2</v>
      </c>
      <c r="C53" s="1">
        <v>1.04280506591791E-2</v>
      </c>
      <c r="D53" s="1">
        <v>-5.3242239393234803</v>
      </c>
      <c r="E53" s="1">
        <v>1.01434966196717E-7</v>
      </c>
      <c r="F53" s="1">
        <v>1</v>
      </c>
      <c r="G53" s="1">
        <v>1</v>
      </c>
      <c r="H53" s="1">
        <v>1</v>
      </c>
      <c r="I53" s="1">
        <v>0</v>
      </c>
      <c r="J53" s="1" t="s">
        <v>77</v>
      </c>
      <c r="M53" s="1" t="str">
        <f t="shared" si="0"/>
        <v>1_1_1_0_NA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00B1-CE3E-4761-A861-D4C7F610EF82}">
  <sheetPr>
    <tabColor theme="1"/>
  </sheetPr>
  <dimension ref="A1:C19"/>
  <sheetViews>
    <sheetView workbookViewId="0">
      <selection activeCell="E1" activeCellId="1" sqref="B1 E1"/>
    </sheetView>
  </sheetViews>
  <sheetFormatPr defaultRowHeight="10" x14ac:dyDescent="0.2"/>
  <sheetData>
    <row r="1" spans="1:3" x14ac:dyDescent="0.2">
      <c r="A1" s="1" t="s">
        <v>37</v>
      </c>
      <c r="B1" s="1" t="s">
        <v>38</v>
      </c>
      <c r="C1" s="1" t="s">
        <v>39</v>
      </c>
    </row>
    <row r="2" spans="1:3" x14ac:dyDescent="0.2">
      <c r="A2" s="1">
        <v>1</v>
      </c>
      <c r="B2" s="1">
        <v>84</v>
      </c>
      <c r="C2" s="1">
        <v>0.14237288135593201</v>
      </c>
    </row>
    <row r="3" spans="1:3" x14ac:dyDescent="0.2">
      <c r="A3" s="1">
        <v>2</v>
      </c>
      <c r="B3" s="1">
        <v>35</v>
      </c>
      <c r="C3" s="1">
        <v>5.93220338983051E-2</v>
      </c>
    </row>
    <row r="4" spans="1:3" x14ac:dyDescent="0.2">
      <c r="A4" s="1">
        <v>3</v>
      </c>
      <c r="B4" s="1">
        <v>34</v>
      </c>
      <c r="C4" s="1">
        <v>5.7627118644067797E-2</v>
      </c>
    </row>
    <row r="5" spans="1:3" x14ac:dyDescent="0.2">
      <c r="A5" s="1">
        <v>4</v>
      </c>
      <c r="B5" s="1">
        <v>28</v>
      </c>
      <c r="C5" s="1">
        <v>4.7457627118644097E-2</v>
      </c>
    </row>
    <row r="6" spans="1:3" x14ac:dyDescent="0.2">
      <c r="A6" s="1">
        <v>5</v>
      </c>
      <c r="B6" s="1">
        <v>15</v>
      </c>
      <c r="C6" s="1">
        <v>2.5423728813559299E-2</v>
      </c>
    </row>
    <row r="7" spans="1:3" x14ac:dyDescent="0.2">
      <c r="A7" s="1">
        <v>6</v>
      </c>
      <c r="B7" s="1">
        <v>16</v>
      </c>
      <c r="C7" s="1">
        <v>2.7118644067796599E-2</v>
      </c>
    </row>
    <row r="8" spans="1:3" x14ac:dyDescent="0.2">
      <c r="A8" s="1">
        <v>7</v>
      </c>
      <c r="B8" s="1">
        <v>7</v>
      </c>
      <c r="C8" s="1">
        <v>1.1864406779661E-2</v>
      </c>
    </row>
    <row r="9" spans="1:3" x14ac:dyDescent="0.2">
      <c r="A9" s="1">
        <v>8</v>
      </c>
      <c r="B9" s="1">
        <v>6</v>
      </c>
      <c r="C9" s="1">
        <v>1.01694915254237E-2</v>
      </c>
    </row>
    <row r="10" spans="1:3" x14ac:dyDescent="0.2">
      <c r="A10" s="1">
        <v>9</v>
      </c>
      <c r="B10" s="1">
        <v>12</v>
      </c>
      <c r="C10" s="1">
        <v>2.0338983050847501E-2</v>
      </c>
    </row>
    <row r="11" spans="1:3" x14ac:dyDescent="0.2">
      <c r="A11" s="1">
        <v>10</v>
      </c>
      <c r="B11" s="1">
        <v>15</v>
      </c>
      <c r="C11" s="1">
        <v>2.5423728813559299E-2</v>
      </c>
    </row>
    <row r="12" spans="1:3" x14ac:dyDescent="0.2">
      <c r="A12" s="1">
        <v>11</v>
      </c>
      <c r="B12" s="1">
        <v>8</v>
      </c>
      <c r="C12" s="1">
        <v>1.3559322033898299E-2</v>
      </c>
    </row>
    <row r="13" spans="1:3" x14ac:dyDescent="0.2">
      <c r="A13" s="1">
        <v>12</v>
      </c>
      <c r="B13" s="1">
        <v>2</v>
      </c>
      <c r="C13" s="1">
        <v>3.3898305084745801E-3</v>
      </c>
    </row>
    <row r="14" spans="1:3" x14ac:dyDescent="0.2">
      <c r="A14" s="1">
        <v>13</v>
      </c>
      <c r="B14" s="1">
        <v>4</v>
      </c>
      <c r="C14" s="1">
        <v>6.7796610169491497E-3</v>
      </c>
    </row>
    <row r="15" spans="1:3" x14ac:dyDescent="0.2">
      <c r="A15" s="1">
        <v>14</v>
      </c>
      <c r="B15" s="1">
        <v>5</v>
      </c>
      <c r="C15" s="1">
        <v>8.4745762711864406E-3</v>
      </c>
    </row>
    <row r="16" spans="1:3" x14ac:dyDescent="0.2">
      <c r="A16" s="1">
        <v>15</v>
      </c>
      <c r="B16" s="1">
        <v>7</v>
      </c>
      <c r="C16" s="1">
        <v>1.1864406779661E-2</v>
      </c>
    </row>
    <row r="17" spans="1:3" x14ac:dyDescent="0.2">
      <c r="A17" s="1">
        <v>16</v>
      </c>
      <c r="B17" s="1">
        <v>7</v>
      </c>
      <c r="C17" s="1">
        <v>1.1864406779661E-2</v>
      </c>
    </row>
    <row r="18" spans="1:3" x14ac:dyDescent="0.2">
      <c r="A18" s="1">
        <v>17</v>
      </c>
      <c r="B18" s="1">
        <v>10</v>
      </c>
      <c r="C18" s="1">
        <v>1.6949152542372899E-2</v>
      </c>
    </row>
    <row r="19" spans="1:3" x14ac:dyDescent="0.2">
      <c r="A19" s="1">
        <v>18</v>
      </c>
      <c r="B19" s="1">
        <v>23</v>
      </c>
      <c r="C19" s="1">
        <v>3.8983050847457602E-2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5AB8-AC79-494C-8AFC-910426A585CF}">
  <sheetPr>
    <tabColor theme="1"/>
  </sheetPr>
  <dimension ref="A1:D1129"/>
  <sheetViews>
    <sheetView workbookViewId="0">
      <selection activeCell="E1" activeCellId="1" sqref="B1 E1"/>
    </sheetView>
  </sheetViews>
  <sheetFormatPr defaultRowHeight="10" x14ac:dyDescent="0.2"/>
  <cols>
    <col min="1" max="1" width="12.109375" customWidth="1"/>
  </cols>
  <sheetData>
    <row r="1" spans="1:4" x14ac:dyDescent="0.2">
      <c r="A1" t="s">
        <v>0</v>
      </c>
      <c r="B1" t="s">
        <v>34</v>
      </c>
      <c r="C1" t="s">
        <v>35</v>
      </c>
      <c r="D1" t="s">
        <v>36</v>
      </c>
    </row>
    <row r="2" spans="1:4" x14ac:dyDescent="0.2">
      <c r="A2" s="2">
        <v>42278</v>
      </c>
      <c r="B2">
        <v>819</v>
      </c>
      <c r="C2">
        <v>470</v>
      </c>
      <c r="D2">
        <v>337</v>
      </c>
    </row>
    <row r="3" spans="1:4" x14ac:dyDescent="0.2">
      <c r="A3" s="2">
        <v>42279</v>
      </c>
      <c r="B3">
        <v>819</v>
      </c>
      <c r="C3">
        <v>470</v>
      </c>
      <c r="D3">
        <v>337</v>
      </c>
    </row>
    <row r="4" spans="1:4" x14ac:dyDescent="0.2">
      <c r="A4" s="2">
        <v>42280</v>
      </c>
      <c r="B4">
        <v>820</v>
      </c>
      <c r="C4">
        <v>470</v>
      </c>
      <c r="D4">
        <v>337</v>
      </c>
    </row>
    <row r="5" spans="1:4" x14ac:dyDescent="0.2">
      <c r="A5" s="2">
        <v>42281</v>
      </c>
      <c r="B5">
        <v>820</v>
      </c>
      <c r="C5">
        <v>470</v>
      </c>
      <c r="D5">
        <v>337</v>
      </c>
    </row>
    <row r="6" spans="1:4" x14ac:dyDescent="0.2">
      <c r="A6" s="2">
        <v>42282</v>
      </c>
      <c r="B6">
        <v>819</v>
      </c>
      <c r="C6">
        <v>470</v>
      </c>
      <c r="D6">
        <v>337</v>
      </c>
    </row>
    <row r="7" spans="1:4" x14ac:dyDescent="0.2">
      <c r="A7" s="2">
        <v>42283</v>
      </c>
      <c r="B7">
        <v>819</v>
      </c>
      <c r="C7">
        <v>470</v>
      </c>
      <c r="D7">
        <v>337</v>
      </c>
    </row>
    <row r="8" spans="1:4" x14ac:dyDescent="0.2">
      <c r="A8" s="2">
        <v>42284</v>
      </c>
      <c r="B8">
        <v>820</v>
      </c>
      <c r="C8">
        <v>470</v>
      </c>
      <c r="D8">
        <v>337</v>
      </c>
    </row>
    <row r="9" spans="1:4" x14ac:dyDescent="0.2">
      <c r="A9" s="2">
        <v>42285</v>
      </c>
      <c r="B9">
        <v>820</v>
      </c>
      <c r="C9">
        <v>470</v>
      </c>
      <c r="D9">
        <v>337</v>
      </c>
    </row>
    <row r="10" spans="1:4" x14ac:dyDescent="0.2">
      <c r="A10" s="2">
        <v>42286</v>
      </c>
      <c r="B10">
        <v>821</v>
      </c>
      <c r="C10">
        <v>470</v>
      </c>
      <c r="D10">
        <v>337</v>
      </c>
    </row>
    <row r="11" spans="1:4" x14ac:dyDescent="0.2">
      <c r="A11" s="2">
        <v>42287</v>
      </c>
      <c r="B11">
        <v>821</v>
      </c>
      <c r="C11">
        <v>470</v>
      </c>
      <c r="D11">
        <v>337</v>
      </c>
    </row>
    <row r="12" spans="1:4" x14ac:dyDescent="0.2">
      <c r="A12" s="2">
        <v>42288</v>
      </c>
      <c r="B12">
        <v>821</v>
      </c>
      <c r="C12">
        <v>470</v>
      </c>
      <c r="D12">
        <v>337</v>
      </c>
    </row>
    <row r="13" spans="1:4" x14ac:dyDescent="0.2">
      <c r="A13" s="2">
        <v>42289</v>
      </c>
      <c r="B13">
        <v>821</v>
      </c>
      <c r="C13">
        <v>470</v>
      </c>
      <c r="D13">
        <v>337</v>
      </c>
    </row>
    <row r="14" spans="1:4" x14ac:dyDescent="0.2">
      <c r="A14" s="2">
        <v>42290</v>
      </c>
      <c r="B14">
        <v>821</v>
      </c>
      <c r="C14">
        <v>470</v>
      </c>
      <c r="D14">
        <v>337</v>
      </c>
    </row>
    <row r="15" spans="1:4" x14ac:dyDescent="0.2">
      <c r="A15" s="2">
        <v>42291</v>
      </c>
      <c r="B15">
        <v>821</v>
      </c>
      <c r="C15">
        <v>470</v>
      </c>
      <c r="D15">
        <v>337</v>
      </c>
    </row>
    <row r="16" spans="1:4" x14ac:dyDescent="0.2">
      <c r="A16" s="2">
        <v>42292</v>
      </c>
      <c r="B16">
        <v>822</v>
      </c>
      <c r="C16">
        <v>470</v>
      </c>
      <c r="D16">
        <v>337</v>
      </c>
    </row>
    <row r="17" spans="1:4" x14ac:dyDescent="0.2">
      <c r="A17" s="2">
        <v>42293</v>
      </c>
      <c r="B17">
        <v>822</v>
      </c>
      <c r="C17">
        <v>472</v>
      </c>
      <c r="D17">
        <v>337</v>
      </c>
    </row>
    <row r="18" spans="1:4" x14ac:dyDescent="0.2">
      <c r="A18" s="2">
        <v>42294</v>
      </c>
      <c r="B18">
        <v>822</v>
      </c>
      <c r="C18">
        <v>472</v>
      </c>
      <c r="D18">
        <v>337</v>
      </c>
    </row>
    <row r="19" spans="1:4" x14ac:dyDescent="0.2">
      <c r="A19" s="2">
        <v>42295</v>
      </c>
      <c r="B19">
        <v>822</v>
      </c>
      <c r="C19">
        <v>472</v>
      </c>
      <c r="D19">
        <v>337</v>
      </c>
    </row>
    <row r="20" spans="1:4" x14ac:dyDescent="0.2">
      <c r="A20" s="2">
        <v>42296</v>
      </c>
      <c r="B20">
        <v>822</v>
      </c>
      <c r="C20">
        <v>472</v>
      </c>
      <c r="D20">
        <v>337</v>
      </c>
    </row>
    <row r="21" spans="1:4" x14ac:dyDescent="0.2">
      <c r="A21" s="2">
        <v>42297</v>
      </c>
      <c r="B21">
        <v>822</v>
      </c>
      <c r="C21">
        <v>472</v>
      </c>
      <c r="D21">
        <v>337</v>
      </c>
    </row>
    <row r="22" spans="1:4" x14ac:dyDescent="0.2">
      <c r="A22" s="2">
        <v>42298</v>
      </c>
      <c r="B22">
        <v>823</v>
      </c>
      <c r="C22">
        <v>472</v>
      </c>
      <c r="D22">
        <v>337</v>
      </c>
    </row>
    <row r="23" spans="1:4" x14ac:dyDescent="0.2">
      <c r="A23" s="2">
        <v>42299</v>
      </c>
      <c r="B23">
        <v>823</v>
      </c>
      <c r="C23">
        <v>472</v>
      </c>
      <c r="D23">
        <v>337</v>
      </c>
    </row>
    <row r="24" spans="1:4" x14ac:dyDescent="0.2">
      <c r="A24" s="2">
        <v>42300</v>
      </c>
      <c r="B24">
        <v>823</v>
      </c>
      <c r="C24">
        <v>472</v>
      </c>
      <c r="D24">
        <v>337</v>
      </c>
    </row>
    <row r="25" spans="1:4" x14ac:dyDescent="0.2">
      <c r="A25" s="2">
        <v>42301</v>
      </c>
      <c r="B25">
        <v>823</v>
      </c>
      <c r="C25">
        <v>473</v>
      </c>
      <c r="D25">
        <v>337</v>
      </c>
    </row>
    <row r="26" spans="1:4" x14ac:dyDescent="0.2">
      <c r="A26" s="2">
        <v>42302</v>
      </c>
      <c r="B26">
        <v>823</v>
      </c>
      <c r="C26">
        <v>473</v>
      </c>
      <c r="D26">
        <v>337</v>
      </c>
    </row>
    <row r="27" spans="1:4" x14ac:dyDescent="0.2">
      <c r="A27" s="2">
        <v>42303</v>
      </c>
      <c r="B27">
        <v>823</v>
      </c>
      <c r="C27">
        <v>473</v>
      </c>
      <c r="D27">
        <v>337</v>
      </c>
    </row>
    <row r="28" spans="1:4" x14ac:dyDescent="0.2">
      <c r="A28" s="2">
        <v>42304</v>
      </c>
      <c r="B28">
        <v>823</v>
      </c>
      <c r="C28">
        <v>473</v>
      </c>
      <c r="D28">
        <v>338</v>
      </c>
    </row>
    <row r="29" spans="1:4" x14ac:dyDescent="0.2">
      <c r="A29" s="2">
        <v>42305</v>
      </c>
      <c r="B29">
        <v>823</v>
      </c>
      <c r="C29">
        <v>473</v>
      </c>
      <c r="D29">
        <v>338</v>
      </c>
    </row>
    <row r="30" spans="1:4" x14ac:dyDescent="0.2">
      <c r="A30" s="2">
        <v>42306</v>
      </c>
      <c r="B30">
        <v>823</v>
      </c>
      <c r="C30">
        <v>473</v>
      </c>
      <c r="D30">
        <v>338</v>
      </c>
    </row>
    <row r="31" spans="1:4" x14ac:dyDescent="0.2">
      <c r="A31" s="2">
        <v>42307</v>
      </c>
      <c r="B31">
        <v>823</v>
      </c>
      <c r="C31">
        <v>473</v>
      </c>
      <c r="D31">
        <v>338</v>
      </c>
    </row>
    <row r="32" spans="1:4" x14ac:dyDescent="0.2">
      <c r="A32" s="2">
        <v>42308</v>
      </c>
      <c r="B32">
        <v>825</v>
      </c>
      <c r="C32">
        <v>473</v>
      </c>
      <c r="D32">
        <v>338</v>
      </c>
    </row>
    <row r="33" spans="1:4" x14ac:dyDescent="0.2">
      <c r="A33" s="2">
        <v>42309</v>
      </c>
      <c r="B33">
        <v>825</v>
      </c>
      <c r="C33">
        <v>473</v>
      </c>
      <c r="D33">
        <v>338</v>
      </c>
    </row>
    <row r="34" spans="1:4" x14ac:dyDescent="0.2">
      <c r="A34" s="2">
        <v>42310</v>
      </c>
      <c r="B34">
        <v>825</v>
      </c>
      <c r="C34">
        <v>473</v>
      </c>
      <c r="D34">
        <v>338</v>
      </c>
    </row>
    <row r="35" spans="1:4" x14ac:dyDescent="0.2">
      <c r="A35" s="2">
        <v>42311</v>
      </c>
      <c r="B35">
        <v>825</v>
      </c>
      <c r="C35">
        <v>473</v>
      </c>
      <c r="D35">
        <v>339</v>
      </c>
    </row>
    <row r="36" spans="1:4" x14ac:dyDescent="0.2">
      <c r="A36" s="2">
        <v>42312</v>
      </c>
      <c r="B36">
        <v>825</v>
      </c>
      <c r="C36">
        <v>473</v>
      </c>
      <c r="D36">
        <v>339</v>
      </c>
    </row>
    <row r="37" spans="1:4" x14ac:dyDescent="0.2">
      <c r="A37" s="2">
        <v>42313</v>
      </c>
      <c r="B37">
        <v>825</v>
      </c>
      <c r="C37">
        <v>473</v>
      </c>
      <c r="D37">
        <v>339</v>
      </c>
    </row>
    <row r="38" spans="1:4" x14ac:dyDescent="0.2">
      <c r="A38" s="2">
        <v>42314</v>
      </c>
      <c r="B38">
        <v>825</v>
      </c>
      <c r="C38">
        <v>473</v>
      </c>
      <c r="D38">
        <v>339</v>
      </c>
    </row>
    <row r="39" spans="1:4" x14ac:dyDescent="0.2">
      <c r="A39" s="2">
        <v>42315</v>
      </c>
      <c r="B39">
        <v>825</v>
      </c>
      <c r="C39">
        <v>473</v>
      </c>
      <c r="D39">
        <v>339</v>
      </c>
    </row>
    <row r="40" spans="1:4" x14ac:dyDescent="0.2">
      <c r="A40" s="2">
        <v>42316</v>
      </c>
      <c r="B40">
        <v>825</v>
      </c>
      <c r="C40">
        <v>473</v>
      </c>
      <c r="D40">
        <v>339</v>
      </c>
    </row>
    <row r="41" spans="1:4" x14ac:dyDescent="0.2">
      <c r="A41" s="2">
        <v>42317</v>
      </c>
      <c r="B41">
        <v>825</v>
      </c>
      <c r="C41">
        <v>473</v>
      </c>
      <c r="D41">
        <v>339</v>
      </c>
    </row>
    <row r="42" spans="1:4" x14ac:dyDescent="0.2">
      <c r="A42" s="2">
        <v>42318</v>
      </c>
      <c r="B42">
        <v>826</v>
      </c>
      <c r="C42">
        <v>473</v>
      </c>
      <c r="D42">
        <v>339</v>
      </c>
    </row>
    <row r="43" spans="1:4" x14ac:dyDescent="0.2">
      <c r="A43" s="2">
        <v>42319</v>
      </c>
      <c r="B43">
        <v>826</v>
      </c>
      <c r="C43">
        <v>473</v>
      </c>
      <c r="D43">
        <v>339</v>
      </c>
    </row>
    <row r="44" spans="1:4" x14ac:dyDescent="0.2">
      <c r="A44" s="2">
        <v>42320</v>
      </c>
      <c r="B44">
        <v>826</v>
      </c>
      <c r="C44">
        <v>473</v>
      </c>
      <c r="D44">
        <v>339</v>
      </c>
    </row>
    <row r="45" spans="1:4" x14ac:dyDescent="0.2">
      <c r="A45" s="2">
        <v>42321</v>
      </c>
      <c r="B45">
        <v>826</v>
      </c>
      <c r="C45">
        <v>473</v>
      </c>
      <c r="D45">
        <v>339</v>
      </c>
    </row>
    <row r="46" spans="1:4" x14ac:dyDescent="0.2">
      <c r="A46" s="2">
        <v>42322</v>
      </c>
      <c r="B46">
        <v>826</v>
      </c>
      <c r="C46">
        <v>473</v>
      </c>
      <c r="D46">
        <v>339</v>
      </c>
    </row>
    <row r="47" spans="1:4" x14ac:dyDescent="0.2">
      <c r="A47" s="2">
        <v>42323</v>
      </c>
      <c r="B47">
        <v>826</v>
      </c>
      <c r="C47">
        <v>473</v>
      </c>
      <c r="D47">
        <v>339</v>
      </c>
    </row>
    <row r="48" spans="1:4" x14ac:dyDescent="0.2">
      <c r="A48" s="2">
        <v>42324</v>
      </c>
      <c r="B48">
        <v>826</v>
      </c>
      <c r="C48">
        <v>473</v>
      </c>
      <c r="D48">
        <v>339</v>
      </c>
    </row>
    <row r="49" spans="1:4" x14ac:dyDescent="0.2">
      <c r="A49" s="2">
        <v>42325</v>
      </c>
      <c r="B49">
        <v>826</v>
      </c>
      <c r="C49">
        <v>473</v>
      </c>
      <c r="D49">
        <v>339</v>
      </c>
    </row>
    <row r="50" spans="1:4" x14ac:dyDescent="0.2">
      <c r="A50" s="2">
        <v>42326</v>
      </c>
      <c r="B50">
        <v>826</v>
      </c>
      <c r="C50">
        <v>473</v>
      </c>
      <c r="D50">
        <v>338</v>
      </c>
    </row>
    <row r="51" spans="1:4" x14ac:dyDescent="0.2">
      <c r="A51" s="2">
        <v>42327</v>
      </c>
      <c r="B51">
        <v>826</v>
      </c>
      <c r="C51">
        <v>473</v>
      </c>
      <c r="D51">
        <v>338</v>
      </c>
    </row>
    <row r="52" spans="1:4" x14ac:dyDescent="0.2">
      <c r="A52" s="2">
        <v>42328</v>
      </c>
      <c r="B52">
        <v>826</v>
      </c>
      <c r="C52">
        <v>473</v>
      </c>
      <c r="D52">
        <v>338</v>
      </c>
    </row>
    <row r="53" spans="1:4" x14ac:dyDescent="0.2">
      <c r="A53" s="2">
        <v>42329</v>
      </c>
      <c r="B53">
        <v>826</v>
      </c>
      <c r="C53">
        <v>474</v>
      </c>
      <c r="D53">
        <v>338</v>
      </c>
    </row>
    <row r="54" spans="1:4" x14ac:dyDescent="0.2">
      <c r="A54" s="2">
        <v>42330</v>
      </c>
      <c r="B54">
        <v>826</v>
      </c>
      <c r="C54">
        <v>474</v>
      </c>
      <c r="D54">
        <v>338</v>
      </c>
    </row>
    <row r="55" spans="1:4" x14ac:dyDescent="0.2">
      <c r="A55" s="2">
        <v>42331</v>
      </c>
      <c r="B55">
        <v>826</v>
      </c>
      <c r="C55">
        <v>474</v>
      </c>
      <c r="D55">
        <v>338</v>
      </c>
    </row>
    <row r="56" spans="1:4" x14ac:dyDescent="0.2">
      <c r="A56" s="2">
        <v>42332</v>
      </c>
      <c r="B56">
        <v>826</v>
      </c>
      <c r="C56">
        <v>474</v>
      </c>
      <c r="D56">
        <v>338</v>
      </c>
    </row>
    <row r="57" spans="1:4" x14ac:dyDescent="0.2">
      <c r="A57" s="2">
        <v>42333</v>
      </c>
      <c r="B57">
        <v>827</v>
      </c>
      <c r="C57">
        <v>474</v>
      </c>
      <c r="D57">
        <v>338</v>
      </c>
    </row>
    <row r="58" spans="1:4" x14ac:dyDescent="0.2">
      <c r="A58" s="2">
        <v>42334</v>
      </c>
      <c r="B58">
        <v>829</v>
      </c>
      <c r="C58">
        <v>474</v>
      </c>
      <c r="D58">
        <v>338</v>
      </c>
    </row>
    <row r="59" spans="1:4" x14ac:dyDescent="0.2">
      <c r="A59" s="2">
        <v>42335</v>
      </c>
      <c r="B59">
        <v>830</v>
      </c>
      <c r="C59">
        <v>474</v>
      </c>
      <c r="D59">
        <v>338</v>
      </c>
    </row>
    <row r="60" spans="1:4" x14ac:dyDescent="0.2">
      <c r="A60" s="2">
        <v>42336</v>
      </c>
      <c r="B60">
        <v>830</v>
      </c>
      <c r="C60">
        <v>475</v>
      </c>
      <c r="D60">
        <v>338</v>
      </c>
    </row>
    <row r="61" spans="1:4" x14ac:dyDescent="0.2">
      <c r="A61" s="2">
        <v>42337</v>
      </c>
      <c r="B61">
        <v>830</v>
      </c>
      <c r="C61">
        <v>475</v>
      </c>
      <c r="D61">
        <v>338</v>
      </c>
    </row>
    <row r="62" spans="1:4" x14ac:dyDescent="0.2">
      <c r="A62" s="2">
        <v>42338</v>
      </c>
      <c r="B62">
        <v>830</v>
      </c>
      <c r="C62">
        <v>475</v>
      </c>
      <c r="D62">
        <v>338</v>
      </c>
    </row>
    <row r="63" spans="1:4" x14ac:dyDescent="0.2">
      <c r="A63" s="2">
        <v>42339</v>
      </c>
      <c r="B63">
        <v>831</v>
      </c>
      <c r="C63">
        <v>476</v>
      </c>
      <c r="D63">
        <v>338</v>
      </c>
    </row>
    <row r="64" spans="1:4" x14ac:dyDescent="0.2">
      <c r="A64" s="2">
        <v>42340</v>
      </c>
      <c r="B64">
        <v>831</v>
      </c>
      <c r="C64">
        <v>476</v>
      </c>
      <c r="D64">
        <v>338</v>
      </c>
    </row>
    <row r="65" spans="1:4" x14ac:dyDescent="0.2">
      <c r="A65" s="2">
        <v>42341</v>
      </c>
      <c r="B65">
        <v>831</v>
      </c>
      <c r="C65">
        <v>476</v>
      </c>
      <c r="D65">
        <v>338</v>
      </c>
    </row>
    <row r="66" spans="1:4" x14ac:dyDescent="0.2">
      <c r="A66" s="2">
        <v>42342</v>
      </c>
      <c r="B66">
        <v>831</v>
      </c>
      <c r="C66">
        <v>476</v>
      </c>
      <c r="D66">
        <v>338</v>
      </c>
    </row>
    <row r="67" spans="1:4" x14ac:dyDescent="0.2">
      <c r="A67" s="2">
        <v>42343</v>
      </c>
      <c r="B67">
        <v>831</v>
      </c>
      <c r="C67">
        <v>476</v>
      </c>
      <c r="D67">
        <v>338</v>
      </c>
    </row>
    <row r="68" spans="1:4" x14ac:dyDescent="0.2">
      <c r="A68" s="2">
        <v>42344</v>
      </c>
      <c r="B68">
        <v>831</v>
      </c>
      <c r="C68">
        <v>476</v>
      </c>
      <c r="D68">
        <v>338</v>
      </c>
    </row>
    <row r="69" spans="1:4" x14ac:dyDescent="0.2">
      <c r="A69" s="2">
        <v>42345</v>
      </c>
      <c r="B69">
        <v>831</v>
      </c>
      <c r="C69">
        <v>476</v>
      </c>
      <c r="D69">
        <v>338</v>
      </c>
    </row>
    <row r="70" spans="1:4" x14ac:dyDescent="0.2">
      <c r="A70" s="2">
        <v>42346</v>
      </c>
      <c r="B70">
        <v>832</v>
      </c>
      <c r="C70">
        <v>476</v>
      </c>
      <c r="D70">
        <v>339</v>
      </c>
    </row>
    <row r="71" spans="1:4" x14ac:dyDescent="0.2">
      <c r="A71" s="2">
        <v>42347</v>
      </c>
      <c r="B71">
        <v>832</v>
      </c>
      <c r="C71">
        <v>476</v>
      </c>
      <c r="D71">
        <v>339</v>
      </c>
    </row>
    <row r="72" spans="1:4" x14ac:dyDescent="0.2">
      <c r="A72" s="2">
        <v>42348</v>
      </c>
      <c r="B72">
        <v>832</v>
      </c>
      <c r="C72">
        <v>476</v>
      </c>
      <c r="D72">
        <v>339</v>
      </c>
    </row>
    <row r="73" spans="1:4" x14ac:dyDescent="0.2">
      <c r="A73" s="2">
        <v>42349</v>
      </c>
      <c r="B73">
        <v>832</v>
      </c>
      <c r="C73">
        <v>476</v>
      </c>
      <c r="D73">
        <v>339</v>
      </c>
    </row>
    <row r="74" spans="1:4" x14ac:dyDescent="0.2">
      <c r="A74" s="2">
        <v>42350</v>
      </c>
      <c r="B74">
        <v>832</v>
      </c>
      <c r="C74">
        <v>476</v>
      </c>
      <c r="D74">
        <v>339</v>
      </c>
    </row>
    <row r="75" spans="1:4" x14ac:dyDescent="0.2">
      <c r="A75" s="2">
        <v>42351</v>
      </c>
      <c r="B75">
        <v>832</v>
      </c>
      <c r="C75">
        <v>476</v>
      </c>
      <c r="D75">
        <v>339</v>
      </c>
    </row>
    <row r="76" spans="1:4" x14ac:dyDescent="0.2">
      <c r="A76" s="2">
        <v>42352</v>
      </c>
      <c r="B76">
        <v>832</v>
      </c>
      <c r="C76">
        <v>476</v>
      </c>
      <c r="D76">
        <v>339</v>
      </c>
    </row>
    <row r="77" spans="1:4" x14ac:dyDescent="0.2">
      <c r="A77" s="2">
        <v>42353</v>
      </c>
      <c r="B77">
        <v>832</v>
      </c>
      <c r="C77">
        <v>476</v>
      </c>
      <c r="D77">
        <v>339</v>
      </c>
    </row>
    <row r="78" spans="1:4" x14ac:dyDescent="0.2">
      <c r="A78" s="2">
        <v>42354</v>
      </c>
      <c r="B78">
        <v>833</v>
      </c>
      <c r="C78">
        <v>476</v>
      </c>
      <c r="D78">
        <v>339</v>
      </c>
    </row>
    <row r="79" spans="1:4" x14ac:dyDescent="0.2">
      <c r="A79" s="2">
        <v>42355</v>
      </c>
      <c r="B79">
        <v>834</v>
      </c>
      <c r="C79">
        <v>476</v>
      </c>
      <c r="D79">
        <v>339</v>
      </c>
    </row>
    <row r="80" spans="1:4" x14ac:dyDescent="0.2">
      <c r="A80" s="2">
        <v>42356</v>
      </c>
      <c r="B80">
        <v>835</v>
      </c>
      <c r="C80">
        <v>476</v>
      </c>
      <c r="D80">
        <v>339</v>
      </c>
    </row>
    <row r="81" spans="1:4" x14ac:dyDescent="0.2">
      <c r="A81" s="2">
        <v>42357</v>
      </c>
      <c r="B81">
        <v>835</v>
      </c>
      <c r="C81">
        <v>477</v>
      </c>
      <c r="D81">
        <v>339</v>
      </c>
    </row>
    <row r="82" spans="1:4" x14ac:dyDescent="0.2">
      <c r="A82" s="2">
        <v>42358</v>
      </c>
      <c r="B82">
        <v>835</v>
      </c>
      <c r="C82">
        <v>477</v>
      </c>
      <c r="D82">
        <v>339</v>
      </c>
    </row>
    <row r="83" spans="1:4" x14ac:dyDescent="0.2">
      <c r="A83" s="2">
        <v>42359</v>
      </c>
      <c r="B83">
        <v>835</v>
      </c>
      <c r="C83">
        <v>477</v>
      </c>
      <c r="D83">
        <v>339</v>
      </c>
    </row>
    <row r="84" spans="1:4" x14ac:dyDescent="0.2">
      <c r="A84" s="2">
        <v>42360</v>
      </c>
      <c r="B84">
        <v>836</v>
      </c>
      <c r="C84">
        <v>477</v>
      </c>
      <c r="D84">
        <v>340</v>
      </c>
    </row>
    <row r="85" spans="1:4" x14ac:dyDescent="0.2">
      <c r="A85" s="2">
        <v>42361</v>
      </c>
      <c r="B85">
        <v>836</v>
      </c>
      <c r="C85">
        <v>477</v>
      </c>
      <c r="D85">
        <v>340</v>
      </c>
    </row>
    <row r="86" spans="1:4" x14ac:dyDescent="0.2">
      <c r="A86" s="2">
        <v>42362</v>
      </c>
      <c r="B86">
        <v>837</v>
      </c>
      <c r="C86">
        <v>477</v>
      </c>
      <c r="D86">
        <v>341</v>
      </c>
    </row>
    <row r="87" spans="1:4" x14ac:dyDescent="0.2">
      <c r="A87" s="2">
        <v>42363</v>
      </c>
      <c r="B87">
        <v>838</v>
      </c>
      <c r="C87">
        <v>477</v>
      </c>
      <c r="D87">
        <v>341</v>
      </c>
    </row>
    <row r="88" spans="1:4" x14ac:dyDescent="0.2">
      <c r="A88" s="2">
        <v>42364</v>
      </c>
      <c r="B88">
        <v>838</v>
      </c>
      <c r="C88">
        <v>477</v>
      </c>
      <c r="D88">
        <v>341</v>
      </c>
    </row>
    <row r="89" spans="1:4" x14ac:dyDescent="0.2">
      <c r="A89" s="2">
        <v>42365</v>
      </c>
      <c r="B89">
        <v>838</v>
      </c>
      <c r="C89">
        <v>477</v>
      </c>
      <c r="D89">
        <v>341</v>
      </c>
    </row>
    <row r="90" spans="1:4" x14ac:dyDescent="0.2">
      <c r="A90" s="2">
        <v>42366</v>
      </c>
      <c r="B90">
        <v>838</v>
      </c>
      <c r="C90">
        <v>477</v>
      </c>
      <c r="D90">
        <v>341</v>
      </c>
    </row>
    <row r="91" spans="1:4" x14ac:dyDescent="0.2">
      <c r="A91" s="2">
        <v>42367</v>
      </c>
      <c r="B91">
        <v>838</v>
      </c>
      <c r="C91">
        <v>477</v>
      </c>
      <c r="D91">
        <v>341</v>
      </c>
    </row>
    <row r="92" spans="1:4" x14ac:dyDescent="0.2">
      <c r="A92" s="2">
        <v>42368</v>
      </c>
      <c r="B92">
        <v>838</v>
      </c>
      <c r="C92">
        <v>477</v>
      </c>
      <c r="D92">
        <v>341</v>
      </c>
    </row>
    <row r="93" spans="1:4" x14ac:dyDescent="0.2">
      <c r="A93" s="2">
        <v>42369</v>
      </c>
      <c r="B93">
        <v>838</v>
      </c>
      <c r="C93">
        <v>477</v>
      </c>
      <c r="D93">
        <v>341</v>
      </c>
    </row>
    <row r="94" spans="1:4" x14ac:dyDescent="0.2">
      <c r="A94" s="2">
        <v>42370</v>
      </c>
      <c r="B94">
        <v>838</v>
      </c>
      <c r="C94">
        <v>477</v>
      </c>
      <c r="D94">
        <v>341</v>
      </c>
    </row>
    <row r="95" spans="1:4" x14ac:dyDescent="0.2">
      <c r="A95" s="2">
        <v>42371</v>
      </c>
      <c r="B95">
        <v>838</v>
      </c>
      <c r="C95">
        <v>477</v>
      </c>
      <c r="D95">
        <v>341</v>
      </c>
    </row>
    <row r="96" spans="1:4" x14ac:dyDescent="0.2">
      <c r="A96" s="2">
        <v>42372</v>
      </c>
      <c r="B96">
        <v>838</v>
      </c>
      <c r="C96">
        <v>477</v>
      </c>
      <c r="D96">
        <v>341</v>
      </c>
    </row>
    <row r="97" spans="1:4" x14ac:dyDescent="0.2">
      <c r="A97" s="2">
        <v>42373</v>
      </c>
      <c r="B97">
        <v>838</v>
      </c>
      <c r="C97">
        <v>477</v>
      </c>
      <c r="D97">
        <v>341</v>
      </c>
    </row>
    <row r="98" spans="1:4" x14ac:dyDescent="0.2">
      <c r="A98" s="2">
        <v>42374</v>
      </c>
      <c r="B98">
        <v>839</v>
      </c>
      <c r="C98">
        <v>477</v>
      </c>
      <c r="D98">
        <v>343</v>
      </c>
    </row>
    <row r="99" spans="1:4" x14ac:dyDescent="0.2">
      <c r="A99" s="2">
        <v>42375</v>
      </c>
      <c r="B99">
        <v>839</v>
      </c>
      <c r="C99">
        <v>477</v>
      </c>
      <c r="D99">
        <v>344</v>
      </c>
    </row>
    <row r="100" spans="1:4" x14ac:dyDescent="0.2">
      <c r="A100" s="2">
        <v>42376</v>
      </c>
      <c r="B100">
        <v>839</v>
      </c>
      <c r="C100">
        <v>477</v>
      </c>
      <c r="D100">
        <v>344</v>
      </c>
    </row>
    <row r="101" spans="1:4" x14ac:dyDescent="0.2">
      <c r="A101" s="2">
        <v>42377</v>
      </c>
      <c r="B101">
        <v>839</v>
      </c>
      <c r="C101">
        <v>478</v>
      </c>
      <c r="D101">
        <v>344</v>
      </c>
    </row>
    <row r="102" spans="1:4" x14ac:dyDescent="0.2">
      <c r="A102" s="2">
        <v>42378</v>
      </c>
      <c r="B102">
        <v>839</v>
      </c>
      <c r="C102">
        <v>479</v>
      </c>
      <c r="D102">
        <v>344</v>
      </c>
    </row>
    <row r="103" spans="1:4" x14ac:dyDescent="0.2">
      <c r="A103" s="2">
        <v>42379</v>
      </c>
      <c r="B103">
        <v>839</v>
      </c>
      <c r="C103">
        <v>479</v>
      </c>
      <c r="D103">
        <v>344</v>
      </c>
    </row>
    <row r="104" spans="1:4" x14ac:dyDescent="0.2">
      <c r="A104" s="2">
        <v>42380</v>
      </c>
      <c r="B104">
        <v>839</v>
      </c>
      <c r="C104">
        <v>479</v>
      </c>
      <c r="D104">
        <v>344</v>
      </c>
    </row>
    <row r="105" spans="1:4" x14ac:dyDescent="0.2">
      <c r="A105" s="2">
        <v>42381</v>
      </c>
      <c r="B105">
        <v>839</v>
      </c>
      <c r="C105">
        <v>479</v>
      </c>
      <c r="D105">
        <v>344</v>
      </c>
    </row>
    <row r="106" spans="1:4" x14ac:dyDescent="0.2">
      <c r="A106" s="2">
        <v>42382</v>
      </c>
      <c r="B106">
        <v>839</v>
      </c>
      <c r="C106">
        <v>479</v>
      </c>
      <c r="D106">
        <v>344</v>
      </c>
    </row>
    <row r="107" spans="1:4" x14ac:dyDescent="0.2">
      <c r="A107" s="2">
        <v>42383</v>
      </c>
      <c r="B107">
        <v>840</v>
      </c>
      <c r="C107">
        <v>479</v>
      </c>
      <c r="D107">
        <v>344</v>
      </c>
    </row>
    <row r="108" spans="1:4" x14ac:dyDescent="0.2">
      <c r="A108" s="2">
        <v>42384</v>
      </c>
      <c r="B108">
        <v>840</v>
      </c>
      <c r="C108">
        <v>480</v>
      </c>
      <c r="D108">
        <v>344</v>
      </c>
    </row>
    <row r="109" spans="1:4" x14ac:dyDescent="0.2">
      <c r="A109" s="2">
        <v>42385</v>
      </c>
      <c r="B109">
        <v>841</v>
      </c>
      <c r="C109">
        <v>481</v>
      </c>
      <c r="D109">
        <v>345</v>
      </c>
    </row>
    <row r="110" spans="1:4" x14ac:dyDescent="0.2">
      <c r="A110" s="2">
        <v>42386</v>
      </c>
      <c r="B110">
        <v>841</v>
      </c>
      <c r="C110">
        <v>481</v>
      </c>
      <c r="D110">
        <v>345</v>
      </c>
    </row>
    <row r="111" spans="1:4" x14ac:dyDescent="0.2">
      <c r="A111" s="2">
        <v>42387</v>
      </c>
      <c r="B111">
        <v>841</v>
      </c>
      <c r="C111">
        <v>481</v>
      </c>
      <c r="D111">
        <v>345</v>
      </c>
    </row>
    <row r="112" spans="1:4" x14ac:dyDescent="0.2">
      <c r="A112" s="2">
        <v>42388</v>
      </c>
      <c r="B112">
        <v>842</v>
      </c>
      <c r="C112">
        <v>481</v>
      </c>
      <c r="D112">
        <v>346</v>
      </c>
    </row>
    <row r="113" spans="1:4" x14ac:dyDescent="0.2">
      <c r="A113" s="2">
        <v>42389</v>
      </c>
      <c r="B113">
        <v>843</v>
      </c>
      <c r="C113">
        <v>481</v>
      </c>
      <c r="D113">
        <v>346</v>
      </c>
    </row>
    <row r="114" spans="1:4" x14ac:dyDescent="0.2">
      <c r="A114" s="2">
        <v>42390</v>
      </c>
      <c r="B114">
        <v>843</v>
      </c>
      <c r="C114">
        <v>481</v>
      </c>
      <c r="D114">
        <v>347</v>
      </c>
    </row>
    <row r="115" spans="1:4" x14ac:dyDescent="0.2">
      <c r="A115" s="2">
        <v>42391</v>
      </c>
      <c r="B115">
        <v>843</v>
      </c>
      <c r="C115">
        <v>481</v>
      </c>
      <c r="D115">
        <v>347</v>
      </c>
    </row>
    <row r="116" spans="1:4" x14ac:dyDescent="0.2">
      <c r="A116" s="2">
        <v>42392</v>
      </c>
      <c r="B116">
        <v>843</v>
      </c>
      <c r="C116">
        <v>481</v>
      </c>
      <c r="D116">
        <v>347</v>
      </c>
    </row>
    <row r="117" spans="1:4" x14ac:dyDescent="0.2">
      <c r="A117" s="2">
        <v>42393</v>
      </c>
      <c r="B117">
        <v>843</v>
      </c>
      <c r="C117">
        <v>481</v>
      </c>
      <c r="D117">
        <v>347</v>
      </c>
    </row>
    <row r="118" spans="1:4" x14ac:dyDescent="0.2">
      <c r="A118" s="2">
        <v>42394</v>
      </c>
      <c r="B118">
        <v>843</v>
      </c>
      <c r="C118">
        <v>481</v>
      </c>
      <c r="D118">
        <v>347</v>
      </c>
    </row>
    <row r="119" spans="1:4" x14ac:dyDescent="0.2">
      <c r="A119" s="2">
        <v>42395</v>
      </c>
      <c r="B119">
        <v>843</v>
      </c>
      <c r="C119">
        <v>481</v>
      </c>
      <c r="D119">
        <v>347</v>
      </c>
    </row>
    <row r="120" spans="1:4" x14ac:dyDescent="0.2">
      <c r="A120" s="2">
        <v>42396</v>
      </c>
      <c r="B120">
        <v>843</v>
      </c>
      <c r="C120">
        <v>481</v>
      </c>
      <c r="D120">
        <v>347</v>
      </c>
    </row>
    <row r="121" spans="1:4" x14ac:dyDescent="0.2">
      <c r="A121" s="2">
        <v>42397</v>
      </c>
      <c r="B121">
        <v>843</v>
      </c>
      <c r="C121">
        <v>481</v>
      </c>
      <c r="D121">
        <v>347</v>
      </c>
    </row>
    <row r="122" spans="1:4" x14ac:dyDescent="0.2">
      <c r="A122" s="2">
        <v>42398</v>
      </c>
      <c r="B122">
        <v>843</v>
      </c>
      <c r="C122">
        <v>481</v>
      </c>
      <c r="D122">
        <v>347</v>
      </c>
    </row>
    <row r="123" spans="1:4" x14ac:dyDescent="0.2">
      <c r="A123" s="2">
        <v>42399</v>
      </c>
      <c r="B123">
        <v>843</v>
      </c>
      <c r="C123">
        <v>482</v>
      </c>
      <c r="D123">
        <v>349</v>
      </c>
    </row>
    <row r="124" spans="1:4" x14ac:dyDescent="0.2">
      <c r="A124" s="2">
        <v>42400</v>
      </c>
      <c r="B124">
        <v>843</v>
      </c>
      <c r="C124">
        <v>482</v>
      </c>
      <c r="D124">
        <v>349</v>
      </c>
    </row>
    <row r="125" spans="1:4" x14ac:dyDescent="0.2">
      <c r="A125" s="2">
        <v>42401</v>
      </c>
      <c r="B125">
        <v>843</v>
      </c>
      <c r="C125">
        <v>482</v>
      </c>
      <c r="D125">
        <v>349</v>
      </c>
    </row>
    <row r="126" spans="1:4" x14ac:dyDescent="0.2">
      <c r="A126" s="2">
        <v>42402</v>
      </c>
      <c r="B126">
        <v>843</v>
      </c>
      <c r="C126">
        <v>482</v>
      </c>
      <c r="D126">
        <v>349</v>
      </c>
    </row>
    <row r="127" spans="1:4" x14ac:dyDescent="0.2">
      <c r="A127" s="2">
        <v>42403</v>
      </c>
      <c r="B127">
        <v>843</v>
      </c>
      <c r="C127">
        <v>482</v>
      </c>
      <c r="D127">
        <v>349</v>
      </c>
    </row>
    <row r="128" spans="1:4" x14ac:dyDescent="0.2">
      <c r="A128" s="2">
        <v>42404</v>
      </c>
      <c r="B128">
        <v>843</v>
      </c>
      <c r="C128">
        <v>482</v>
      </c>
      <c r="D128">
        <v>349</v>
      </c>
    </row>
    <row r="129" spans="1:4" x14ac:dyDescent="0.2">
      <c r="A129" s="2">
        <v>42405</v>
      </c>
      <c r="B129">
        <v>843</v>
      </c>
      <c r="C129">
        <v>482</v>
      </c>
      <c r="D129">
        <v>349</v>
      </c>
    </row>
    <row r="130" spans="1:4" x14ac:dyDescent="0.2">
      <c r="A130" s="2">
        <v>42406</v>
      </c>
      <c r="B130">
        <v>844</v>
      </c>
      <c r="C130">
        <v>482</v>
      </c>
      <c r="D130">
        <v>349</v>
      </c>
    </row>
    <row r="131" spans="1:4" x14ac:dyDescent="0.2">
      <c r="A131" s="2">
        <v>42407</v>
      </c>
      <c r="B131">
        <v>844</v>
      </c>
      <c r="C131">
        <v>482</v>
      </c>
      <c r="D131">
        <v>349</v>
      </c>
    </row>
    <row r="132" spans="1:4" x14ac:dyDescent="0.2">
      <c r="A132" s="2">
        <v>42408</v>
      </c>
      <c r="B132">
        <v>844</v>
      </c>
      <c r="C132">
        <v>482</v>
      </c>
      <c r="D132">
        <v>349</v>
      </c>
    </row>
    <row r="133" spans="1:4" x14ac:dyDescent="0.2">
      <c r="A133" s="2">
        <v>42409</v>
      </c>
      <c r="B133">
        <v>844</v>
      </c>
      <c r="C133">
        <v>482</v>
      </c>
      <c r="D133">
        <v>349</v>
      </c>
    </row>
    <row r="134" spans="1:4" x14ac:dyDescent="0.2">
      <c r="A134" s="2">
        <v>42410</v>
      </c>
      <c r="B134">
        <v>844</v>
      </c>
      <c r="C134">
        <v>482</v>
      </c>
      <c r="D134">
        <v>349</v>
      </c>
    </row>
    <row r="135" spans="1:4" x14ac:dyDescent="0.2">
      <c r="A135" s="2">
        <v>42411</v>
      </c>
      <c r="B135">
        <v>844</v>
      </c>
      <c r="C135">
        <v>482</v>
      </c>
      <c r="D135">
        <v>349</v>
      </c>
    </row>
    <row r="136" spans="1:4" x14ac:dyDescent="0.2">
      <c r="A136" s="2">
        <v>42412</v>
      </c>
      <c r="B136">
        <v>844</v>
      </c>
      <c r="C136">
        <v>482</v>
      </c>
      <c r="D136">
        <v>350</v>
      </c>
    </row>
    <row r="137" spans="1:4" x14ac:dyDescent="0.2">
      <c r="A137" s="2">
        <v>42413</v>
      </c>
      <c r="B137">
        <v>844</v>
      </c>
      <c r="C137">
        <v>482</v>
      </c>
      <c r="D137">
        <v>350</v>
      </c>
    </row>
    <row r="138" spans="1:4" x14ac:dyDescent="0.2">
      <c r="A138" s="2">
        <v>42414</v>
      </c>
      <c r="B138">
        <v>844</v>
      </c>
      <c r="C138">
        <v>482</v>
      </c>
      <c r="D138">
        <v>350</v>
      </c>
    </row>
    <row r="139" spans="1:4" x14ac:dyDescent="0.2">
      <c r="A139" s="2">
        <v>42415</v>
      </c>
      <c r="B139">
        <v>844</v>
      </c>
      <c r="C139">
        <v>482</v>
      </c>
      <c r="D139">
        <v>350</v>
      </c>
    </row>
    <row r="140" spans="1:4" x14ac:dyDescent="0.2">
      <c r="A140" s="2">
        <v>42416</v>
      </c>
      <c r="B140">
        <v>844</v>
      </c>
      <c r="C140">
        <v>482</v>
      </c>
      <c r="D140">
        <v>350</v>
      </c>
    </row>
    <row r="141" spans="1:4" x14ac:dyDescent="0.2">
      <c r="A141" s="2">
        <v>42417</v>
      </c>
      <c r="B141">
        <v>845</v>
      </c>
      <c r="C141">
        <v>482</v>
      </c>
      <c r="D141">
        <v>350</v>
      </c>
    </row>
    <row r="142" spans="1:4" x14ac:dyDescent="0.2">
      <c r="A142" s="2">
        <v>42418</v>
      </c>
      <c r="B142">
        <v>846</v>
      </c>
      <c r="C142">
        <v>482</v>
      </c>
      <c r="D142">
        <v>350</v>
      </c>
    </row>
    <row r="143" spans="1:4" x14ac:dyDescent="0.2">
      <c r="A143" s="2">
        <v>42419</v>
      </c>
      <c r="B143">
        <v>846</v>
      </c>
      <c r="C143">
        <v>482</v>
      </c>
      <c r="D143">
        <v>350</v>
      </c>
    </row>
    <row r="144" spans="1:4" x14ac:dyDescent="0.2">
      <c r="A144" s="2">
        <v>42420</v>
      </c>
      <c r="B144">
        <v>846</v>
      </c>
      <c r="C144">
        <v>482</v>
      </c>
      <c r="D144">
        <v>350</v>
      </c>
    </row>
    <row r="145" spans="1:4" x14ac:dyDescent="0.2">
      <c r="A145" s="2">
        <v>42421</v>
      </c>
      <c r="B145">
        <v>846</v>
      </c>
      <c r="C145">
        <v>482</v>
      </c>
      <c r="D145">
        <v>350</v>
      </c>
    </row>
    <row r="146" spans="1:4" x14ac:dyDescent="0.2">
      <c r="A146" s="2">
        <v>42422</v>
      </c>
      <c r="B146">
        <v>846</v>
      </c>
      <c r="C146">
        <v>482</v>
      </c>
      <c r="D146">
        <v>350</v>
      </c>
    </row>
    <row r="147" spans="1:4" x14ac:dyDescent="0.2">
      <c r="A147" s="2">
        <v>42423</v>
      </c>
      <c r="B147">
        <v>847</v>
      </c>
      <c r="C147">
        <v>482</v>
      </c>
      <c r="D147">
        <v>350</v>
      </c>
    </row>
    <row r="148" spans="1:4" x14ac:dyDescent="0.2">
      <c r="A148" s="2">
        <v>42424</v>
      </c>
      <c r="B148">
        <v>847</v>
      </c>
      <c r="C148">
        <v>483</v>
      </c>
      <c r="D148">
        <v>350</v>
      </c>
    </row>
    <row r="149" spans="1:4" x14ac:dyDescent="0.2">
      <c r="A149" s="2">
        <v>42425</v>
      </c>
      <c r="B149">
        <v>847</v>
      </c>
      <c r="C149">
        <v>483</v>
      </c>
      <c r="D149">
        <v>350</v>
      </c>
    </row>
    <row r="150" spans="1:4" x14ac:dyDescent="0.2">
      <c r="A150" s="2">
        <v>42426</v>
      </c>
      <c r="B150">
        <v>847</v>
      </c>
      <c r="C150">
        <v>483</v>
      </c>
      <c r="D150">
        <v>351</v>
      </c>
    </row>
    <row r="151" spans="1:4" x14ac:dyDescent="0.2">
      <c r="A151" s="2">
        <v>42427</v>
      </c>
      <c r="B151">
        <v>847</v>
      </c>
      <c r="C151">
        <v>483</v>
      </c>
      <c r="D151">
        <v>351</v>
      </c>
    </row>
    <row r="152" spans="1:4" x14ac:dyDescent="0.2">
      <c r="A152" s="2">
        <v>42428</v>
      </c>
      <c r="B152">
        <v>847</v>
      </c>
      <c r="C152">
        <v>483</v>
      </c>
      <c r="D152">
        <v>351</v>
      </c>
    </row>
    <row r="153" spans="1:4" x14ac:dyDescent="0.2">
      <c r="A153" s="2">
        <v>42429</v>
      </c>
      <c r="B153">
        <v>847</v>
      </c>
      <c r="C153">
        <v>483</v>
      </c>
      <c r="D153">
        <v>351</v>
      </c>
    </row>
    <row r="154" spans="1:4" x14ac:dyDescent="0.2">
      <c r="A154" s="2">
        <v>42430</v>
      </c>
      <c r="B154">
        <v>847</v>
      </c>
      <c r="C154">
        <v>484</v>
      </c>
      <c r="D154">
        <v>351</v>
      </c>
    </row>
    <row r="155" spans="1:4" x14ac:dyDescent="0.2">
      <c r="A155" s="2">
        <v>42431</v>
      </c>
      <c r="B155">
        <v>847</v>
      </c>
      <c r="C155">
        <v>484</v>
      </c>
      <c r="D155">
        <v>351</v>
      </c>
    </row>
    <row r="156" spans="1:4" x14ac:dyDescent="0.2">
      <c r="A156" s="2">
        <v>42432</v>
      </c>
      <c r="B156">
        <v>847</v>
      </c>
      <c r="C156">
        <v>484</v>
      </c>
      <c r="D156">
        <v>351</v>
      </c>
    </row>
    <row r="157" spans="1:4" x14ac:dyDescent="0.2">
      <c r="A157" s="2">
        <v>42433</v>
      </c>
      <c r="B157">
        <v>847</v>
      </c>
      <c r="C157">
        <v>484</v>
      </c>
      <c r="D157">
        <v>351</v>
      </c>
    </row>
    <row r="158" spans="1:4" x14ac:dyDescent="0.2">
      <c r="A158" s="2">
        <v>42434</v>
      </c>
      <c r="B158">
        <v>848</v>
      </c>
      <c r="C158">
        <v>484</v>
      </c>
      <c r="D158">
        <v>351</v>
      </c>
    </row>
    <row r="159" spans="1:4" x14ac:dyDescent="0.2">
      <c r="A159" s="2">
        <v>42435</v>
      </c>
      <c r="B159">
        <v>848</v>
      </c>
      <c r="C159">
        <v>484</v>
      </c>
      <c r="D159">
        <v>351</v>
      </c>
    </row>
    <row r="160" spans="1:4" x14ac:dyDescent="0.2">
      <c r="A160" s="2">
        <v>42436</v>
      </c>
      <c r="B160">
        <v>848</v>
      </c>
      <c r="C160">
        <v>484</v>
      </c>
      <c r="D160">
        <v>351</v>
      </c>
    </row>
    <row r="161" spans="1:4" x14ac:dyDescent="0.2">
      <c r="A161" s="2">
        <v>42437</v>
      </c>
      <c r="B161">
        <v>848</v>
      </c>
      <c r="C161">
        <v>484</v>
      </c>
      <c r="D161">
        <v>351</v>
      </c>
    </row>
    <row r="162" spans="1:4" x14ac:dyDescent="0.2">
      <c r="A162" s="2">
        <v>42438</v>
      </c>
      <c r="B162">
        <v>848</v>
      </c>
      <c r="C162">
        <v>484</v>
      </c>
      <c r="D162">
        <v>351</v>
      </c>
    </row>
    <row r="163" spans="1:4" x14ac:dyDescent="0.2">
      <c r="A163" s="2">
        <v>42439</v>
      </c>
      <c r="B163">
        <v>848</v>
      </c>
      <c r="C163">
        <v>484</v>
      </c>
      <c r="D163">
        <v>351</v>
      </c>
    </row>
    <row r="164" spans="1:4" x14ac:dyDescent="0.2">
      <c r="A164" s="2">
        <v>42440</v>
      </c>
      <c r="B164">
        <v>848</v>
      </c>
      <c r="C164">
        <v>484</v>
      </c>
      <c r="D164">
        <v>351</v>
      </c>
    </row>
    <row r="165" spans="1:4" x14ac:dyDescent="0.2">
      <c r="A165" s="2">
        <v>42441</v>
      </c>
      <c r="B165">
        <v>848</v>
      </c>
      <c r="C165">
        <v>484</v>
      </c>
      <c r="D165">
        <v>351</v>
      </c>
    </row>
    <row r="166" spans="1:4" x14ac:dyDescent="0.2">
      <c r="A166" s="2">
        <v>42442</v>
      </c>
      <c r="B166">
        <v>848</v>
      </c>
      <c r="C166">
        <v>484</v>
      </c>
      <c r="D166">
        <v>351</v>
      </c>
    </row>
    <row r="167" spans="1:4" x14ac:dyDescent="0.2">
      <c r="A167" s="2">
        <v>42443</v>
      </c>
      <c r="B167">
        <v>848</v>
      </c>
      <c r="C167">
        <v>484</v>
      </c>
      <c r="D167">
        <v>351</v>
      </c>
    </row>
    <row r="168" spans="1:4" x14ac:dyDescent="0.2">
      <c r="A168" s="2">
        <v>42444</v>
      </c>
      <c r="B168">
        <v>848</v>
      </c>
      <c r="C168">
        <v>484</v>
      </c>
      <c r="D168">
        <v>351</v>
      </c>
    </row>
    <row r="169" spans="1:4" x14ac:dyDescent="0.2">
      <c r="A169" s="2">
        <v>42445</v>
      </c>
      <c r="B169">
        <v>848</v>
      </c>
      <c r="C169">
        <v>484</v>
      </c>
      <c r="D169">
        <v>351</v>
      </c>
    </row>
    <row r="170" spans="1:4" x14ac:dyDescent="0.2">
      <c r="A170" s="2">
        <v>42446</v>
      </c>
      <c r="B170">
        <v>848</v>
      </c>
      <c r="C170">
        <v>484</v>
      </c>
      <c r="D170">
        <v>351</v>
      </c>
    </row>
    <row r="171" spans="1:4" x14ac:dyDescent="0.2">
      <c r="A171" s="2">
        <v>42447</v>
      </c>
      <c r="B171">
        <v>848</v>
      </c>
      <c r="C171">
        <v>484</v>
      </c>
      <c r="D171">
        <v>351</v>
      </c>
    </row>
    <row r="172" spans="1:4" x14ac:dyDescent="0.2">
      <c r="A172" s="2">
        <v>42448</v>
      </c>
      <c r="B172">
        <v>848</v>
      </c>
      <c r="C172">
        <v>484</v>
      </c>
      <c r="D172">
        <v>351</v>
      </c>
    </row>
    <row r="173" spans="1:4" x14ac:dyDescent="0.2">
      <c r="A173" s="2">
        <v>42449</v>
      </c>
      <c r="B173">
        <v>848</v>
      </c>
      <c r="C173">
        <v>484</v>
      </c>
      <c r="D173">
        <v>351</v>
      </c>
    </row>
    <row r="174" spans="1:4" x14ac:dyDescent="0.2">
      <c r="A174" s="2">
        <v>42450</v>
      </c>
      <c r="B174">
        <v>848</v>
      </c>
      <c r="C174">
        <v>484</v>
      </c>
      <c r="D174">
        <v>351</v>
      </c>
    </row>
    <row r="175" spans="1:4" x14ac:dyDescent="0.2">
      <c r="A175" s="2">
        <v>42451</v>
      </c>
      <c r="B175">
        <v>848</v>
      </c>
      <c r="C175">
        <v>484</v>
      </c>
      <c r="D175">
        <v>351</v>
      </c>
    </row>
    <row r="176" spans="1:4" x14ac:dyDescent="0.2">
      <c r="A176" s="2">
        <v>42452</v>
      </c>
      <c r="B176">
        <v>848</v>
      </c>
      <c r="C176">
        <v>484</v>
      </c>
      <c r="D176">
        <v>351</v>
      </c>
    </row>
    <row r="177" spans="1:4" x14ac:dyDescent="0.2">
      <c r="A177" s="2">
        <v>42453</v>
      </c>
      <c r="B177">
        <v>848</v>
      </c>
      <c r="C177">
        <v>484</v>
      </c>
      <c r="D177">
        <v>351</v>
      </c>
    </row>
    <row r="178" spans="1:4" x14ac:dyDescent="0.2">
      <c r="A178" s="2">
        <v>42454</v>
      </c>
      <c r="B178">
        <v>850</v>
      </c>
      <c r="C178">
        <v>484</v>
      </c>
      <c r="D178">
        <v>351</v>
      </c>
    </row>
    <row r="179" spans="1:4" x14ac:dyDescent="0.2">
      <c r="A179" s="2">
        <v>42455</v>
      </c>
      <c r="B179">
        <v>850</v>
      </c>
      <c r="C179">
        <v>484</v>
      </c>
      <c r="D179">
        <v>351</v>
      </c>
    </row>
    <row r="180" spans="1:4" x14ac:dyDescent="0.2">
      <c r="A180" s="2">
        <v>42456</v>
      </c>
      <c r="B180">
        <v>850</v>
      </c>
      <c r="C180">
        <v>484</v>
      </c>
      <c r="D180">
        <v>351</v>
      </c>
    </row>
    <row r="181" spans="1:4" x14ac:dyDescent="0.2">
      <c r="A181" s="2">
        <v>42457</v>
      </c>
      <c r="B181">
        <v>850</v>
      </c>
      <c r="C181">
        <v>484</v>
      </c>
      <c r="D181">
        <v>351</v>
      </c>
    </row>
    <row r="182" spans="1:4" x14ac:dyDescent="0.2">
      <c r="A182" s="2">
        <v>42458</v>
      </c>
      <c r="B182">
        <v>850</v>
      </c>
      <c r="C182">
        <v>484</v>
      </c>
      <c r="D182">
        <v>351</v>
      </c>
    </row>
    <row r="183" spans="1:4" x14ac:dyDescent="0.2">
      <c r="A183" s="2">
        <v>42459</v>
      </c>
      <c r="B183">
        <v>850</v>
      </c>
      <c r="C183">
        <v>484</v>
      </c>
      <c r="D183">
        <v>351</v>
      </c>
    </row>
    <row r="184" spans="1:4" x14ac:dyDescent="0.2">
      <c r="A184" s="2">
        <v>42460</v>
      </c>
      <c r="B184">
        <v>850</v>
      </c>
      <c r="C184">
        <v>484</v>
      </c>
      <c r="D184">
        <v>351</v>
      </c>
    </row>
    <row r="185" spans="1:4" x14ac:dyDescent="0.2">
      <c r="A185" s="2">
        <v>42461</v>
      </c>
      <c r="B185">
        <v>851</v>
      </c>
      <c r="C185">
        <v>484</v>
      </c>
      <c r="D185">
        <v>351</v>
      </c>
    </row>
    <row r="186" spans="1:4" x14ac:dyDescent="0.2">
      <c r="A186" s="2">
        <v>42462</v>
      </c>
      <c r="B186">
        <v>851</v>
      </c>
      <c r="C186">
        <v>484</v>
      </c>
      <c r="D186">
        <v>351</v>
      </c>
    </row>
    <row r="187" spans="1:4" x14ac:dyDescent="0.2">
      <c r="A187" s="2">
        <v>42463</v>
      </c>
      <c r="B187">
        <v>851</v>
      </c>
      <c r="C187">
        <v>484</v>
      </c>
      <c r="D187">
        <v>351</v>
      </c>
    </row>
    <row r="188" spans="1:4" x14ac:dyDescent="0.2">
      <c r="A188" s="2">
        <v>42464</v>
      </c>
      <c r="B188">
        <v>851</v>
      </c>
      <c r="C188">
        <v>484</v>
      </c>
      <c r="D188">
        <v>351</v>
      </c>
    </row>
    <row r="189" spans="1:4" x14ac:dyDescent="0.2">
      <c r="A189" s="2">
        <v>42465</v>
      </c>
      <c r="B189">
        <v>851</v>
      </c>
      <c r="C189">
        <v>484</v>
      </c>
      <c r="D189">
        <v>351</v>
      </c>
    </row>
    <row r="190" spans="1:4" x14ac:dyDescent="0.2">
      <c r="A190" s="2">
        <v>42466</v>
      </c>
      <c r="B190">
        <v>852</v>
      </c>
      <c r="C190">
        <v>484</v>
      </c>
      <c r="D190">
        <v>351</v>
      </c>
    </row>
    <row r="191" spans="1:4" x14ac:dyDescent="0.2">
      <c r="A191" s="2">
        <v>42467</v>
      </c>
      <c r="B191">
        <v>852</v>
      </c>
      <c r="C191">
        <v>484</v>
      </c>
      <c r="D191">
        <v>351</v>
      </c>
    </row>
    <row r="192" spans="1:4" x14ac:dyDescent="0.2">
      <c r="A192" s="2">
        <v>42468</v>
      </c>
      <c r="B192">
        <v>852</v>
      </c>
      <c r="C192">
        <v>485</v>
      </c>
      <c r="D192">
        <v>352</v>
      </c>
    </row>
    <row r="193" spans="1:4" x14ac:dyDescent="0.2">
      <c r="A193" s="2">
        <v>42469</v>
      </c>
      <c r="B193">
        <v>852</v>
      </c>
      <c r="C193">
        <v>485</v>
      </c>
      <c r="D193">
        <v>352</v>
      </c>
    </row>
    <row r="194" spans="1:4" x14ac:dyDescent="0.2">
      <c r="A194" s="2">
        <v>42470</v>
      </c>
      <c r="B194">
        <v>852</v>
      </c>
      <c r="C194">
        <v>485</v>
      </c>
      <c r="D194">
        <v>352</v>
      </c>
    </row>
    <row r="195" spans="1:4" x14ac:dyDescent="0.2">
      <c r="A195" s="2">
        <v>42471</v>
      </c>
      <c r="B195">
        <v>852</v>
      </c>
      <c r="C195">
        <v>485</v>
      </c>
      <c r="D195">
        <v>352</v>
      </c>
    </row>
    <row r="196" spans="1:4" x14ac:dyDescent="0.2">
      <c r="A196" s="2">
        <v>42472</v>
      </c>
      <c r="B196">
        <v>852</v>
      </c>
      <c r="C196">
        <v>485</v>
      </c>
      <c r="D196">
        <v>352</v>
      </c>
    </row>
    <row r="197" spans="1:4" x14ac:dyDescent="0.2">
      <c r="A197" s="2">
        <v>42473</v>
      </c>
      <c r="B197">
        <v>852</v>
      </c>
      <c r="C197">
        <v>485</v>
      </c>
      <c r="D197">
        <v>352</v>
      </c>
    </row>
    <row r="198" spans="1:4" x14ac:dyDescent="0.2">
      <c r="A198" s="2">
        <v>42474</v>
      </c>
      <c r="B198">
        <v>853</v>
      </c>
      <c r="C198">
        <v>486</v>
      </c>
      <c r="D198">
        <v>352</v>
      </c>
    </row>
    <row r="199" spans="1:4" x14ac:dyDescent="0.2">
      <c r="A199" s="2">
        <v>42475</v>
      </c>
      <c r="B199">
        <v>853</v>
      </c>
      <c r="C199">
        <v>486</v>
      </c>
      <c r="D199">
        <v>352</v>
      </c>
    </row>
    <row r="200" spans="1:4" x14ac:dyDescent="0.2">
      <c r="A200" s="2">
        <v>42476</v>
      </c>
      <c r="B200">
        <v>854</v>
      </c>
      <c r="C200">
        <v>487</v>
      </c>
      <c r="D200">
        <v>352</v>
      </c>
    </row>
    <row r="201" spans="1:4" x14ac:dyDescent="0.2">
      <c r="A201" s="2">
        <v>42477</v>
      </c>
      <c r="B201">
        <v>854</v>
      </c>
      <c r="C201">
        <v>487</v>
      </c>
      <c r="D201">
        <v>352</v>
      </c>
    </row>
    <row r="202" spans="1:4" x14ac:dyDescent="0.2">
      <c r="A202" s="2">
        <v>42478</v>
      </c>
      <c r="B202">
        <v>854</v>
      </c>
      <c r="C202">
        <v>487</v>
      </c>
      <c r="D202">
        <v>352</v>
      </c>
    </row>
    <row r="203" spans="1:4" x14ac:dyDescent="0.2">
      <c r="A203" s="2">
        <v>42479</v>
      </c>
      <c r="B203">
        <v>854</v>
      </c>
      <c r="C203">
        <v>487</v>
      </c>
      <c r="D203">
        <v>353</v>
      </c>
    </row>
    <row r="204" spans="1:4" x14ac:dyDescent="0.2">
      <c r="A204" s="2">
        <v>42480</v>
      </c>
      <c r="B204">
        <v>854</v>
      </c>
      <c r="C204">
        <v>487</v>
      </c>
      <c r="D204">
        <v>353</v>
      </c>
    </row>
    <row r="205" spans="1:4" x14ac:dyDescent="0.2">
      <c r="A205" s="2">
        <v>42481</v>
      </c>
      <c r="B205">
        <v>856</v>
      </c>
      <c r="C205">
        <v>487</v>
      </c>
      <c r="D205">
        <v>353</v>
      </c>
    </row>
    <row r="206" spans="1:4" x14ac:dyDescent="0.2">
      <c r="A206" s="2">
        <v>42482</v>
      </c>
      <c r="B206">
        <v>856</v>
      </c>
      <c r="C206">
        <v>487</v>
      </c>
      <c r="D206">
        <v>354</v>
      </c>
    </row>
    <row r="207" spans="1:4" x14ac:dyDescent="0.2">
      <c r="A207" s="2">
        <v>42483</v>
      </c>
      <c r="B207">
        <v>856</v>
      </c>
      <c r="C207">
        <v>487</v>
      </c>
      <c r="D207">
        <v>354</v>
      </c>
    </row>
    <row r="208" spans="1:4" x14ac:dyDescent="0.2">
      <c r="A208" s="2">
        <v>42484</v>
      </c>
      <c r="B208">
        <v>856</v>
      </c>
      <c r="C208">
        <v>487</v>
      </c>
      <c r="D208">
        <v>354</v>
      </c>
    </row>
    <row r="209" spans="1:4" x14ac:dyDescent="0.2">
      <c r="A209" s="2">
        <v>42485</v>
      </c>
      <c r="B209">
        <v>856</v>
      </c>
      <c r="C209">
        <v>487</v>
      </c>
      <c r="D209">
        <v>354</v>
      </c>
    </row>
    <row r="210" spans="1:4" x14ac:dyDescent="0.2">
      <c r="A210" s="2">
        <v>42486</v>
      </c>
      <c r="B210">
        <v>857</v>
      </c>
      <c r="C210">
        <v>487</v>
      </c>
      <c r="D210">
        <v>354</v>
      </c>
    </row>
    <row r="211" spans="1:4" x14ac:dyDescent="0.2">
      <c r="A211" s="2">
        <v>42487</v>
      </c>
      <c r="B211">
        <v>857</v>
      </c>
      <c r="C211">
        <v>487</v>
      </c>
      <c r="D211">
        <v>354</v>
      </c>
    </row>
    <row r="212" spans="1:4" x14ac:dyDescent="0.2">
      <c r="A212" s="2">
        <v>42488</v>
      </c>
      <c r="B212">
        <v>858</v>
      </c>
      <c r="C212">
        <v>487</v>
      </c>
      <c r="D212">
        <v>354</v>
      </c>
    </row>
    <row r="213" spans="1:4" x14ac:dyDescent="0.2">
      <c r="A213" s="2">
        <v>42489</v>
      </c>
      <c r="B213">
        <v>858</v>
      </c>
      <c r="C213">
        <v>488</v>
      </c>
      <c r="D213">
        <v>354</v>
      </c>
    </row>
    <row r="214" spans="1:4" x14ac:dyDescent="0.2">
      <c r="A214" s="2">
        <v>42490</v>
      </c>
      <c r="B214">
        <v>858</v>
      </c>
      <c r="C214">
        <v>489</v>
      </c>
      <c r="D214">
        <v>355</v>
      </c>
    </row>
    <row r="215" spans="1:4" x14ac:dyDescent="0.2">
      <c r="A215" s="2">
        <v>42491</v>
      </c>
      <c r="B215">
        <v>858</v>
      </c>
      <c r="C215">
        <v>489</v>
      </c>
      <c r="D215">
        <v>355</v>
      </c>
    </row>
    <row r="216" spans="1:4" x14ac:dyDescent="0.2">
      <c r="A216" s="2">
        <v>42492</v>
      </c>
      <c r="B216">
        <v>858</v>
      </c>
      <c r="C216">
        <v>489</v>
      </c>
      <c r="D216">
        <v>355</v>
      </c>
    </row>
    <row r="217" spans="1:4" x14ac:dyDescent="0.2">
      <c r="A217" s="2">
        <v>42493</v>
      </c>
      <c r="B217">
        <v>858</v>
      </c>
      <c r="C217">
        <v>489</v>
      </c>
      <c r="D217">
        <v>355</v>
      </c>
    </row>
    <row r="218" spans="1:4" x14ac:dyDescent="0.2">
      <c r="A218" s="2">
        <v>42494</v>
      </c>
      <c r="B218">
        <v>858</v>
      </c>
      <c r="C218">
        <v>489</v>
      </c>
      <c r="D218">
        <v>355</v>
      </c>
    </row>
    <row r="219" spans="1:4" x14ac:dyDescent="0.2">
      <c r="A219" s="2">
        <v>42495</v>
      </c>
      <c r="B219">
        <v>858</v>
      </c>
      <c r="C219">
        <v>489</v>
      </c>
      <c r="D219">
        <v>355</v>
      </c>
    </row>
    <row r="220" spans="1:4" x14ac:dyDescent="0.2">
      <c r="A220" s="2">
        <v>42496</v>
      </c>
      <c r="B220">
        <v>859</v>
      </c>
      <c r="C220">
        <v>489</v>
      </c>
      <c r="D220">
        <v>355</v>
      </c>
    </row>
    <row r="221" spans="1:4" x14ac:dyDescent="0.2">
      <c r="A221" s="2">
        <v>42497</v>
      </c>
      <c r="B221">
        <v>859</v>
      </c>
      <c r="C221">
        <v>489</v>
      </c>
      <c r="D221">
        <v>356</v>
      </c>
    </row>
    <row r="222" spans="1:4" x14ac:dyDescent="0.2">
      <c r="A222" s="2">
        <v>42498</v>
      </c>
      <c r="B222">
        <v>859</v>
      </c>
      <c r="C222">
        <v>489</v>
      </c>
      <c r="D222">
        <v>356</v>
      </c>
    </row>
    <row r="223" spans="1:4" x14ac:dyDescent="0.2">
      <c r="A223" s="2">
        <v>42499</v>
      </c>
      <c r="B223">
        <v>859</v>
      </c>
      <c r="C223">
        <v>489</v>
      </c>
      <c r="D223">
        <v>356</v>
      </c>
    </row>
    <row r="224" spans="1:4" x14ac:dyDescent="0.2">
      <c r="A224" s="2">
        <v>42500</v>
      </c>
      <c r="B224">
        <v>859</v>
      </c>
      <c r="C224">
        <v>490</v>
      </c>
      <c r="D224">
        <v>356</v>
      </c>
    </row>
    <row r="225" spans="1:4" x14ac:dyDescent="0.2">
      <c r="A225" s="2">
        <v>42501</v>
      </c>
      <c r="B225">
        <v>859</v>
      </c>
      <c r="C225">
        <v>490</v>
      </c>
      <c r="D225">
        <v>356</v>
      </c>
    </row>
    <row r="226" spans="1:4" x14ac:dyDescent="0.2">
      <c r="A226" s="2">
        <v>42502</v>
      </c>
      <c r="B226">
        <v>859</v>
      </c>
      <c r="C226">
        <v>490</v>
      </c>
      <c r="D226">
        <v>356</v>
      </c>
    </row>
    <row r="227" spans="1:4" x14ac:dyDescent="0.2">
      <c r="A227" s="2">
        <v>42503</v>
      </c>
      <c r="B227">
        <v>860</v>
      </c>
      <c r="C227">
        <v>491</v>
      </c>
      <c r="D227">
        <v>356</v>
      </c>
    </row>
    <row r="228" spans="1:4" x14ac:dyDescent="0.2">
      <c r="A228" s="2">
        <v>42504</v>
      </c>
      <c r="B228">
        <v>862</v>
      </c>
      <c r="C228">
        <v>491</v>
      </c>
      <c r="D228">
        <v>356</v>
      </c>
    </row>
    <row r="229" spans="1:4" x14ac:dyDescent="0.2">
      <c r="A229" s="2">
        <v>42505</v>
      </c>
      <c r="B229">
        <v>862</v>
      </c>
      <c r="C229">
        <v>491</v>
      </c>
      <c r="D229">
        <v>356</v>
      </c>
    </row>
    <row r="230" spans="1:4" x14ac:dyDescent="0.2">
      <c r="A230" s="2">
        <v>42506</v>
      </c>
      <c r="B230">
        <v>862</v>
      </c>
      <c r="C230">
        <v>491</v>
      </c>
      <c r="D230">
        <v>356</v>
      </c>
    </row>
    <row r="231" spans="1:4" x14ac:dyDescent="0.2">
      <c r="A231" s="2">
        <v>42507</v>
      </c>
      <c r="B231">
        <v>862</v>
      </c>
      <c r="C231">
        <v>493</v>
      </c>
      <c r="D231">
        <v>357</v>
      </c>
    </row>
    <row r="232" spans="1:4" x14ac:dyDescent="0.2">
      <c r="A232" s="2">
        <v>42508</v>
      </c>
      <c r="B232">
        <v>862</v>
      </c>
      <c r="C232">
        <v>493</v>
      </c>
      <c r="D232">
        <v>357</v>
      </c>
    </row>
    <row r="233" spans="1:4" x14ac:dyDescent="0.2">
      <c r="A233" s="2">
        <v>42509</v>
      </c>
      <c r="B233">
        <v>862</v>
      </c>
      <c r="C233">
        <v>493</v>
      </c>
      <c r="D233">
        <v>357</v>
      </c>
    </row>
    <row r="234" spans="1:4" x14ac:dyDescent="0.2">
      <c r="A234" s="2">
        <v>42510</v>
      </c>
      <c r="B234">
        <v>862</v>
      </c>
      <c r="C234">
        <v>493</v>
      </c>
      <c r="D234">
        <v>358</v>
      </c>
    </row>
    <row r="235" spans="1:4" x14ac:dyDescent="0.2">
      <c r="A235" s="2">
        <v>42511</v>
      </c>
      <c r="B235">
        <v>862</v>
      </c>
      <c r="C235">
        <v>493</v>
      </c>
      <c r="D235">
        <v>358</v>
      </c>
    </row>
    <row r="236" spans="1:4" x14ac:dyDescent="0.2">
      <c r="A236" s="2">
        <v>42512</v>
      </c>
      <c r="B236">
        <v>862</v>
      </c>
      <c r="C236">
        <v>493</v>
      </c>
      <c r="D236">
        <v>358</v>
      </c>
    </row>
    <row r="237" spans="1:4" x14ac:dyDescent="0.2">
      <c r="A237" s="2">
        <v>42513</v>
      </c>
      <c r="B237">
        <v>862</v>
      </c>
      <c r="C237">
        <v>493</v>
      </c>
      <c r="D237">
        <v>358</v>
      </c>
    </row>
    <row r="238" spans="1:4" x14ac:dyDescent="0.2">
      <c r="A238" s="2">
        <v>42514</v>
      </c>
      <c r="B238">
        <v>862</v>
      </c>
      <c r="C238">
        <v>493</v>
      </c>
      <c r="D238">
        <v>358</v>
      </c>
    </row>
    <row r="239" spans="1:4" x14ac:dyDescent="0.2">
      <c r="A239" s="2">
        <v>42515</v>
      </c>
      <c r="B239">
        <v>862</v>
      </c>
      <c r="C239">
        <v>493</v>
      </c>
      <c r="D239">
        <v>358</v>
      </c>
    </row>
    <row r="240" spans="1:4" x14ac:dyDescent="0.2">
      <c r="A240" s="2">
        <v>42516</v>
      </c>
      <c r="B240">
        <v>863</v>
      </c>
      <c r="C240">
        <v>493</v>
      </c>
      <c r="D240">
        <v>358</v>
      </c>
    </row>
    <row r="241" spans="1:4" x14ac:dyDescent="0.2">
      <c r="A241" s="2">
        <v>42517</v>
      </c>
      <c r="B241">
        <v>863</v>
      </c>
      <c r="C241">
        <v>493</v>
      </c>
      <c r="D241">
        <v>358</v>
      </c>
    </row>
    <row r="242" spans="1:4" x14ac:dyDescent="0.2">
      <c r="A242" s="2">
        <v>42518</v>
      </c>
      <c r="B242">
        <v>864</v>
      </c>
      <c r="C242">
        <v>493</v>
      </c>
      <c r="D242">
        <v>358</v>
      </c>
    </row>
    <row r="243" spans="1:4" x14ac:dyDescent="0.2">
      <c r="A243" s="2">
        <v>42519</v>
      </c>
      <c r="B243">
        <v>864</v>
      </c>
      <c r="C243">
        <v>493</v>
      </c>
      <c r="D243">
        <v>358</v>
      </c>
    </row>
    <row r="244" spans="1:4" x14ac:dyDescent="0.2">
      <c r="A244" s="2">
        <v>42520</v>
      </c>
      <c r="B244">
        <v>864</v>
      </c>
      <c r="C244">
        <v>493</v>
      </c>
      <c r="D244">
        <v>358</v>
      </c>
    </row>
    <row r="245" spans="1:4" x14ac:dyDescent="0.2">
      <c r="A245" s="2">
        <v>42521</v>
      </c>
      <c r="B245">
        <v>864</v>
      </c>
      <c r="C245">
        <v>493</v>
      </c>
      <c r="D245">
        <v>358</v>
      </c>
    </row>
    <row r="246" spans="1:4" x14ac:dyDescent="0.2">
      <c r="A246" s="2">
        <v>42522</v>
      </c>
      <c r="B246">
        <v>866</v>
      </c>
      <c r="C246">
        <v>493</v>
      </c>
      <c r="D246">
        <v>358</v>
      </c>
    </row>
    <row r="247" spans="1:4" x14ac:dyDescent="0.2">
      <c r="A247" s="2">
        <v>42523</v>
      </c>
      <c r="B247">
        <v>866</v>
      </c>
      <c r="C247">
        <v>495</v>
      </c>
      <c r="D247">
        <v>359</v>
      </c>
    </row>
    <row r="248" spans="1:4" x14ac:dyDescent="0.2">
      <c r="A248" s="2">
        <v>42524</v>
      </c>
      <c r="B248">
        <v>866</v>
      </c>
      <c r="C248">
        <v>495</v>
      </c>
      <c r="D248">
        <v>359</v>
      </c>
    </row>
    <row r="249" spans="1:4" x14ac:dyDescent="0.2">
      <c r="A249" s="2">
        <v>42525</v>
      </c>
      <c r="B249">
        <v>867</v>
      </c>
      <c r="C249">
        <v>495</v>
      </c>
      <c r="D249">
        <v>359</v>
      </c>
    </row>
    <row r="250" spans="1:4" x14ac:dyDescent="0.2">
      <c r="A250" s="2">
        <v>42526</v>
      </c>
      <c r="B250">
        <v>867</v>
      </c>
      <c r="C250">
        <v>495</v>
      </c>
      <c r="D250">
        <v>359</v>
      </c>
    </row>
    <row r="251" spans="1:4" x14ac:dyDescent="0.2">
      <c r="A251" s="2">
        <v>42527</v>
      </c>
      <c r="B251">
        <v>867</v>
      </c>
      <c r="C251">
        <v>495</v>
      </c>
      <c r="D251">
        <v>359</v>
      </c>
    </row>
    <row r="252" spans="1:4" x14ac:dyDescent="0.2">
      <c r="A252" s="2">
        <v>42528</v>
      </c>
      <c r="B252">
        <v>867</v>
      </c>
      <c r="C252">
        <v>496</v>
      </c>
      <c r="D252">
        <v>359</v>
      </c>
    </row>
    <row r="253" spans="1:4" x14ac:dyDescent="0.2">
      <c r="A253" s="2">
        <v>42529</v>
      </c>
      <c r="B253">
        <v>867</v>
      </c>
      <c r="C253">
        <v>497</v>
      </c>
      <c r="D253">
        <v>359</v>
      </c>
    </row>
    <row r="254" spans="1:4" x14ac:dyDescent="0.2">
      <c r="A254" s="2">
        <v>42530</v>
      </c>
      <c r="B254">
        <v>868</v>
      </c>
      <c r="C254">
        <v>497</v>
      </c>
      <c r="D254">
        <v>360</v>
      </c>
    </row>
    <row r="255" spans="1:4" x14ac:dyDescent="0.2">
      <c r="A255" s="2">
        <v>42531</v>
      </c>
      <c r="B255">
        <v>868</v>
      </c>
      <c r="C255">
        <v>498</v>
      </c>
      <c r="D255">
        <v>360</v>
      </c>
    </row>
    <row r="256" spans="1:4" x14ac:dyDescent="0.2">
      <c r="A256" s="2">
        <v>42532</v>
      </c>
      <c r="B256">
        <v>868</v>
      </c>
      <c r="C256">
        <v>499</v>
      </c>
      <c r="D256">
        <v>360</v>
      </c>
    </row>
    <row r="257" spans="1:4" x14ac:dyDescent="0.2">
      <c r="A257" s="2">
        <v>42533</v>
      </c>
      <c r="B257">
        <v>868</v>
      </c>
      <c r="C257">
        <v>499</v>
      </c>
      <c r="D257">
        <v>360</v>
      </c>
    </row>
    <row r="258" spans="1:4" x14ac:dyDescent="0.2">
      <c r="A258" s="2">
        <v>42534</v>
      </c>
      <c r="B258">
        <v>868</v>
      </c>
      <c r="C258">
        <v>499</v>
      </c>
      <c r="D258">
        <v>360</v>
      </c>
    </row>
    <row r="259" spans="1:4" x14ac:dyDescent="0.2">
      <c r="A259" s="2">
        <v>42535</v>
      </c>
      <c r="B259">
        <v>869</v>
      </c>
      <c r="C259">
        <v>499</v>
      </c>
      <c r="D259">
        <v>360</v>
      </c>
    </row>
    <row r="260" spans="1:4" x14ac:dyDescent="0.2">
      <c r="A260" s="2">
        <v>42536</v>
      </c>
      <c r="B260">
        <v>870</v>
      </c>
      <c r="C260">
        <v>500</v>
      </c>
      <c r="D260">
        <v>360</v>
      </c>
    </row>
    <row r="261" spans="1:4" x14ac:dyDescent="0.2">
      <c r="A261" s="2">
        <v>42537</v>
      </c>
      <c r="B261">
        <v>873</v>
      </c>
      <c r="C261">
        <v>501</v>
      </c>
      <c r="D261">
        <v>360</v>
      </c>
    </row>
    <row r="262" spans="1:4" x14ac:dyDescent="0.2">
      <c r="A262" s="2">
        <v>42538</v>
      </c>
      <c r="B262">
        <v>874</v>
      </c>
      <c r="C262">
        <v>501</v>
      </c>
      <c r="D262">
        <v>360</v>
      </c>
    </row>
    <row r="263" spans="1:4" x14ac:dyDescent="0.2">
      <c r="A263" s="2">
        <v>42539</v>
      </c>
      <c r="B263">
        <v>875</v>
      </c>
      <c r="C263">
        <v>501</v>
      </c>
      <c r="D263">
        <v>360</v>
      </c>
    </row>
    <row r="264" spans="1:4" x14ac:dyDescent="0.2">
      <c r="A264" s="2">
        <v>42540</v>
      </c>
      <c r="B264">
        <v>875</v>
      </c>
      <c r="C264">
        <v>501</v>
      </c>
      <c r="D264">
        <v>360</v>
      </c>
    </row>
    <row r="265" spans="1:4" x14ac:dyDescent="0.2">
      <c r="A265" s="2">
        <v>42541</v>
      </c>
      <c r="B265">
        <v>875</v>
      </c>
      <c r="C265">
        <v>501</v>
      </c>
      <c r="D265">
        <v>360</v>
      </c>
    </row>
    <row r="266" spans="1:4" x14ac:dyDescent="0.2">
      <c r="A266" s="2">
        <v>42542</v>
      </c>
      <c r="B266">
        <v>876</v>
      </c>
      <c r="C266">
        <v>502</v>
      </c>
      <c r="D266">
        <v>360</v>
      </c>
    </row>
    <row r="267" spans="1:4" x14ac:dyDescent="0.2">
      <c r="A267" s="2">
        <v>42543</v>
      </c>
      <c r="B267">
        <v>877</v>
      </c>
      <c r="C267">
        <v>503</v>
      </c>
      <c r="D267">
        <v>360</v>
      </c>
    </row>
    <row r="268" spans="1:4" x14ac:dyDescent="0.2">
      <c r="A268" s="2">
        <v>42544</v>
      </c>
      <c r="B268">
        <v>877</v>
      </c>
      <c r="C268">
        <v>504</v>
      </c>
      <c r="D268">
        <v>360</v>
      </c>
    </row>
    <row r="269" spans="1:4" x14ac:dyDescent="0.2">
      <c r="A269" s="2">
        <v>42545</v>
      </c>
      <c r="B269">
        <v>877</v>
      </c>
      <c r="C269">
        <v>504</v>
      </c>
      <c r="D269">
        <v>362</v>
      </c>
    </row>
    <row r="270" spans="1:4" x14ac:dyDescent="0.2">
      <c r="A270" s="2">
        <v>42546</v>
      </c>
      <c r="B270">
        <v>878</v>
      </c>
      <c r="C270">
        <v>504</v>
      </c>
      <c r="D270">
        <v>362</v>
      </c>
    </row>
    <row r="271" spans="1:4" x14ac:dyDescent="0.2">
      <c r="A271" s="2">
        <v>42547</v>
      </c>
      <c r="B271">
        <v>878</v>
      </c>
      <c r="C271">
        <v>504</v>
      </c>
      <c r="D271">
        <v>362</v>
      </c>
    </row>
    <row r="272" spans="1:4" x14ac:dyDescent="0.2">
      <c r="A272" s="2">
        <v>42548</v>
      </c>
      <c r="B272">
        <v>878</v>
      </c>
      <c r="C272">
        <v>504</v>
      </c>
      <c r="D272">
        <v>362</v>
      </c>
    </row>
    <row r="273" spans="1:4" x14ac:dyDescent="0.2">
      <c r="A273" s="2">
        <v>42549</v>
      </c>
      <c r="B273">
        <v>879</v>
      </c>
      <c r="C273">
        <v>504</v>
      </c>
      <c r="D273">
        <v>362</v>
      </c>
    </row>
    <row r="274" spans="1:4" x14ac:dyDescent="0.2">
      <c r="A274" s="2">
        <v>42550</v>
      </c>
      <c r="B274">
        <v>879</v>
      </c>
      <c r="C274">
        <v>504</v>
      </c>
      <c r="D274">
        <v>363</v>
      </c>
    </row>
    <row r="275" spans="1:4" x14ac:dyDescent="0.2">
      <c r="A275" s="2">
        <v>42551</v>
      </c>
      <c r="B275">
        <v>881</v>
      </c>
      <c r="C275">
        <v>505</v>
      </c>
      <c r="D275">
        <v>363</v>
      </c>
    </row>
    <row r="276" spans="1:4" x14ac:dyDescent="0.2">
      <c r="A276" s="2">
        <v>42552</v>
      </c>
      <c r="B276">
        <v>883</v>
      </c>
      <c r="C276">
        <v>507</v>
      </c>
      <c r="D276">
        <v>364</v>
      </c>
    </row>
    <row r="277" spans="1:4" x14ac:dyDescent="0.2">
      <c r="A277" s="2">
        <v>42553</v>
      </c>
      <c r="B277">
        <v>883</v>
      </c>
      <c r="C277">
        <v>507</v>
      </c>
      <c r="D277">
        <v>364</v>
      </c>
    </row>
    <row r="278" spans="1:4" x14ac:dyDescent="0.2">
      <c r="A278" s="2">
        <v>42554</v>
      </c>
      <c r="B278">
        <v>883</v>
      </c>
      <c r="C278">
        <v>507</v>
      </c>
      <c r="D278">
        <v>364</v>
      </c>
    </row>
    <row r="279" spans="1:4" x14ac:dyDescent="0.2">
      <c r="A279" s="2">
        <v>42555</v>
      </c>
      <c r="B279">
        <v>883</v>
      </c>
      <c r="C279">
        <v>507</v>
      </c>
      <c r="D279">
        <v>364</v>
      </c>
    </row>
    <row r="280" spans="1:4" x14ac:dyDescent="0.2">
      <c r="A280" s="2">
        <v>42556</v>
      </c>
      <c r="B280">
        <v>885</v>
      </c>
      <c r="C280">
        <v>509</v>
      </c>
      <c r="D280">
        <v>364</v>
      </c>
    </row>
    <row r="281" spans="1:4" x14ac:dyDescent="0.2">
      <c r="A281" s="2">
        <v>42557</v>
      </c>
      <c r="B281">
        <v>885</v>
      </c>
      <c r="C281">
        <v>510</v>
      </c>
      <c r="D281">
        <v>364</v>
      </c>
    </row>
    <row r="282" spans="1:4" x14ac:dyDescent="0.2">
      <c r="A282" s="2">
        <v>42558</v>
      </c>
      <c r="B282">
        <v>885</v>
      </c>
      <c r="C282">
        <v>510</v>
      </c>
      <c r="D282">
        <v>364</v>
      </c>
    </row>
    <row r="283" spans="1:4" x14ac:dyDescent="0.2">
      <c r="A283" s="2">
        <v>42559</v>
      </c>
      <c r="B283">
        <v>886</v>
      </c>
      <c r="C283">
        <v>511</v>
      </c>
      <c r="D283">
        <v>366</v>
      </c>
    </row>
    <row r="284" spans="1:4" x14ac:dyDescent="0.2">
      <c r="A284" s="2">
        <v>42560</v>
      </c>
      <c r="B284">
        <v>887</v>
      </c>
      <c r="C284">
        <v>511</v>
      </c>
      <c r="D284">
        <v>368</v>
      </c>
    </row>
    <row r="285" spans="1:4" x14ac:dyDescent="0.2">
      <c r="A285" s="2">
        <v>42561</v>
      </c>
      <c r="B285">
        <v>887</v>
      </c>
      <c r="C285">
        <v>511</v>
      </c>
      <c r="D285">
        <v>368</v>
      </c>
    </row>
    <row r="286" spans="1:4" x14ac:dyDescent="0.2">
      <c r="A286" s="2">
        <v>42562</v>
      </c>
      <c r="B286">
        <v>887</v>
      </c>
      <c r="C286">
        <v>511</v>
      </c>
      <c r="D286">
        <v>368</v>
      </c>
    </row>
    <row r="287" spans="1:4" x14ac:dyDescent="0.2">
      <c r="A287" s="2">
        <v>42563</v>
      </c>
      <c r="B287">
        <v>887</v>
      </c>
      <c r="C287">
        <v>511</v>
      </c>
      <c r="D287">
        <v>368</v>
      </c>
    </row>
    <row r="288" spans="1:4" x14ac:dyDescent="0.2">
      <c r="A288" s="2">
        <v>42564</v>
      </c>
      <c r="B288">
        <v>887</v>
      </c>
      <c r="C288">
        <v>511</v>
      </c>
      <c r="D288">
        <v>368</v>
      </c>
    </row>
    <row r="289" spans="1:4" x14ac:dyDescent="0.2">
      <c r="A289" s="2">
        <v>42565</v>
      </c>
      <c r="B289">
        <v>887</v>
      </c>
      <c r="C289">
        <v>512</v>
      </c>
      <c r="D289">
        <v>368</v>
      </c>
    </row>
    <row r="290" spans="1:4" x14ac:dyDescent="0.2">
      <c r="A290" s="2">
        <v>42566</v>
      </c>
      <c r="B290">
        <v>888</v>
      </c>
      <c r="C290">
        <v>512</v>
      </c>
      <c r="D290">
        <v>368</v>
      </c>
    </row>
    <row r="291" spans="1:4" x14ac:dyDescent="0.2">
      <c r="A291" s="2">
        <v>42567</v>
      </c>
      <c r="B291">
        <v>890</v>
      </c>
      <c r="C291">
        <v>514</v>
      </c>
      <c r="D291">
        <v>368</v>
      </c>
    </row>
    <row r="292" spans="1:4" x14ac:dyDescent="0.2">
      <c r="A292" s="2">
        <v>42568</v>
      </c>
      <c r="B292">
        <v>890</v>
      </c>
      <c r="C292">
        <v>514</v>
      </c>
      <c r="D292">
        <v>368</v>
      </c>
    </row>
    <row r="293" spans="1:4" x14ac:dyDescent="0.2">
      <c r="A293" s="2">
        <v>42569</v>
      </c>
      <c r="B293">
        <v>890</v>
      </c>
      <c r="C293">
        <v>514</v>
      </c>
      <c r="D293">
        <v>368</v>
      </c>
    </row>
    <row r="294" spans="1:4" x14ac:dyDescent="0.2">
      <c r="A294" s="2">
        <v>42570</v>
      </c>
      <c r="B294">
        <v>891</v>
      </c>
      <c r="C294">
        <v>514</v>
      </c>
      <c r="D294">
        <v>368</v>
      </c>
    </row>
    <row r="295" spans="1:4" x14ac:dyDescent="0.2">
      <c r="A295" s="2">
        <v>42571</v>
      </c>
      <c r="B295">
        <v>891</v>
      </c>
      <c r="C295">
        <v>514</v>
      </c>
      <c r="D295">
        <v>368</v>
      </c>
    </row>
    <row r="296" spans="1:4" x14ac:dyDescent="0.2">
      <c r="A296" s="2">
        <v>42572</v>
      </c>
      <c r="B296">
        <v>891</v>
      </c>
      <c r="C296">
        <v>514</v>
      </c>
      <c r="D296">
        <v>368</v>
      </c>
    </row>
    <row r="297" spans="1:4" x14ac:dyDescent="0.2">
      <c r="A297" s="2">
        <v>42573</v>
      </c>
      <c r="B297">
        <v>891</v>
      </c>
      <c r="C297">
        <v>514</v>
      </c>
      <c r="D297">
        <v>368</v>
      </c>
    </row>
    <row r="298" spans="1:4" x14ac:dyDescent="0.2">
      <c r="A298" s="2">
        <v>42574</v>
      </c>
      <c r="B298">
        <v>892</v>
      </c>
      <c r="C298">
        <v>513</v>
      </c>
      <c r="D298">
        <v>368</v>
      </c>
    </row>
    <row r="299" spans="1:4" x14ac:dyDescent="0.2">
      <c r="A299" s="2">
        <v>42575</v>
      </c>
      <c r="B299">
        <v>892</v>
      </c>
      <c r="C299">
        <v>513</v>
      </c>
      <c r="D299">
        <v>368</v>
      </c>
    </row>
    <row r="300" spans="1:4" x14ac:dyDescent="0.2">
      <c r="A300" s="2">
        <v>42576</v>
      </c>
      <c r="B300">
        <v>892</v>
      </c>
      <c r="C300">
        <v>513</v>
      </c>
      <c r="D300">
        <v>368</v>
      </c>
    </row>
    <row r="301" spans="1:4" x14ac:dyDescent="0.2">
      <c r="A301" s="2">
        <v>42577</v>
      </c>
      <c r="B301">
        <v>892</v>
      </c>
      <c r="C301">
        <v>513</v>
      </c>
      <c r="D301">
        <v>368</v>
      </c>
    </row>
    <row r="302" spans="1:4" x14ac:dyDescent="0.2">
      <c r="A302" s="2">
        <v>42578</v>
      </c>
      <c r="B302">
        <v>892</v>
      </c>
      <c r="C302">
        <v>513</v>
      </c>
      <c r="D302">
        <v>368</v>
      </c>
    </row>
    <row r="303" spans="1:4" x14ac:dyDescent="0.2">
      <c r="A303" s="2">
        <v>42579</v>
      </c>
      <c r="B303">
        <v>893</v>
      </c>
      <c r="C303">
        <v>513</v>
      </c>
      <c r="D303">
        <v>368</v>
      </c>
    </row>
    <row r="304" spans="1:4" x14ac:dyDescent="0.2">
      <c r="A304" s="2">
        <v>42580</v>
      </c>
      <c r="B304">
        <v>893</v>
      </c>
      <c r="C304">
        <v>516</v>
      </c>
      <c r="D304">
        <v>368</v>
      </c>
    </row>
    <row r="305" spans="1:4" x14ac:dyDescent="0.2">
      <c r="A305" s="2">
        <v>42581</v>
      </c>
      <c r="B305">
        <v>897</v>
      </c>
      <c r="C305">
        <v>518</v>
      </c>
      <c r="D305">
        <v>369</v>
      </c>
    </row>
    <row r="306" spans="1:4" x14ac:dyDescent="0.2">
      <c r="A306" s="2">
        <v>42582</v>
      </c>
      <c r="B306">
        <v>897</v>
      </c>
      <c r="C306">
        <v>518</v>
      </c>
      <c r="D306">
        <v>369</v>
      </c>
    </row>
    <row r="307" spans="1:4" x14ac:dyDescent="0.2">
      <c r="A307" s="2">
        <v>42583</v>
      </c>
      <c r="B307">
        <v>898</v>
      </c>
      <c r="C307">
        <v>519</v>
      </c>
      <c r="D307">
        <v>369</v>
      </c>
    </row>
    <row r="308" spans="1:4" x14ac:dyDescent="0.2">
      <c r="A308" s="2">
        <v>42584</v>
      </c>
      <c r="B308">
        <v>898</v>
      </c>
      <c r="C308">
        <v>519</v>
      </c>
      <c r="D308">
        <v>369</v>
      </c>
    </row>
    <row r="309" spans="1:4" x14ac:dyDescent="0.2">
      <c r="A309" s="2">
        <v>42585</v>
      </c>
      <c r="B309">
        <v>901</v>
      </c>
      <c r="C309">
        <v>519</v>
      </c>
      <c r="D309">
        <v>369</v>
      </c>
    </row>
    <row r="310" spans="1:4" x14ac:dyDescent="0.2">
      <c r="A310" s="2">
        <v>42586</v>
      </c>
      <c r="B310">
        <v>901</v>
      </c>
      <c r="C310">
        <v>519</v>
      </c>
      <c r="D310">
        <v>369</v>
      </c>
    </row>
    <row r="311" spans="1:4" x14ac:dyDescent="0.2">
      <c r="A311" s="2">
        <v>42587</v>
      </c>
      <c r="B311">
        <v>903</v>
      </c>
      <c r="C311">
        <v>519</v>
      </c>
      <c r="D311">
        <v>370</v>
      </c>
    </row>
    <row r="312" spans="1:4" x14ac:dyDescent="0.2">
      <c r="A312" s="2">
        <v>42588</v>
      </c>
      <c r="B312">
        <v>903</v>
      </c>
      <c r="C312">
        <v>519</v>
      </c>
      <c r="D312">
        <v>370</v>
      </c>
    </row>
    <row r="313" spans="1:4" x14ac:dyDescent="0.2">
      <c r="A313" s="2">
        <v>42589</v>
      </c>
      <c r="B313">
        <v>903</v>
      </c>
      <c r="C313">
        <v>519</v>
      </c>
      <c r="D313">
        <v>370</v>
      </c>
    </row>
    <row r="314" spans="1:4" x14ac:dyDescent="0.2">
      <c r="A314" s="2">
        <v>42590</v>
      </c>
      <c r="B314">
        <v>903</v>
      </c>
      <c r="C314">
        <v>519</v>
      </c>
      <c r="D314">
        <v>370</v>
      </c>
    </row>
    <row r="315" spans="1:4" x14ac:dyDescent="0.2">
      <c r="A315" s="2">
        <v>42591</v>
      </c>
      <c r="B315">
        <v>905</v>
      </c>
      <c r="C315">
        <v>519</v>
      </c>
      <c r="D315">
        <v>370</v>
      </c>
    </row>
    <row r="316" spans="1:4" x14ac:dyDescent="0.2">
      <c r="A316" s="2">
        <v>42592</v>
      </c>
      <c r="B316">
        <v>906</v>
      </c>
      <c r="C316">
        <v>520</v>
      </c>
      <c r="D316">
        <v>370</v>
      </c>
    </row>
    <row r="317" spans="1:4" x14ac:dyDescent="0.2">
      <c r="A317" s="2">
        <v>42593</v>
      </c>
      <c r="B317">
        <v>906</v>
      </c>
      <c r="C317">
        <v>522</v>
      </c>
      <c r="D317">
        <v>370</v>
      </c>
    </row>
    <row r="318" spans="1:4" x14ac:dyDescent="0.2">
      <c r="A318" s="2">
        <v>42594</v>
      </c>
      <c r="B318">
        <v>907</v>
      </c>
      <c r="C318">
        <v>522</v>
      </c>
      <c r="D318">
        <v>370</v>
      </c>
    </row>
    <row r="319" spans="1:4" x14ac:dyDescent="0.2">
      <c r="A319" s="2">
        <v>42595</v>
      </c>
      <c r="B319">
        <v>907</v>
      </c>
      <c r="C319">
        <v>522</v>
      </c>
      <c r="D319">
        <v>370</v>
      </c>
    </row>
    <row r="320" spans="1:4" x14ac:dyDescent="0.2">
      <c r="A320" s="2">
        <v>42596</v>
      </c>
      <c r="B320">
        <v>907</v>
      </c>
      <c r="C320">
        <v>522</v>
      </c>
      <c r="D320">
        <v>370</v>
      </c>
    </row>
    <row r="321" spans="1:4" x14ac:dyDescent="0.2">
      <c r="A321" s="2">
        <v>42597</v>
      </c>
      <c r="B321">
        <v>907</v>
      </c>
      <c r="C321">
        <v>522</v>
      </c>
      <c r="D321">
        <v>370</v>
      </c>
    </row>
    <row r="322" spans="1:4" x14ac:dyDescent="0.2">
      <c r="A322" s="2">
        <v>42598</v>
      </c>
      <c r="B322">
        <v>908</v>
      </c>
      <c r="C322">
        <v>523</v>
      </c>
      <c r="D322">
        <v>372</v>
      </c>
    </row>
    <row r="323" spans="1:4" x14ac:dyDescent="0.2">
      <c r="A323" s="2">
        <v>42599</v>
      </c>
      <c r="B323">
        <v>908</v>
      </c>
      <c r="C323">
        <v>523</v>
      </c>
      <c r="D323">
        <v>372</v>
      </c>
    </row>
    <row r="324" spans="1:4" x14ac:dyDescent="0.2">
      <c r="A324" s="2">
        <v>42600</v>
      </c>
      <c r="B324">
        <v>910</v>
      </c>
      <c r="C324">
        <v>523</v>
      </c>
      <c r="D324">
        <v>372</v>
      </c>
    </row>
    <row r="325" spans="1:4" x14ac:dyDescent="0.2">
      <c r="A325" s="2">
        <v>42601</v>
      </c>
      <c r="B325">
        <v>910</v>
      </c>
      <c r="C325">
        <v>524</v>
      </c>
      <c r="D325">
        <v>372</v>
      </c>
    </row>
    <row r="326" spans="1:4" x14ac:dyDescent="0.2">
      <c r="A326" s="2">
        <v>42602</v>
      </c>
      <c r="B326">
        <v>910</v>
      </c>
      <c r="C326">
        <v>524</v>
      </c>
      <c r="D326">
        <v>372</v>
      </c>
    </row>
    <row r="327" spans="1:4" x14ac:dyDescent="0.2">
      <c r="A327" s="2">
        <v>42603</v>
      </c>
      <c r="B327">
        <v>910</v>
      </c>
      <c r="C327">
        <v>524</v>
      </c>
      <c r="D327">
        <v>372</v>
      </c>
    </row>
    <row r="328" spans="1:4" x14ac:dyDescent="0.2">
      <c r="A328" s="2">
        <v>42604</v>
      </c>
      <c r="B328">
        <v>910</v>
      </c>
      <c r="C328">
        <v>524</v>
      </c>
      <c r="D328">
        <v>372</v>
      </c>
    </row>
    <row r="329" spans="1:4" x14ac:dyDescent="0.2">
      <c r="A329" s="2">
        <v>42605</v>
      </c>
      <c r="B329">
        <v>912</v>
      </c>
      <c r="C329">
        <v>524</v>
      </c>
      <c r="D329">
        <v>372</v>
      </c>
    </row>
    <row r="330" spans="1:4" x14ac:dyDescent="0.2">
      <c r="A330" s="2">
        <v>42606</v>
      </c>
      <c r="B330">
        <v>912</v>
      </c>
      <c r="C330">
        <v>524</v>
      </c>
      <c r="D330">
        <v>372</v>
      </c>
    </row>
    <row r="331" spans="1:4" x14ac:dyDescent="0.2">
      <c r="A331" s="2">
        <v>42607</v>
      </c>
      <c r="B331">
        <v>912</v>
      </c>
      <c r="C331">
        <v>524</v>
      </c>
      <c r="D331">
        <v>372</v>
      </c>
    </row>
    <row r="332" spans="1:4" x14ac:dyDescent="0.2">
      <c r="A332" s="2">
        <v>42608</v>
      </c>
      <c r="B332">
        <v>913</v>
      </c>
      <c r="C332">
        <v>525</v>
      </c>
      <c r="D332">
        <v>373</v>
      </c>
    </row>
    <row r="333" spans="1:4" x14ac:dyDescent="0.2">
      <c r="A333" s="2">
        <v>42609</v>
      </c>
      <c r="B333">
        <v>916</v>
      </c>
      <c r="C333">
        <v>526</v>
      </c>
      <c r="D333">
        <v>374</v>
      </c>
    </row>
    <row r="334" spans="1:4" x14ac:dyDescent="0.2">
      <c r="A334" s="2">
        <v>42610</v>
      </c>
      <c r="B334">
        <v>916</v>
      </c>
      <c r="C334">
        <v>526</v>
      </c>
      <c r="D334">
        <v>374</v>
      </c>
    </row>
    <row r="335" spans="1:4" x14ac:dyDescent="0.2">
      <c r="A335" s="2">
        <v>42611</v>
      </c>
      <c r="B335">
        <v>916</v>
      </c>
      <c r="C335">
        <v>526</v>
      </c>
      <c r="D335">
        <v>374</v>
      </c>
    </row>
    <row r="336" spans="1:4" x14ac:dyDescent="0.2">
      <c r="A336" s="2">
        <v>42612</v>
      </c>
      <c r="B336">
        <v>916</v>
      </c>
      <c r="C336">
        <v>526</v>
      </c>
      <c r="D336">
        <v>374</v>
      </c>
    </row>
    <row r="337" spans="1:4" x14ac:dyDescent="0.2">
      <c r="A337" s="2">
        <v>42613</v>
      </c>
      <c r="B337">
        <v>918</v>
      </c>
      <c r="C337">
        <v>526</v>
      </c>
      <c r="D337">
        <v>374</v>
      </c>
    </row>
    <row r="338" spans="1:4" x14ac:dyDescent="0.2">
      <c r="A338" s="2">
        <v>42614</v>
      </c>
      <c r="B338">
        <v>918</v>
      </c>
      <c r="C338">
        <v>529</v>
      </c>
      <c r="D338">
        <v>375</v>
      </c>
    </row>
    <row r="339" spans="1:4" x14ac:dyDescent="0.2">
      <c r="A339" s="2">
        <v>42615</v>
      </c>
      <c r="B339">
        <v>919</v>
      </c>
      <c r="C339">
        <v>530</v>
      </c>
      <c r="D339">
        <v>377</v>
      </c>
    </row>
    <row r="340" spans="1:4" x14ac:dyDescent="0.2">
      <c r="A340" s="2">
        <v>42616</v>
      </c>
      <c r="B340">
        <v>920</v>
      </c>
      <c r="C340">
        <v>530</v>
      </c>
      <c r="D340">
        <v>377</v>
      </c>
    </row>
    <row r="341" spans="1:4" x14ac:dyDescent="0.2">
      <c r="A341" s="2">
        <v>42617</v>
      </c>
      <c r="B341">
        <v>920</v>
      </c>
      <c r="C341">
        <v>530</v>
      </c>
      <c r="D341">
        <v>377</v>
      </c>
    </row>
    <row r="342" spans="1:4" x14ac:dyDescent="0.2">
      <c r="A342" s="2">
        <v>42618</v>
      </c>
      <c r="B342">
        <v>920</v>
      </c>
      <c r="C342">
        <v>530</v>
      </c>
      <c r="D342">
        <v>377</v>
      </c>
    </row>
    <row r="343" spans="1:4" x14ac:dyDescent="0.2">
      <c r="A343" s="2">
        <v>42619</v>
      </c>
      <c r="B343">
        <v>920</v>
      </c>
      <c r="C343">
        <v>530</v>
      </c>
      <c r="D343">
        <v>377</v>
      </c>
    </row>
    <row r="344" spans="1:4" x14ac:dyDescent="0.2">
      <c r="A344" s="2">
        <v>42620</v>
      </c>
      <c r="B344">
        <v>920</v>
      </c>
      <c r="C344">
        <v>530</v>
      </c>
      <c r="D344">
        <v>378</v>
      </c>
    </row>
    <row r="345" spans="1:4" x14ac:dyDescent="0.2">
      <c r="A345" s="2">
        <v>42621</v>
      </c>
      <c r="B345">
        <v>922</v>
      </c>
      <c r="C345">
        <v>530</v>
      </c>
      <c r="D345">
        <v>378</v>
      </c>
    </row>
    <row r="346" spans="1:4" x14ac:dyDescent="0.2">
      <c r="A346" s="2">
        <v>42622</v>
      </c>
      <c r="B346">
        <v>922</v>
      </c>
      <c r="C346">
        <v>530</v>
      </c>
      <c r="D346">
        <v>379</v>
      </c>
    </row>
    <row r="347" spans="1:4" x14ac:dyDescent="0.2">
      <c r="A347" s="2">
        <v>42623</v>
      </c>
      <c r="B347">
        <v>922</v>
      </c>
      <c r="C347">
        <v>531</v>
      </c>
      <c r="D347">
        <v>379</v>
      </c>
    </row>
    <row r="348" spans="1:4" x14ac:dyDescent="0.2">
      <c r="A348" s="2">
        <v>42624</v>
      </c>
      <c r="B348">
        <v>922</v>
      </c>
      <c r="C348">
        <v>531</v>
      </c>
      <c r="D348">
        <v>379</v>
      </c>
    </row>
    <row r="349" spans="1:4" x14ac:dyDescent="0.2">
      <c r="A349" s="2">
        <v>42625</v>
      </c>
      <c r="B349">
        <v>922</v>
      </c>
      <c r="C349">
        <v>531</v>
      </c>
      <c r="D349">
        <v>379</v>
      </c>
    </row>
    <row r="350" spans="1:4" x14ac:dyDescent="0.2">
      <c r="A350" s="2">
        <v>42626</v>
      </c>
      <c r="B350">
        <v>923</v>
      </c>
      <c r="C350">
        <v>532</v>
      </c>
      <c r="D350">
        <v>379</v>
      </c>
    </row>
    <row r="351" spans="1:4" x14ac:dyDescent="0.2">
      <c r="A351" s="2">
        <v>42627</v>
      </c>
      <c r="B351">
        <v>923</v>
      </c>
      <c r="C351">
        <v>532</v>
      </c>
      <c r="D351">
        <v>379</v>
      </c>
    </row>
    <row r="352" spans="1:4" x14ac:dyDescent="0.2">
      <c r="A352" s="2">
        <v>42628</v>
      </c>
      <c r="B352">
        <v>924</v>
      </c>
      <c r="C352">
        <v>532</v>
      </c>
      <c r="D352">
        <v>379</v>
      </c>
    </row>
    <row r="353" spans="1:4" x14ac:dyDescent="0.2">
      <c r="A353" s="2">
        <v>42629</v>
      </c>
      <c r="B353">
        <v>925</v>
      </c>
      <c r="C353">
        <v>533</v>
      </c>
      <c r="D353">
        <v>379</v>
      </c>
    </row>
    <row r="354" spans="1:4" x14ac:dyDescent="0.2">
      <c r="A354" s="2">
        <v>42630</v>
      </c>
      <c r="B354">
        <v>929</v>
      </c>
      <c r="C354">
        <v>534</v>
      </c>
      <c r="D354">
        <v>379</v>
      </c>
    </row>
    <row r="355" spans="1:4" x14ac:dyDescent="0.2">
      <c r="A355" s="2">
        <v>42631</v>
      </c>
      <c r="B355">
        <v>929</v>
      </c>
      <c r="C355">
        <v>534</v>
      </c>
      <c r="D355">
        <v>379</v>
      </c>
    </row>
    <row r="356" spans="1:4" x14ac:dyDescent="0.2">
      <c r="A356" s="2">
        <v>42632</v>
      </c>
      <c r="B356">
        <v>929</v>
      </c>
      <c r="C356">
        <v>534</v>
      </c>
      <c r="D356">
        <v>379</v>
      </c>
    </row>
    <row r="357" spans="1:4" x14ac:dyDescent="0.2">
      <c r="A357" s="2">
        <v>42633</v>
      </c>
      <c r="B357">
        <v>929</v>
      </c>
      <c r="C357">
        <v>534</v>
      </c>
      <c r="D357">
        <v>379</v>
      </c>
    </row>
    <row r="358" spans="1:4" x14ac:dyDescent="0.2">
      <c r="A358" s="2">
        <v>42634</v>
      </c>
      <c r="B358">
        <v>929</v>
      </c>
      <c r="C358">
        <v>534</v>
      </c>
      <c r="D358">
        <v>379</v>
      </c>
    </row>
    <row r="359" spans="1:4" x14ac:dyDescent="0.2">
      <c r="A359" s="2">
        <v>42635</v>
      </c>
      <c r="B359">
        <v>929</v>
      </c>
      <c r="C359">
        <v>534</v>
      </c>
      <c r="D359">
        <v>379</v>
      </c>
    </row>
    <row r="360" spans="1:4" x14ac:dyDescent="0.2">
      <c r="A360" s="2">
        <v>42636</v>
      </c>
      <c r="B360">
        <v>929</v>
      </c>
      <c r="C360">
        <v>534</v>
      </c>
      <c r="D360">
        <v>379</v>
      </c>
    </row>
    <row r="361" spans="1:4" x14ac:dyDescent="0.2">
      <c r="A361" s="2">
        <v>42637</v>
      </c>
      <c r="B361">
        <v>932</v>
      </c>
      <c r="C361">
        <v>534</v>
      </c>
      <c r="D361">
        <v>379</v>
      </c>
    </row>
    <row r="362" spans="1:4" x14ac:dyDescent="0.2">
      <c r="A362" s="2">
        <v>42638</v>
      </c>
      <c r="B362">
        <v>932</v>
      </c>
      <c r="C362">
        <v>534</v>
      </c>
      <c r="D362">
        <v>379</v>
      </c>
    </row>
    <row r="363" spans="1:4" x14ac:dyDescent="0.2">
      <c r="A363" s="2">
        <v>42639</v>
      </c>
      <c r="B363">
        <v>932</v>
      </c>
      <c r="C363">
        <v>534</v>
      </c>
      <c r="D363">
        <v>379</v>
      </c>
    </row>
    <row r="364" spans="1:4" x14ac:dyDescent="0.2">
      <c r="A364" s="2">
        <v>42640</v>
      </c>
      <c r="B364">
        <v>932</v>
      </c>
      <c r="C364">
        <v>534</v>
      </c>
      <c r="D364">
        <v>379</v>
      </c>
    </row>
    <row r="365" spans="1:4" x14ac:dyDescent="0.2">
      <c r="A365" s="2">
        <v>42641</v>
      </c>
      <c r="B365">
        <v>933</v>
      </c>
      <c r="C365">
        <v>535</v>
      </c>
      <c r="D365">
        <v>379</v>
      </c>
    </row>
    <row r="366" spans="1:4" x14ac:dyDescent="0.2">
      <c r="A366" s="2">
        <v>42642</v>
      </c>
      <c r="B366">
        <v>933</v>
      </c>
      <c r="C366">
        <v>535</v>
      </c>
      <c r="D366">
        <v>379</v>
      </c>
    </row>
    <row r="367" spans="1:4" x14ac:dyDescent="0.2">
      <c r="A367" s="2">
        <v>42643</v>
      </c>
      <c r="B367">
        <v>938</v>
      </c>
      <c r="C367">
        <v>535</v>
      </c>
      <c r="D367">
        <v>381</v>
      </c>
    </row>
    <row r="368" spans="1:4" x14ac:dyDescent="0.2">
      <c r="A368" s="2">
        <v>42644</v>
      </c>
      <c r="B368">
        <v>939</v>
      </c>
      <c r="C368">
        <v>538</v>
      </c>
      <c r="D368">
        <v>381</v>
      </c>
    </row>
    <row r="369" spans="1:4" x14ac:dyDescent="0.2">
      <c r="A369" s="2">
        <v>42645</v>
      </c>
      <c r="B369">
        <v>939</v>
      </c>
      <c r="C369">
        <v>538</v>
      </c>
      <c r="D369">
        <v>381</v>
      </c>
    </row>
    <row r="370" spans="1:4" x14ac:dyDescent="0.2">
      <c r="A370" s="2">
        <v>42646</v>
      </c>
      <c r="B370">
        <v>939</v>
      </c>
      <c r="C370">
        <v>538</v>
      </c>
      <c r="D370">
        <v>381</v>
      </c>
    </row>
    <row r="371" spans="1:4" x14ac:dyDescent="0.2">
      <c r="A371" s="2">
        <v>42647</v>
      </c>
      <c r="B371">
        <v>939</v>
      </c>
      <c r="C371">
        <v>539</v>
      </c>
      <c r="D371">
        <v>381</v>
      </c>
    </row>
    <row r="372" spans="1:4" x14ac:dyDescent="0.2">
      <c r="A372" s="2">
        <v>42648</v>
      </c>
      <c r="B372">
        <v>939</v>
      </c>
      <c r="C372">
        <v>540</v>
      </c>
      <c r="D372">
        <v>381</v>
      </c>
    </row>
    <row r="373" spans="1:4" x14ac:dyDescent="0.2">
      <c r="A373" s="2">
        <v>42649</v>
      </c>
      <c r="B373">
        <v>939</v>
      </c>
      <c r="C373">
        <v>540</v>
      </c>
      <c r="D373">
        <v>382</v>
      </c>
    </row>
    <row r="374" spans="1:4" x14ac:dyDescent="0.2">
      <c r="A374" s="2">
        <v>42650</v>
      </c>
      <c r="B374">
        <v>940</v>
      </c>
      <c r="C374">
        <v>540</v>
      </c>
      <c r="D374">
        <v>383</v>
      </c>
    </row>
    <row r="375" spans="1:4" x14ac:dyDescent="0.2">
      <c r="A375" s="2">
        <v>42651</v>
      </c>
      <c r="B375">
        <v>941</v>
      </c>
      <c r="C375">
        <v>540</v>
      </c>
      <c r="D375">
        <v>383</v>
      </c>
    </row>
    <row r="376" spans="1:4" x14ac:dyDescent="0.2">
      <c r="A376" s="2">
        <v>42652</v>
      </c>
      <c r="B376">
        <v>941</v>
      </c>
      <c r="C376">
        <v>540</v>
      </c>
      <c r="D376">
        <v>383</v>
      </c>
    </row>
    <row r="377" spans="1:4" x14ac:dyDescent="0.2">
      <c r="A377" s="2">
        <v>42653</v>
      </c>
      <c r="B377">
        <v>941</v>
      </c>
      <c r="C377">
        <v>540</v>
      </c>
      <c r="D377">
        <v>383</v>
      </c>
    </row>
    <row r="378" spans="1:4" x14ac:dyDescent="0.2">
      <c r="A378" s="2">
        <v>42654</v>
      </c>
      <c r="B378">
        <v>941</v>
      </c>
      <c r="C378">
        <v>540</v>
      </c>
      <c r="D378">
        <v>383</v>
      </c>
    </row>
    <row r="379" spans="1:4" x14ac:dyDescent="0.2">
      <c r="A379" s="2">
        <v>42655</v>
      </c>
      <c r="B379">
        <v>941</v>
      </c>
      <c r="C379">
        <v>541</v>
      </c>
      <c r="D379">
        <v>383</v>
      </c>
    </row>
    <row r="380" spans="1:4" x14ac:dyDescent="0.2">
      <c r="A380" s="2">
        <v>42656</v>
      </c>
      <c r="B380">
        <v>941</v>
      </c>
      <c r="C380">
        <v>542</v>
      </c>
      <c r="D380">
        <v>384</v>
      </c>
    </row>
    <row r="381" spans="1:4" x14ac:dyDescent="0.2">
      <c r="A381" s="2">
        <v>42657</v>
      </c>
      <c r="B381">
        <v>942</v>
      </c>
      <c r="C381">
        <v>542</v>
      </c>
      <c r="D381">
        <v>384</v>
      </c>
    </row>
    <row r="382" spans="1:4" x14ac:dyDescent="0.2">
      <c r="A382" s="2">
        <v>42658</v>
      </c>
      <c r="B382">
        <v>942</v>
      </c>
      <c r="C382">
        <v>543</v>
      </c>
      <c r="D382">
        <v>384</v>
      </c>
    </row>
    <row r="383" spans="1:4" x14ac:dyDescent="0.2">
      <c r="A383" s="2">
        <v>42659</v>
      </c>
      <c r="B383">
        <v>942</v>
      </c>
      <c r="C383">
        <v>543</v>
      </c>
      <c r="D383">
        <v>384</v>
      </c>
    </row>
    <row r="384" spans="1:4" x14ac:dyDescent="0.2">
      <c r="A384" s="2">
        <v>42660</v>
      </c>
      <c r="B384">
        <v>942</v>
      </c>
      <c r="C384">
        <v>543</v>
      </c>
      <c r="D384">
        <v>384</v>
      </c>
    </row>
    <row r="385" spans="1:4" x14ac:dyDescent="0.2">
      <c r="A385" s="2">
        <v>42661</v>
      </c>
      <c r="B385">
        <v>942</v>
      </c>
      <c r="C385">
        <v>543</v>
      </c>
      <c r="D385">
        <v>384</v>
      </c>
    </row>
    <row r="386" spans="1:4" x14ac:dyDescent="0.2">
      <c r="A386" s="2">
        <v>42662</v>
      </c>
      <c r="B386">
        <v>942</v>
      </c>
      <c r="C386">
        <v>543</v>
      </c>
      <c r="D386">
        <v>384</v>
      </c>
    </row>
    <row r="387" spans="1:4" x14ac:dyDescent="0.2">
      <c r="A387" s="2">
        <v>42663</v>
      </c>
      <c r="B387">
        <v>942</v>
      </c>
      <c r="C387">
        <v>543</v>
      </c>
      <c r="D387">
        <v>384</v>
      </c>
    </row>
    <row r="388" spans="1:4" x14ac:dyDescent="0.2">
      <c r="A388" s="2">
        <v>42664</v>
      </c>
      <c r="B388">
        <v>942</v>
      </c>
      <c r="C388">
        <v>543</v>
      </c>
      <c r="D388">
        <v>384</v>
      </c>
    </row>
    <row r="389" spans="1:4" x14ac:dyDescent="0.2">
      <c r="A389" s="2">
        <v>42665</v>
      </c>
      <c r="B389">
        <v>942</v>
      </c>
      <c r="C389">
        <v>543</v>
      </c>
      <c r="D389">
        <v>384</v>
      </c>
    </row>
    <row r="390" spans="1:4" x14ac:dyDescent="0.2">
      <c r="A390" s="2">
        <v>42666</v>
      </c>
      <c r="B390">
        <v>942</v>
      </c>
      <c r="C390">
        <v>543</v>
      </c>
      <c r="D390">
        <v>384</v>
      </c>
    </row>
    <row r="391" spans="1:4" x14ac:dyDescent="0.2">
      <c r="A391" s="2">
        <v>42667</v>
      </c>
      <c r="B391">
        <v>942</v>
      </c>
      <c r="C391">
        <v>543</v>
      </c>
      <c r="D391">
        <v>384</v>
      </c>
    </row>
    <row r="392" spans="1:4" x14ac:dyDescent="0.2">
      <c r="A392" s="2">
        <v>42668</v>
      </c>
      <c r="B392">
        <v>942</v>
      </c>
      <c r="C392">
        <v>543</v>
      </c>
      <c r="D392">
        <v>384</v>
      </c>
    </row>
    <row r="393" spans="1:4" x14ac:dyDescent="0.2">
      <c r="A393" s="2">
        <v>42669</v>
      </c>
      <c r="B393">
        <v>942</v>
      </c>
      <c r="C393">
        <v>543</v>
      </c>
      <c r="D393">
        <v>384</v>
      </c>
    </row>
    <row r="394" spans="1:4" x14ac:dyDescent="0.2">
      <c r="A394" s="2">
        <v>42670</v>
      </c>
      <c r="B394">
        <v>942</v>
      </c>
      <c r="C394">
        <v>543</v>
      </c>
      <c r="D394">
        <v>384</v>
      </c>
    </row>
    <row r="395" spans="1:4" x14ac:dyDescent="0.2">
      <c r="A395" s="2">
        <v>42671</v>
      </c>
      <c r="B395">
        <v>943</v>
      </c>
      <c r="C395">
        <v>543</v>
      </c>
      <c r="D395">
        <v>384</v>
      </c>
    </row>
    <row r="396" spans="1:4" x14ac:dyDescent="0.2">
      <c r="A396" s="2">
        <v>42672</v>
      </c>
      <c r="B396">
        <v>945</v>
      </c>
      <c r="C396">
        <v>544</v>
      </c>
      <c r="D396">
        <v>384</v>
      </c>
    </row>
    <row r="397" spans="1:4" x14ac:dyDescent="0.2">
      <c r="A397" s="2">
        <v>42673</v>
      </c>
      <c r="B397">
        <v>945</v>
      </c>
      <c r="C397">
        <v>544</v>
      </c>
      <c r="D397">
        <v>384</v>
      </c>
    </row>
    <row r="398" spans="1:4" x14ac:dyDescent="0.2">
      <c r="A398" s="2">
        <v>42674</v>
      </c>
      <c r="B398">
        <v>945</v>
      </c>
      <c r="C398">
        <v>544</v>
      </c>
      <c r="D398">
        <v>384</v>
      </c>
    </row>
    <row r="399" spans="1:4" x14ac:dyDescent="0.2">
      <c r="A399" s="2">
        <v>42675</v>
      </c>
      <c r="B399">
        <v>950</v>
      </c>
      <c r="C399">
        <v>544</v>
      </c>
      <c r="D399">
        <v>385</v>
      </c>
    </row>
    <row r="400" spans="1:4" x14ac:dyDescent="0.2">
      <c r="A400" s="2">
        <v>42676</v>
      </c>
      <c r="B400">
        <v>952</v>
      </c>
      <c r="C400">
        <v>544</v>
      </c>
      <c r="D400">
        <v>385</v>
      </c>
    </row>
    <row r="401" spans="1:4" x14ac:dyDescent="0.2">
      <c r="A401" s="2">
        <v>42677</v>
      </c>
      <c r="B401">
        <v>952</v>
      </c>
      <c r="C401">
        <v>544</v>
      </c>
      <c r="D401">
        <v>385</v>
      </c>
    </row>
    <row r="402" spans="1:4" x14ac:dyDescent="0.2">
      <c r="A402" s="2">
        <v>42678</v>
      </c>
      <c r="B402">
        <v>953</v>
      </c>
      <c r="C402">
        <v>544</v>
      </c>
      <c r="D402">
        <v>385</v>
      </c>
    </row>
    <row r="403" spans="1:4" x14ac:dyDescent="0.2">
      <c r="A403" s="2">
        <v>42679</v>
      </c>
      <c r="B403">
        <v>954</v>
      </c>
      <c r="C403">
        <v>544</v>
      </c>
      <c r="D403">
        <v>385</v>
      </c>
    </row>
    <row r="404" spans="1:4" x14ac:dyDescent="0.2">
      <c r="A404" s="2">
        <v>42680</v>
      </c>
      <c r="B404">
        <v>954</v>
      </c>
      <c r="C404">
        <v>544</v>
      </c>
      <c r="D404">
        <v>385</v>
      </c>
    </row>
    <row r="405" spans="1:4" x14ac:dyDescent="0.2">
      <c r="A405" s="2">
        <v>42681</v>
      </c>
      <c r="B405">
        <v>954</v>
      </c>
      <c r="C405">
        <v>544</v>
      </c>
      <c r="D405">
        <v>385</v>
      </c>
    </row>
    <row r="406" spans="1:4" x14ac:dyDescent="0.2">
      <c r="A406" s="2">
        <v>42682</v>
      </c>
      <c r="B406">
        <v>954</v>
      </c>
      <c r="C406">
        <v>544</v>
      </c>
      <c r="D406">
        <v>385</v>
      </c>
    </row>
    <row r="407" spans="1:4" x14ac:dyDescent="0.2">
      <c r="A407" s="2">
        <v>42683</v>
      </c>
      <c r="B407">
        <v>954</v>
      </c>
      <c r="C407">
        <v>545</v>
      </c>
      <c r="D407">
        <v>385</v>
      </c>
    </row>
    <row r="408" spans="1:4" x14ac:dyDescent="0.2">
      <c r="A408" s="2">
        <v>42684</v>
      </c>
      <c r="B408">
        <v>954</v>
      </c>
      <c r="C408">
        <v>545</v>
      </c>
      <c r="D408">
        <v>385</v>
      </c>
    </row>
    <row r="409" spans="1:4" x14ac:dyDescent="0.2">
      <c r="A409" s="2">
        <v>42685</v>
      </c>
      <c r="B409">
        <v>955</v>
      </c>
      <c r="C409">
        <v>545</v>
      </c>
      <c r="D409">
        <v>385</v>
      </c>
    </row>
    <row r="410" spans="1:4" x14ac:dyDescent="0.2">
      <c r="A410" s="2">
        <v>42686</v>
      </c>
      <c r="B410">
        <v>955</v>
      </c>
      <c r="C410">
        <v>545</v>
      </c>
      <c r="D410">
        <v>385</v>
      </c>
    </row>
    <row r="411" spans="1:4" x14ac:dyDescent="0.2">
      <c r="A411" s="2">
        <v>42687</v>
      </c>
      <c r="B411">
        <v>955</v>
      </c>
      <c r="C411">
        <v>545</v>
      </c>
      <c r="D411">
        <v>385</v>
      </c>
    </row>
    <row r="412" spans="1:4" x14ac:dyDescent="0.2">
      <c r="A412" s="2">
        <v>42688</v>
      </c>
      <c r="B412">
        <v>955</v>
      </c>
      <c r="C412">
        <v>545</v>
      </c>
      <c r="D412">
        <v>385</v>
      </c>
    </row>
    <row r="413" spans="1:4" x14ac:dyDescent="0.2">
      <c r="A413" s="2">
        <v>42689</v>
      </c>
      <c r="B413">
        <v>956</v>
      </c>
      <c r="C413">
        <v>547</v>
      </c>
      <c r="D413">
        <v>386</v>
      </c>
    </row>
    <row r="414" spans="1:4" x14ac:dyDescent="0.2">
      <c r="A414" s="2">
        <v>42690</v>
      </c>
      <c r="B414">
        <v>957</v>
      </c>
      <c r="C414">
        <v>548</v>
      </c>
      <c r="D414">
        <v>386</v>
      </c>
    </row>
    <row r="415" spans="1:4" x14ac:dyDescent="0.2">
      <c r="A415" s="2">
        <v>42691</v>
      </c>
      <c r="B415">
        <v>958</v>
      </c>
      <c r="C415">
        <v>548</v>
      </c>
      <c r="D415">
        <v>386</v>
      </c>
    </row>
    <row r="416" spans="1:4" x14ac:dyDescent="0.2">
      <c r="A416" s="2">
        <v>42692</v>
      </c>
      <c r="B416">
        <v>959</v>
      </c>
      <c r="C416">
        <v>549</v>
      </c>
      <c r="D416">
        <v>386</v>
      </c>
    </row>
    <row r="417" spans="1:4" x14ac:dyDescent="0.2">
      <c r="A417" s="2">
        <v>42693</v>
      </c>
      <c r="B417">
        <v>959</v>
      </c>
      <c r="C417">
        <v>549</v>
      </c>
      <c r="D417">
        <v>386</v>
      </c>
    </row>
    <row r="418" spans="1:4" x14ac:dyDescent="0.2">
      <c r="A418" s="2">
        <v>42694</v>
      </c>
      <c r="B418">
        <v>959</v>
      </c>
      <c r="C418">
        <v>549</v>
      </c>
      <c r="D418">
        <v>386</v>
      </c>
    </row>
    <row r="419" spans="1:4" x14ac:dyDescent="0.2">
      <c r="A419" s="2">
        <v>42695</v>
      </c>
      <c r="B419">
        <v>959</v>
      </c>
      <c r="C419">
        <v>549</v>
      </c>
      <c r="D419">
        <v>386</v>
      </c>
    </row>
    <row r="420" spans="1:4" x14ac:dyDescent="0.2">
      <c r="A420" s="2">
        <v>42696</v>
      </c>
      <c r="B420">
        <v>959</v>
      </c>
      <c r="C420">
        <v>549</v>
      </c>
      <c r="D420">
        <v>386</v>
      </c>
    </row>
    <row r="421" spans="1:4" x14ac:dyDescent="0.2">
      <c r="A421" s="2">
        <v>42697</v>
      </c>
      <c r="B421">
        <v>960</v>
      </c>
      <c r="C421">
        <v>549</v>
      </c>
      <c r="D421">
        <v>386</v>
      </c>
    </row>
    <row r="422" spans="1:4" x14ac:dyDescent="0.2">
      <c r="A422" s="2">
        <v>42698</v>
      </c>
      <c r="B422">
        <v>960</v>
      </c>
      <c r="C422">
        <v>550</v>
      </c>
      <c r="D422">
        <v>386</v>
      </c>
    </row>
    <row r="423" spans="1:4" x14ac:dyDescent="0.2">
      <c r="A423" s="2">
        <v>42699</v>
      </c>
      <c r="B423">
        <v>962</v>
      </c>
      <c r="C423">
        <v>550</v>
      </c>
      <c r="D423">
        <v>386</v>
      </c>
    </row>
    <row r="424" spans="1:4" x14ac:dyDescent="0.2">
      <c r="A424" s="2">
        <v>42700</v>
      </c>
      <c r="B424">
        <v>962</v>
      </c>
      <c r="C424">
        <v>551</v>
      </c>
      <c r="D424">
        <v>386</v>
      </c>
    </row>
    <row r="425" spans="1:4" x14ac:dyDescent="0.2">
      <c r="A425" s="2">
        <v>42701</v>
      </c>
      <c r="B425">
        <v>962</v>
      </c>
      <c r="C425">
        <v>551</v>
      </c>
      <c r="D425">
        <v>386</v>
      </c>
    </row>
    <row r="426" spans="1:4" x14ac:dyDescent="0.2">
      <c r="A426" s="2">
        <v>42702</v>
      </c>
      <c r="B426">
        <v>962</v>
      </c>
      <c r="C426">
        <v>551</v>
      </c>
      <c r="D426">
        <v>386</v>
      </c>
    </row>
    <row r="427" spans="1:4" x14ac:dyDescent="0.2">
      <c r="A427" s="2">
        <v>42703</v>
      </c>
      <c r="B427">
        <v>964</v>
      </c>
      <c r="C427">
        <v>552</v>
      </c>
      <c r="D427">
        <v>386</v>
      </c>
    </row>
    <row r="428" spans="1:4" x14ac:dyDescent="0.2">
      <c r="A428" s="2">
        <v>42704</v>
      </c>
      <c r="B428">
        <v>965</v>
      </c>
      <c r="C428">
        <v>552</v>
      </c>
      <c r="D428">
        <v>386</v>
      </c>
    </row>
    <row r="429" spans="1:4" x14ac:dyDescent="0.2">
      <c r="A429" s="2">
        <v>42705</v>
      </c>
      <c r="B429">
        <v>967</v>
      </c>
      <c r="C429">
        <v>554</v>
      </c>
      <c r="D429">
        <v>388</v>
      </c>
    </row>
    <row r="430" spans="1:4" x14ac:dyDescent="0.2">
      <c r="A430" s="2">
        <v>42706</v>
      </c>
      <c r="B430">
        <v>969</v>
      </c>
      <c r="C430">
        <v>554</v>
      </c>
      <c r="D430">
        <v>388</v>
      </c>
    </row>
    <row r="431" spans="1:4" x14ac:dyDescent="0.2">
      <c r="A431" s="2">
        <v>42707</v>
      </c>
      <c r="B431">
        <v>969</v>
      </c>
      <c r="C431">
        <v>554</v>
      </c>
      <c r="D431">
        <v>389</v>
      </c>
    </row>
    <row r="432" spans="1:4" x14ac:dyDescent="0.2">
      <c r="A432" s="2">
        <v>42708</v>
      </c>
      <c r="B432">
        <v>969</v>
      </c>
      <c r="C432">
        <v>554</v>
      </c>
      <c r="D432">
        <v>389</v>
      </c>
    </row>
    <row r="433" spans="1:4" x14ac:dyDescent="0.2">
      <c r="A433" s="2">
        <v>42709</v>
      </c>
      <c r="B433">
        <v>969</v>
      </c>
      <c r="C433">
        <v>554</v>
      </c>
      <c r="D433">
        <v>389</v>
      </c>
    </row>
    <row r="434" spans="1:4" x14ac:dyDescent="0.2">
      <c r="A434" s="2">
        <v>42710</v>
      </c>
      <c r="B434">
        <v>970</v>
      </c>
      <c r="C434">
        <v>554</v>
      </c>
      <c r="D434">
        <v>389</v>
      </c>
    </row>
    <row r="435" spans="1:4" x14ac:dyDescent="0.2">
      <c r="A435" s="2">
        <v>42711</v>
      </c>
      <c r="B435">
        <v>972</v>
      </c>
      <c r="C435">
        <v>554</v>
      </c>
      <c r="D435">
        <v>390</v>
      </c>
    </row>
    <row r="436" spans="1:4" x14ac:dyDescent="0.2">
      <c r="A436" s="2">
        <v>42712</v>
      </c>
      <c r="B436">
        <v>972</v>
      </c>
      <c r="C436">
        <v>554</v>
      </c>
      <c r="D436">
        <v>390</v>
      </c>
    </row>
    <row r="437" spans="1:4" x14ac:dyDescent="0.2">
      <c r="A437" s="2">
        <v>42713</v>
      </c>
      <c r="B437">
        <v>974</v>
      </c>
      <c r="C437">
        <v>554</v>
      </c>
      <c r="D437">
        <v>390</v>
      </c>
    </row>
    <row r="438" spans="1:4" x14ac:dyDescent="0.2">
      <c r="A438" s="2">
        <v>42714</v>
      </c>
      <c r="B438">
        <v>974</v>
      </c>
      <c r="C438">
        <v>554</v>
      </c>
      <c r="D438">
        <v>391</v>
      </c>
    </row>
    <row r="439" spans="1:4" x14ac:dyDescent="0.2">
      <c r="A439" s="2">
        <v>42715</v>
      </c>
      <c r="B439">
        <v>974</v>
      </c>
      <c r="C439">
        <v>554</v>
      </c>
      <c r="D439">
        <v>391</v>
      </c>
    </row>
    <row r="440" spans="1:4" x14ac:dyDescent="0.2">
      <c r="A440" s="2">
        <v>42716</v>
      </c>
      <c r="B440">
        <v>974</v>
      </c>
      <c r="C440">
        <v>554</v>
      </c>
      <c r="D440">
        <v>391</v>
      </c>
    </row>
    <row r="441" spans="1:4" x14ac:dyDescent="0.2">
      <c r="A441" s="2">
        <v>42717</v>
      </c>
      <c r="B441">
        <v>975</v>
      </c>
      <c r="C441">
        <v>555</v>
      </c>
      <c r="D441">
        <v>391</v>
      </c>
    </row>
    <row r="442" spans="1:4" x14ac:dyDescent="0.2">
      <c r="A442" s="2">
        <v>42718</v>
      </c>
      <c r="B442">
        <v>975</v>
      </c>
      <c r="C442">
        <v>555</v>
      </c>
      <c r="D442">
        <v>391</v>
      </c>
    </row>
    <row r="443" spans="1:4" x14ac:dyDescent="0.2">
      <c r="A443" s="2">
        <v>42719</v>
      </c>
      <c r="B443">
        <v>976</v>
      </c>
      <c r="C443">
        <v>556</v>
      </c>
      <c r="D443">
        <v>391</v>
      </c>
    </row>
    <row r="444" spans="1:4" x14ac:dyDescent="0.2">
      <c r="A444" s="2">
        <v>42720</v>
      </c>
      <c r="B444">
        <v>978</v>
      </c>
      <c r="C444">
        <v>556</v>
      </c>
      <c r="D444">
        <v>391</v>
      </c>
    </row>
    <row r="445" spans="1:4" x14ac:dyDescent="0.2">
      <c r="A445" s="2">
        <v>42721</v>
      </c>
      <c r="B445">
        <v>978</v>
      </c>
      <c r="C445">
        <v>556</v>
      </c>
      <c r="D445">
        <v>391</v>
      </c>
    </row>
    <row r="446" spans="1:4" x14ac:dyDescent="0.2">
      <c r="A446" s="2">
        <v>42722</v>
      </c>
      <c r="B446">
        <v>978</v>
      </c>
      <c r="C446">
        <v>556</v>
      </c>
      <c r="D446">
        <v>391</v>
      </c>
    </row>
    <row r="447" spans="1:4" x14ac:dyDescent="0.2">
      <c r="A447" s="2">
        <v>42723</v>
      </c>
      <c r="B447">
        <v>978</v>
      </c>
      <c r="C447">
        <v>556</v>
      </c>
      <c r="D447">
        <v>391</v>
      </c>
    </row>
    <row r="448" spans="1:4" x14ac:dyDescent="0.2">
      <c r="A448" s="2">
        <v>42724</v>
      </c>
      <c r="B448">
        <v>978</v>
      </c>
      <c r="C448">
        <v>556</v>
      </c>
      <c r="D448">
        <v>391</v>
      </c>
    </row>
    <row r="449" spans="1:4" x14ac:dyDescent="0.2">
      <c r="A449" s="2">
        <v>42725</v>
      </c>
      <c r="B449">
        <v>979</v>
      </c>
      <c r="C449">
        <v>556</v>
      </c>
      <c r="D449">
        <v>391</v>
      </c>
    </row>
    <row r="450" spans="1:4" x14ac:dyDescent="0.2">
      <c r="A450" s="2">
        <v>42726</v>
      </c>
      <c r="B450">
        <v>979</v>
      </c>
      <c r="C450">
        <v>556</v>
      </c>
      <c r="D450">
        <v>392</v>
      </c>
    </row>
    <row r="451" spans="1:4" x14ac:dyDescent="0.2">
      <c r="A451" s="2">
        <v>42727</v>
      </c>
      <c r="B451">
        <v>981</v>
      </c>
      <c r="C451">
        <v>556</v>
      </c>
      <c r="D451">
        <v>392</v>
      </c>
    </row>
    <row r="452" spans="1:4" x14ac:dyDescent="0.2">
      <c r="A452" s="2">
        <v>42728</v>
      </c>
      <c r="B452">
        <v>981</v>
      </c>
      <c r="C452">
        <v>556</v>
      </c>
      <c r="D452">
        <v>392</v>
      </c>
    </row>
    <row r="453" spans="1:4" x14ac:dyDescent="0.2">
      <c r="A453" s="2">
        <v>42729</v>
      </c>
      <c r="B453">
        <v>981</v>
      </c>
      <c r="C453">
        <v>556</v>
      </c>
      <c r="D453">
        <v>392</v>
      </c>
    </row>
    <row r="454" spans="1:4" x14ac:dyDescent="0.2">
      <c r="A454" s="2">
        <v>42730</v>
      </c>
      <c r="B454">
        <v>981</v>
      </c>
      <c r="C454">
        <v>556</v>
      </c>
      <c r="D454">
        <v>392</v>
      </c>
    </row>
    <row r="455" spans="1:4" x14ac:dyDescent="0.2">
      <c r="A455" s="2">
        <v>42731</v>
      </c>
      <c r="B455">
        <v>981</v>
      </c>
      <c r="C455">
        <v>556</v>
      </c>
      <c r="D455">
        <v>392</v>
      </c>
    </row>
    <row r="456" spans="1:4" x14ac:dyDescent="0.2">
      <c r="A456" s="2">
        <v>42732</v>
      </c>
      <c r="B456">
        <v>981</v>
      </c>
      <c r="C456">
        <v>556</v>
      </c>
      <c r="D456">
        <v>392</v>
      </c>
    </row>
    <row r="457" spans="1:4" x14ac:dyDescent="0.2">
      <c r="A457" s="2">
        <v>42733</v>
      </c>
      <c r="B457">
        <v>981</v>
      </c>
      <c r="C457">
        <v>556</v>
      </c>
      <c r="D457">
        <v>392</v>
      </c>
    </row>
    <row r="458" spans="1:4" x14ac:dyDescent="0.2">
      <c r="A458" s="2">
        <v>42734</v>
      </c>
      <c r="B458">
        <v>981</v>
      </c>
      <c r="C458">
        <v>556</v>
      </c>
      <c r="D458">
        <v>392</v>
      </c>
    </row>
    <row r="459" spans="1:4" x14ac:dyDescent="0.2">
      <c r="A459" s="2">
        <v>42735</v>
      </c>
      <c r="B459">
        <v>981</v>
      </c>
      <c r="C459">
        <v>558</v>
      </c>
      <c r="D459">
        <v>392</v>
      </c>
    </row>
    <row r="460" spans="1:4" x14ac:dyDescent="0.2">
      <c r="A460" s="2">
        <v>42736</v>
      </c>
      <c r="B460">
        <v>981</v>
      </c>
      <c r="C460">
        <v>558</v>
      </c>
      <c r="D460">
        <v>392</v>
      </c>
    </row>
    <row r="461" spans="1:4" x14ac:dyDescent="0.2">
      <c r="A461" s="2">
        <v>42737</v>
      </c>
      <c r="B461">
        <v>981</v>
      </c>
      <c r="C461">
        <v>558</v>
      </c>
      <c r="D461">
        <v>392</v>
      </c>
    </row>
    <row r="462" spans="1:4" x14ac:dyDescent="0.2">
      <c r="A462" s="2">
        <v>42738</v>
      </c>
      <c r="B462">
        <v>981</v>
      </c>
      <c r="C462">
        <v>558</v>
      </c>
      <c r="D462">
        <v>392</v>
      </c>
    </row>
    <row r="463" spans="1:4" x14ac:dyDescent="0.2">
      <c r="A463" s="2">
        <v>42739</v>
      </c>
      <c r="B463">
        <v>981</v>
      </c>
      <c r="C463">
        <v>558</v>
      </c>
      <c r="D463">
        <v>394</v>
      </c>
    </row>
    <row r="464" spans="1:4" x14ac:dyDescent="0.2">
      <c r="A464" s="2">
        <v>42740</v>
      </c>
      <c r="B464">
        <v>981</v>
      </c>
      <c r="C464">
        <v>558</v>
      </c>
      <c r="D464">
        <v>394</v>
      </c>
    </row>
    <row r="465" spans="1:4" x14ac:dyDescent="0.2">
      <c r="A465" s="2">
        <v>42741</v>
      </c>
      <c r="B465">
        <v>981</v>
      </c>
      <c r="C465">
        <v>558</v>
      </c>
      <c r="D465">
        <v>394</v>
      </c>
    </row>
    <row r="466" spans="1:4" x14ac:dyDescent="0.2">
      <c r="A466" s="2">
        <v>42742</v>
      </c>
      <c r="B466">
        <v>981</v>
      </c>
      <c r="C466">
        <v>558</v>
      </c>
      <c r="D466">
        <v>394</v>
      </c>
    </row>
    <row r="467" spans="1:4" x14ac:dyDescent="0.2">
      <c r="A467" s="2">
        <v>42743</v>
      </c>
      <c r="B467">
        <v>981</v>
      </c>
      <c r="C467">
        <v>558</v>
      </c>
      <c r="D467">
        <v>394</v>
      </c>
    </row>
    <row r="468" spans="1:4" x14ac:dyDescent="0.2">
      <c r="A468" s="2">
        <v>42744</v>
      </c>
      <c r="B468">
        <v>981</v>
      </c>
      <c r="C468">
        <v>558</v>
      </c>
      <c r="D468">
        <v>394</v>
      </c>
    </row>
    <row r="469" spans="1:4" x14ac:dyDescent="0.2">
      <c r="A469" s="2">
        <v>42745</v>
      </c>
      <c r="B469">
        <v>982</v>
      </c>
      <c r="C469">
        <v>558</v>
      </c>
      <c r="D469">
        <v>394</v>
      </c>
    </row>
    <row r="470" spans="1:4" x14ac:dyDescent="0.2">
      <c r="A470" s="2">
        <v>42746</v>
      </c>
      <c r="B470">
        <v>983</v>
      </c>
      <c r="C470">
        <v>559</v>
      </c>
      <c r="D470">
        <v>394</v>
      </c>
    </row>
    <row r="471" spans="1:4" x14ac:dyDescent="0.2">
      <c r="A471" s="2">
        <v>42747</v>
      </c>
      <c r="B471">
        <v>983</v>
      </c>
      <c r="C471">
        <v>559</v>
      </c>
      <c r="D471">
        <v>394</v>
      </c>
    </row>
    <row r="472" spans="1:4" x14ac:dyDescent="0.2">
      <c r="A472" s="2">
        <v>42748</v>
      </c>
      <c r="B472">
        <v>984</v>
      </c>
      <c r="C472">
        <v>559</v>
      </c>
      <c r="D472">
        <v>395</v>
      </c>
    </row>
    <row r="473" spans="1:4" x14ac:dyDescent="0.2">
      <c r="A473" s="2">
        <v>42749</v>
      </c>
      <c r="B473">
        <v>985</v>
      </c>
      <c r="C473">
        <v>561</v>
      </c>
      <c r="D473">
        <v>395</v>
      </c>
    </row>
    <row r="474" spans="1:4" x14ac:dyDescent="0.2">
      <c r="A474" s="2">
        <v>42750</v>
      </c>
      <c r="B474">
        <v>985</v>
      </c>
      <c r="C474">
        <v>561</v>
      </c>
      <c r="D474">
        <v>395</v>
      </c>
    </row>
    <row r="475" spans="1:4" x14ac:dyDescent="0.2">
      <c r="A475" s="2">
        <v>42751</v>
      </c>
      <c r="B475">
        <v>985</v>
      </c>
      <c r="C475">
        <v>561</v>
      </c>
      <c r="D475">
        <v>395</v>
      </c>
    </row>
    <row r="476" spans="1:4" x14ac:dyDescent="0.2">
      <c r="A476" s="2">
        <v>42752</v>
      </c>
      <c r="B476">
        <v>986</v>
      </c>
      <c r="C476">
        <v>562</v>
      </c>
      <c r="D476">
        <v>395</v>
      </c>
    </row>
    <row r="477" spans="1:4" x14ac:dyDescent="0.2">
      <c r="A477" s="2">
        <v>42753</v>
      </c>
      <c r="B477">
        <v>986</v>
      </c>
      <c r="C477">
        <v>562</v>
      </c>
      <c r="D477">
        <v>395</v>
      </c>
    </row>
    <row r="478" spans="1:4" x14ac:dyDescent="0.2">
      <c r="A478" s="2">
        <v>42754</v>
      </c>
      <c r="B478">
        <v>986</v>
      </c>
      <c r="C478">
        <v>562</v>
      </c>
      <c r="D478">
        <v>395</v>
      </c>
    </row>
    <row r="479" spans="1:4" x14ac:dyDescent="0.2">
      <c r="A479" s="2">
        <v>42755</v>
      </c>
      <c r="B479">
        <v>986</v>
      </c>
      <c r="C479">
        <v>562</v>
      </c>
      <c r="D479">
        <v>395</v>
      </c>
    </row>
    <row r="480" spans="1:4" x14ac:dyDescent="0.2">
      <c r="A480" s="2">
        <v>42756</v>
      </c>
      <c r="B480">
        <v>987</v>
      </c>
      <c r="C480">
        <v>563</v>
      </c>
      <c r="D480">
        <v>395</v>
      </c>
    </row>
    <row r="481" spans="1:4" x14ac:dyDescent="0.2">
      <c r="A481" s="2">
        <v>42757</v>
      </c>
      <c r="B481">
        <v>987</v>
      </c>
      <c r="C481">
        <v>563</v>
      </c>
      <c r="D481">
        <v>395</v>
      </c>
    </row>
    <row r="482" spans="1:4" x14ac:dyDescent="0.2">
      <c r="A482" s="2">
        <v>42758</v>
      </c>
      <c r="B482">
        <v>987</v>
      </c>
      <c r="C482">
        <v>563</v>
      </c>
      <c r="D482">
        <v>395</v>
      </c>
    </row>
    <row r="483" spans="1:4" x14ac:dyDescent="0.2">
      <c r="A483" s="2">
        <v>42759</v>
      </c>
      <c r="B483">
        <v>987</v>
      </c>
      <c r="C483">
        <v>563</v>
      </c>
      <c r="D483">
        <v>395</v>
      </c>
    </row>
    <row r="484" spans="1:4" x14ac:dyDescent="0.2">
      <c r="A484" s="2">
        <v>42760</v>
      </c>
      <c r="B484">
        <v>987</v>
      </c>
      <c r="C484">
        <v>563</v>
      </c>
      <c r="D484">
        <v>395</v>
      </c>
    </row>
    <row r="485" spans="1:4" x14ac:dyDescent="0.2">
      <c r="A485" s="2">
        <v>42761</v>
      </c>
      <c r="B485">
        <v>987</v>
      </c>
      <c r="C485">
        <v>563</v>
      </c>
      <c r="D485">
        <v>395</v>
      </c>
    </row>
    <row r="486" spans="1:4" x14ac:dyDescent="0.2">
      <c r="A486" s="2">
        <v>42762</v>
      </c>
      <c r="B486">
        <v>987</v>
      </c>
      <c r="C486">
        <v>563</v>
      </c>
      <c r="D486">
        <v>395</v>
      </c>
    </row>
    <row r="487" spans="1:4" x14ac:dyDescent="0.2">
      <c r="A487" s="2">
        <v>42763</v>
      </c>
      <c r="B487">
        <v>987</v>
      </c>
      <c r="C487">
        <v>564</v>
      </c>
      <c r="D487">
        <v>396</v>
      </c>
    </row>
    <row r="488" spans="1:4" x14ac:dyDescent="0.2">
      <c r="A488" s="2">
        <v>42764</v>
      </c>
      <c r="B488">
        <v>987</v>
      </c>
      <c r="C488">
        <v>564</v>
      </c>
      <c r="D488">
        <v>396</v>
      </c>
    </row>
    <row r="489" spans="1:4" x14ac:dyDescent="0.2">
      <c r="A489" s="2">
        <v>42765</v>
      </c>
      <c r="B489">
        <v>987</v>
      </c>
      <c r="C489">
        <v>564</v>
      </c>
      <c r="D489">
        <v>396</v>
      </c>
    </row>
    <row r="490" spans="1:4" x14ac:dyDescent="0.2">
      <c r="A490" s="2">
        <v>42766</v>
      </c>
      <c r="B490">
        <v>987</v>
      </c>
      <c r="C490">
        <v>564</v>
      </c>
      <c r="D490">
        <v>396</v>
      </c>
    </row>
    <row r="491" spans="1:4" x14ac:dyDescent="0.2">
      <c r="A491" s="2">
        <v>42767</v>
      </c>
      <c r="B491">
        <v>987</v>
      </c>
      <c r="C491">
        <v>565</v>
      </c>
      <c r="D491">
        <v>396</v>
      </c>
    </row>
    <row r="492" spans="1:4" x14ac:dyDescent="0.2">
      <c r="A492" s="2">
        <v>42768</v>
      </c>
      <c r="B492">
        <v>988</v>
      </c>
      <c r="C492">
        <v>565</v>
      </c>
      <c r="D492">
        <v>396</v>
      </c>
    </row>
    <row r="493" spans="1:4" x14ac:dyDescent="0.2">
      <c r="A493" s="2">
        <v>42769</v>
      </c>
      <c r="B493">
        <v>988</v>
      </c>
      <c r="C493">
        <v>566</v>
      </c>
      <c r="D493">
        <v>396</v>
      </c>
    </row>
    <row r="494" spans="1:4" x14ac:dyDescent="0.2">
      <c r="A494" s="2">
        <v>42770</v>
      </c>
      <c r="B494">
        <v>988</v>
      </c>
      <c r="C494">
        <v>567</v>
      </c>
      <c r="D494">
        <v>396</v>
      </c>
    </row>
    <row r="495" spans="1:4" x14ac:dyDescent="0.2">
      <c r="A495" s="2">
        <v>42771</v>
      </c>
      <c r="B495">
        <v>988</v>
      </c>
      <c r="C495">
        <v>567</v>
      </c>
      <c r="D495">
        <v>396</v>
      </c>
    </row>
    <row r="496" spans="1:4" x14ac:dyDescent="0.2">
      <c r="A496" s="2">
        <v>42772</v>
      </c>
      <c r="B496">
        <v>988</v>
      </c>
      <c r="C496">
        <v>567</v>
      </c>
      <c r="D496">
        <v>396</v>
      </c>
    </row>
    <row r="497" spans="1:4" x14ac:dyDescent="0.2">
      <c r="A497" s="2">
        <v>42773</v>
      </c>
      <c r="B497">
        <v>988</v>
      </c>
      <c r="C497">
        <v>567</v>
      </c>
      <c r="D497">
        <v>396</v>
      </c>
    </row>
    <row r="498" spans="1:4" x14ac:dyDescent="0.2">
      <c r="A498" s="2">
        <v>42774</v>
      </c>
      <c r="B498">
        <v>988</v>
      </c>
      <c r="C498">
        <v>567</v>
      </c>
      <c r="D498">
        <v>396</v>
      </c>
    </row>
    <row r="499" spans="1:4" x14ac:dyDescent="0.2">
      <c r="A499" s="2">
        <v>42775</v>
      </c>
      <c r="B499">
        <v>988</v>
      </c>
      <c r="C499">
        <v>567</v>
      </c>
      <c r="D499">
        <v>396</v>
      </c>
    </row>
    <row r="500" spans="1:4" x14ac:dyDescent="0.2">
      <c r="A500" s="2">
        <v>42776</v>
      </c>
      <c r="B500">
        <v>988</v>
      </c>
      <c r="C500">
        <v>567</v>
      </c>
      <c r="D500">
        <v>396</v>
      </c>
    </row>
    <row r="501" spans="1:4" x14ac:dyDescent="0.2">
      <c r="A501" s="2">
        <v>42777</v>
      </c>
      <c r="B501">
        <v>988</v>
      </c>
      <c r="C501">
        <v>567</v>
      </c>
      <c r="D501">
        <v>396</v>
      </c>
    </row>
    <row r="502" spans="1:4" x14ac:dyDescent="0.2">
      <c r="A502" s="2">
        <v>42778</v>
      </c>
      <c r="B502">
        <v>988</v>
      </c>
      <c r="C502">
        <v>567</v>
      </c>
      <c r="D502">
        <v>396</v>
      </c>
    </row>
    <row r="503" spans="1:4" x14ac:dyDescent="0.2">
      <c r="A503" s="2">
        <v>42779</v>
      </c>
      <c r="B503">
        <v>988</v>
      </c>
      <c r="C503">
        <v>567</v>
      </c>
      <c r="D503">
        <v>396</v>
      </c>
    </row>
    <row r="504" spans="1:4" x14ac:dyDescent="0.2">
      <c r="A504" s="2">
        <v>42780</v>
      </c>
      <c r="B504">
        <v>988</v>
      </c>
      <c r="C504">
        <v>567</v>
      </c>
      <c r="D504">
        <v>396</v>
      </c>
    </row>
    <row r="505" spans="1:4" x14ac:dyDescent="0.2">
      <c r="A505" s="2">
        <v>42781</v>
      </c>
      <c r="B505">
        <v>989</v>
      </c>
      <c r="C505">
        <v>567</v>
      </c>
      <c r="D505">
        <v>396</v>
      </c>
    </row>
    <row r="506" spans="1:4" x14ac:dyDescent="0.2">
      <c r="A506" s="2">
        <v>42782</v>
      </c>
      <c r="B506">
        <v>989</v>
      </c>
      <c r="C506">
        <v>567</v>
      </c>
      <c r="D506">
        <v>396</v>
      </c>
    </row>
    <row r="507" spans="1:4" x14ac:dyDescent="0.2">
      <c r="A507" s="2">
        <v>42783</v>
      </c>
      <c r="B507">
        <v>990</v>
      </c>
      <c r="C507">
        <v>567</v>
      </c>
      <c r="D507">
        <v>397</v>
      </c>
    </row>
    <row r="508" spans="1:4" x14ac:dyDescent="0.2">
      <c r="A508" s="2">
        <v>42784</v>
      </c>
      <c r="B508">
        <v>990</v>
      </c>
      <c r="C508">
        <v>567</v>
      </c>
      <c r="D508">
        <v>398</v>
      </c>
    </row>
    <row r="509" spans="1:4" x14ac:dyDescent="0.2">
      <c r="A509" s="2">
        <v>42785</v>
      </c>
      <c r="B509">
        <v>990</v>
      </c>
      <c r="C509">
        <v>567</v>
      </c>
      <c r="D509">
        <v>398</v>
      </c>
    </row>
    <row r="510" spans="1:4" x14ac:dyDescent="0.2">
      <c r="A510" s="2">
        <v>42786</v>
      </c>
      <c r="B510">
        <v>990</v>
      </c>
      <c r="C510">
        <v>567</v>
      </c>
      <c r="D510">
        <v>398</v>
      </c>
    </row>
    <row r="511" spans="1:4" x14ac:dyDescent="0.2">
      <c r="A511" s="2">
        <v>42787</v>
      </c>
      <c r="B511">
        <v>990</v>
      </c>
      <c r="C511">
        <v>567</v>
      </c>
      <c r="D511">
        <v>398</v>
      </c>
    </row>
    <row r="512" spans="1:4" x14ac:dyDescent="0.2">
      <c r="A512" s="2">
        <v>42788</v>
      </c>
      <c r="B512">
        <v>990</v>
      </c>
      <c r="C512">
        <v>567</v>
      </c>
      <c r="D512">
        <v>398</v>
      </c>
    </row>
    <row r="513" spans="1:4" x14ac:dyDescent="0.2">
      <c r="A513" s="2">
        <v>42789</v>
      </c>
      <c r="B513">
        <v>990</v>
      </c>
      <c r="C513">
        <v>567</v>
      </c>
      <c r="D513">
        <v>398</v>
      </c>
    </row>
    <row r="514" spans="1:4" x14ac:dyDescent="0.2">
      <c r="A514" s="2">
        <v>42790</v>
      </c>
      <c r="B514">
        <v>991</v>
      </c>
      <c r="C514">
        <v>567</v>
      </c>
      <c r="D514">
        <v>398</v>
      </c>
    </row>
    <row r="515" spans="1:4" x14ac:dyDescent="0.2">
      <c r="A515" s="2">
        <v>42791</v>
      </c>
      <c r="B515">
        <v>992</v>
      </c>
      <c r="C515">
        <v>567</v>
      </c>
      <c r="D515">
        <v>398</v>
      </c>
    </row>
    <row r="516" spans="1:4" x14ac:dyDescent="0.2">
      <c r="A516" s="2">
        <v>42792</v>
      </c>
      <c r="B516">
        <v>992</v>
      </c>
      <c r="C516">
        <v>567</v>
      </c>
      <c r="D516">
        <v>398</v>
      </c>
    </row>
    <row r="517" spans="1:4" x14ac:dyDescent="0.2">
      <c r="A517" s="2">
        <v>42793</v>
      </c>
      <c r="B517">
        <v>992</v>
      </c>
      <c r="C517">
        <v>567</v>
      </c>
      <c r="D517">
        <v>398</v>
      </c>
    </row>
    <row r="518" spans="1:4" x14ac:dyDescent="0.2">
      <c r="A518" s="2">
        <v>42794</v>
      </c>
      <c r="B518">
        <v>993</v>
      </c>
      <c r="C518">
        <v>567</v>
      </c>
      <c r="D518">
        <v>398</v>
      </c>
    </row>
    <row r="519" spans="1:4" x14ac:dyDescent="0.2">
      <c r="A519" s="2">
        <v>42795</v>
      </c>
      <c r="B519">
        <v>994</v>
      </c>
      <c r="C519">
        <v>567</v>
      </c>
      <c r="D519">
        <v>400</v>
      </c>
    </row>
    <row r="520" spans="1:4" x14ac:dyDescent="0.2">
      <c r="A520" s="2">
        <v>42796</v>
      </c>
      <c r="B520">
        <v>994</v>
      </c>
      <c r="C520">
        <v>567</v>
      </c>
      <c r="D520">
        <v>401</v>
      </c>
    </row>
    <row r="521" spans="1:4" x14ac:dyDescent="0.2">
      <c r="A521" s="2">
        <v>42797</v>
      </c>
      <c r="B521">
        <v>994</v>
      </c>
      <c r="C521">
        <v>567</v>
      </c>
      <c r="D521">
        <v>402</v>
      </c>
    </row>
    <row r="522" spans="1:4" x14ac:dyDescent="0.2">
      <c r="A522" s="2">
        <v>42798</v>
      </c>
      <c r="B522">
        <v>994</v>
      </c>
      <c r="C522">
        <v>567</v>
      </c>
      <c r="D522">
        <v>402</v>
      </c>
    </row>
    <row r="523" spans="1:4" x14ac:dyDescent="0.2">
      <c r="A523" s="2">
        <v>42799</v>
      </c>
      <c r="B523">
        <v>994</v>
      </c>
      <c r="C523">
        <v>567</v>
      </c>
      <c r="D523">
        <v>402</v>
      </c>
    </row>
    <row r="524" spans="1:4" x14ac:dyDescent="0.2">
      <c r="A524" s="2">
        <v>42800</v>
      </c>
      <c r="B524">
        <v>994</v>
      </c>
      <c r="C524">
        <v>567</v>
      </c>
      <c r="D524">
        <v>402</v>
      </c>
    </row>
    <row r="525" spans="1:4" x14ac:dyDescent="0.2">
      <c r="A525" s="2">
        <v>42801</v>
      </c>
      <c r="B525">
        <v>994</v>
      </c>
      <c r="C525">
        <v>567</v>
      </c>
      <c r="D525">
        <v>402</v>
      </c>
    </row>
    <row r="526" spans="1:4" x14ac:dyDescent="0.2">
      <c r="A526" s="2">
        <v>42802</v>
      </c>
      <c r="B526">
        <v>994</v>
      </c>
      <c r="C526">
        <v>567</v>
      </c>
      <c r="D526">
        <v>402</v>
      </c>
    </row>
    <row r="527" spans="1:4" x14ac:dyDescent="0.2">
      <c r="A527" s="2">
        <v>42803</v>
      </c>
      <c r="B527">
        <v>994</v>
      </c>
      <c r="C527">
        <v>567</v>
      </c>
      <c r="D527">
        <v>402</v>
      </c>
    </row>
    <row r="528" spans="1:4" x14ac:dyDescent="0.2">
      <c r="A528" s="2">
        <v>42804</v>
      </c>
      <c r="B528">
        <v>994</v>
      </c>
      <c r="C528">
        <v>567</v>
      </c>
      <c r="D528">
        <v>402</v>
      </c>
    </row>
    <row r="529" spans="1:4" x14ac:dyDescent="0.2">
      <c r="A529" s="2">
        <v>42805</v>
      </c>
      <c r="B529">
        <v>994</v>
      </c>
      <c r="C529">
        <v>568</v>
      </c>
      <c r="D529">
        <v>402</v>
      </c>
    </row>
    <row r="530" spans="1:4" x14ac:dyDescent="0.2">
      <c r="A530" s="2">
        <v>42806</v>
      </c>
      <c r="B530">
        <v>994</v>
      </c>
      <c r="C530">
        <v>568</v>
      </c>
      <c r="D530">
        <v>402</v>
      </c>
    </row>
    <row r="531" spans="1:4" x14ac:dyDescent="0.2">
      <c r="A531" s="2">
        <v>42807</v>
      </c>
      <c r="B531">
        <v>994</v>
      </c>
      <c r="C531">
        <v>568</v>
      </c>
      <c r="D531">
        <v>402</v>
      </c>
    </row>
    <row r="532" spans="1:4" x14ac:dyDescent="0.2">
      <c r="A532" s="2">
        <v>42808</v>
      </c>
      <c r="B532">
        <v>995</v>
      </c>
      <c r="C532">
        <v>569</v>
      </c>
      <c r="D532">
        <v>402</v>
      </c>
    </row>
    <row r="533" spans="1:4" x14ac:dyDescent="0.2">
      <c r="A533" s="2">
        <v>42809</v>
      </c>
      <c r="B533">
        <v>995</v>
      </c>
      <c r="C533">
        <v>571</v>
      </c>
      <c r="D533">
        <v>402</v>
      </c>
    </row>
    <row r="534" spans="1:4" x14ac:dyDescent="0.2">
      <c r="A534" s="2">
        <v>42810</v>
      </c>
      <c r="B534">
        <v>995</v>
      </c>
      <c r="C534">
        <v>571</v>
      </c>
      <c r="D534">
        <v>402</v>
      </c>
    </row>
    <row r="535" spans="1:4" x14ac:dyDescent="0.2">
      <c r="A535" s="2">
        <v>42811</v>
      </c>
      <c r="B535">
        <v>995</v>
      </c>
      <c r="C535">
        <v>571</v>
      </c>
      <c r="D535">
        <v>402</v>
      </c>
    </row>
    <row r="536" spans="1:4" x14ac:dyDescent="0.2">
      <c r="A536" s="2">
        <v>42812</v>
      </c>
      <c r="B536">
        <v>997</v>
      </c>
      <c r="C536">
        <v>571</v>
      </c>
      <c r="D536">
        <v>402</v>
      </c>
    </row>
    <row r="537" spans="1:4" x14ac:dyDescent="0.2">
      <c r="A537" s="2">
        <v>42813</v>
      </c>
      <c r="B537">
        <v>997</v>
      </c>
      <c r="C537">
        <v>571</v>
      </c>
      <c r="D537">
        <v>402</v>
      </c>
    </row>
    <row r="538" spans="1:4" x14ac:dyDescent="0.2">
      <c r="A538" s="2">
        <v>42814</v>
      </c>
      <c r="B538">
        <v>997</v>
      </c>
      <c r="C538">
        <v>571</v>
      </c>
      <c r="D538">
        <v>402</v>
      </c>
    </row>
    <row r="539" spans="1:4" x14ac:dyDescent="0.2">
      <c r="A539" s="2">
        <v>42815</v>
      </c>
      <c r="B539">
        <v>998</v>
      </c>
      <c r="C539">
        <v>571</v>
      </c>
      <c r="D539">
        <v>402</v>
      </c>
    </row>
    <row r="540" spans="1:4" x14ac:dyDescent="0.2">
      <c r="A540" s="2">
        <v>42816</v>
      </c>
      <c r="B540">
        <v>998</v>
      </c>
      <c r="C540">
        <v>571</v>
      </c>
      <c r="D540">
        <v>402</v>
      </c>
    </row>
    <row r="541" spans="1:4" x14ac:dyDescent="0.2">
      <c r="A541" s="2">
        <v>42817</v>
      </c>
      <c r="B541">
        <v>998</v>
      </c>
      <c r="C541">
        <v>571</v>
      </c>
      <c r="D541">
        <v>402</v>
      </c>
    </row>
    <row r="542" spans="1:4" x14ac:dyDescent="0.2">
      <c r="A542" s="2">
        <v>42818</v>
      </c>
      <c r="B542">
        <v>998</v>
      </c>
      <c r="C542">
        <v>571</v>
      </c>
      <c r="D542">
        <v>402</v>
      </c>
    </row>
    <row r="543" spans="1:4" x14ac:dyDescent="0.2">
      <c r="A543" s="2">
        <v>42819</v>
      </c>
      <c r="B543">
        <v>998</v>
      </c>
      <c r="C543">
        <v>571</v>
      </c>
      <c r="D543">
        <v>402</v>
      </c>
    </row>
    <row r="544" spans="1:4" x14ac:dyDescent="0.2">
      <c r="A544" s="2">
        <v>42820</v>
      </c>
      <c r="B544">
        <v>998</v>
      </c>
      <c r="C544">
        <v>571</v>
      </c>
      <c r="D544">
        <v>402</v>
      </c>
    </row>
    <row r="545" spans="1:4" x14ac:dyDescent="0.2">
      <c r="A545" s="2">
        <v>42821</v>
      </c>
      <c r="B545">
        <v>998</v>
      </c>
      <c r="C545">
        <v>571</v>
      </c>
      <c r="D545">
        <v>402</v>
      </c>
    </row>
    <row r="546" spans="1:4" x14ac:dyDescent="0.2">
      <c r="A546" s="2">
        <v>42822</v>
      </c>
      <c r="B546">
        <v>1000</v>
      </c>
      <c r="C546">
        <v>572</v>
      </c>
      <c r="D546">
        <v>402</v>
      </c>
    </row>
    <row r="547" spans="1:4" x14ac:dyDescent="0.2">
      <c r="A547" s="2">
        <v>42823</v>
      </c>
      <c r="B547">
        <v>1000</v>
      </c>
      <c r="C547">
        <v>572</v>
      </c>
      <c r="D547">
        <v>402</v>
      </c>
    </row>
    <row r="548" spans="1:4" x14ac:dyDescent="0.2">
      <c r="A548" s="2">
        <v>42824</v>
      </c>
      <c r="B548">
        <v>1000</v>
      </c>
      <c r="C548">
        <v>572</v>
      </c>
      <c r="D548">
        <v>403</v>
      </c>
    </row>
    <row r="549" spans="1:4" x14ac:dyDescent="0.2">
      <c r="A549" s="2">
        <v>42825</v>
      </c>
      <c r="B549">
        <v>1002</v>
      </c>
      <c r="C549">
        <v>572</v>
      </c>
      <c r="D549">
        <v>404</v>
      </c>
    </row>
    <row r="550" spans="1:4" x14ac:dyDescent="0.2">
      <c r="A550" s="2">
        <v>42826</v>
      </c>
      <c r="B550">
        <v>1006</v>
      </c>
      <c r="C550">
        <v>572</v>
      </c>
      <c r="D550">
        <v>404</v>
      </c>
    </row>
    <row r="551" spans="1:4" x14ac:dyDescent="0.2">
      <c r="A551" s="2">
        <v>42827</v>
      </c>
      <c r="B551">
        <v>1006</v>
      </c>
      <c r="C551">
        <v>572</v>
      </c>
      <c r="D551">
        <v>404</v>
      </c>
    </row>
    <row r="552" spans="1:4" x14ac:dyDescent="0.2">
      <c r="A552" s="2">
        <v>42828</v>
      </c>
      <c r="B552">
        <v>1006</v>
      </c>
      <c r="C552">
        <v>572</v>
      </c>
      <c r="D552">
        <v>404</v>
      </c>
    </row>
    <row r="553" spans="1:4" x14ac:dyDescent="0.2">
      <c r="A553" s="2">
        <v>42829</v>
      </c>
      <c r="B553">
        <v>1006</v>
      </c>
      <c r="C553">
        <v>572</v>
      </c>
      <c r="D553">
        <v>405</v>
      </c>
    </row>
    <row r="554" spans="1:4" x14ac:dyDescent="0.2">
      <c r="A554" s="2">
        <v>42830</v>
      </c>
      <c r="B554">
        <v>1006</v>
      </c>
      <c r="C554">
        <v>572</v>
      </c>
      <c r="D554">
        <v>405</v>
      </c>
    </row>
    <row r="555" spans="1:4" x14ac:dyDescent="0.2">
      <c r="A555" s="2">
        <v>42831</v>
      </c>
      <c r="B555">
        <v>1007</v>
      </c>
      <c r="C555">
        <v>572</v>
      </c>
      <c r="D555">
        <v>406</v>
      </c>
    </row>
    <row r="556" spans="1:4" x14ac:dyDescent="0.2">
      <c r="A556" s="2">
        <v>42832</v>
      </c>
      <c r="B556">
        <v>1008</v>
      </c>
      <c r="C556">
        <v>573</v>
      </c>
      <c r="D556">
        <v>406</v>
      </c>
    </row>
    <row r="557" spans="1:4" x14ac:dyDescent="0.2">
      <c r="A557" s="2">
        <v>42833</v>
      </c>
      <c r="B557">
        <v>1008</v>
      </c>
      <c r="C557">
        <v>574</v>
      </c>
      <c r="D557">
        <v>406</v>
      </c>
    </row>
    <row r="558" spans="1:4" x14ac:dyDescent="0.2">
      <c r="A558" s="2">
        <v>42834</v>
      </c>
      <c r="B558">
        <v>1008</v>
      </c>
      <c r="C558">
        <v>574</v>
      </c>
      <c r="D558">
        <v>406</v>
      </c>
    </row>
    <row r="559" spans="1:4" x14ac:dyDescent="0.2">
      <c r="A559" s="2">
        <v>42835</v>
      </c>
      <c r="B559">
        <v>1008</v>
      </c>
      <c r="C559">
        <v>574</v>
      </c>
      <c r="D559">
        <v>406</v>
      </c>
    </row>
    <row r="560" spans="1:4" x14ac:dyDescent="0.2">
      <c r="A560" s="2">
        <v>42836</v>
      </c>
      <c r="B560">
        <v>1008</v>
      </c>
      <c r="C560">
        <v>574</v>
      </c>
      <c r="D560">
        <v>406</v>
      </c>
    </row>
    <row r="561" spans="1:4" x14ac:dyDescent="0.2">
      <c r="A561" s="2">
        <v>42837</v>
      </c>
      <c r="B561">
        <v>1008</v>
      </c>
      <c r="C561">
        <v>574</v>
      </c>
      <c r="D561">
        <v>406</v>
      </c>
    </row>
    <row r="562" spans="1:4" x14ac:dyDescent="0.2">
      <c r="A562" s="2">
        <v>42838</v>
      </c>
      <c r="B562">
        <v>1008</v>
      </c>
      <c r="C562">
        <v>574</v>
      </c>
      <c r="D562">
        <v>406</v>
      </c>
    </row>
    <row r="563" spans="1:4" x14ac:dyDescent="0.2">
      <c r="A563" s="2">
        <v>42839</v>
      </c>
      <c r="B563">
        <v>1009</v>
      </c>
      <c r="C563">
        <v>574</v>
      </c>
      <c r="D563">
        <v>407</v>
      </c>
    </row>
    <row r="564" spans="1:4" x14ac:dyDescent="0.2">
      <c r="A564" s="2">
        <v>42840</v>
      </c>
      <c r="B564">
        <v>1009</v>
      </c>
      <c r="C564">
        <v>574</v>
      </c>
      <c r="D564">
        <v>407</v>
      </c>
    </row>
    <row r="565" spans="1:4" x14ac:dyDescent="0.2">
      <c r="A565" s="2">
        <v>42841</v>
      </c>
      <c r="B565">
        <v>1009</v>
      </c>
      <c r="C565">
        <v>574</v>
      </c>
      <c r="D565">
        <v>407</v>
      </c>
    </row>
    <row r="566" spans="1:4" x14ac:dyDescent="0.2">
      <c r="A566" s="2">
        <v>42842</v>
      </c>
      <c r="B566">
        <v>1009</v>
      </c>
      <c r="C566">
        <v>574</v>
      </c>
      <c r="D566">
        <v>407</v>
      </c>
    </row>
    <row r="567" spans="1:4" x14ac:dyDescent="0.2">
      <c r="A567" s="2">
        <v>42843</v>
      </c>
      <c r="B567">
        <v>1009</v>
      </c>
      <c r="C567">
        <v>574</v>
      </c>
      <c r="D567">
        <v>407</v>
      </c>
    </row>
    <row r="568" spans="1:4" x14ac:dyDescent="0.2">
      <c r="A568" s="2">
        <v>42844</v>
      </c>
      <c r="B568">
        <v>1009</v>
      </c>
      <c r="C568">
        <v>575</v>
      </c>
      <c r="D568">
        <v>407</v>
      </c>
    </row>
    <row r="569" spans="1:4" x14ac:dyDescent="0.2">
      <c r="A569" s="2">
        <v>42845</v>
      </c>
      <c r="B569">
        <v>1010</v>
      </c>
      <c r="C569">
        <v>575</v>
      </c>
      <c r="D569">
        <v>407</v>
      </c>
    </row>
    <row r="570" spans="1:4" x14ac:dyDescent="0.2">
      <c r="A570" s="2">
        <v>42846</v>
      </c>
      <c r="B570">
        <v>1010</v>
      </c>
      <c r="C570">
        <v>575</v>
      </c>
      <c r="D570">
        <v>407</v>
      </c>
    </row>
    <row r="571" spans="1:4" x14ac:dyDescent="0.2">
      <c r="A571" s="2">
        <v>42847</v>
      </c>
      <c r="B571">
        <v>1010</v>
      </c>
      <c r="C571">
        <v>575</v>
      </c>
      <c r="D571">
        <v>408</v>
      </c>
    </row>
    <row r="572" spans="1:4" x14ac:dyDescent="0.2">
      <c r="A572" s="2">
        <v>42848</v>
      </c>
      <c r="B572">
        <v>1010</v>
      </c>
      <c r="C572">
        <v>575</v>
      </c>
      <c r="D572">
        <v>408</v>
      </c>
    </row>
    <row r="573" spans="1:4" x14ac:dyDescent="0.2">
      <c r="A573" s="2">
        <v>42849</v>
      </c>
      <c r="B573">
        <v>1010</v>
      </c>
      <c r="C573">
        <v>575</v>
      </c>
      <c r="D573">
        <v>408</v>
      </c>
    </row>
    <row r="574" spans="1:4" x14ac:dyDescent="0.2">
      <c r="A574" s="2">
        <v>42850</v>
      </c>
      <c r="B574">
        <v>1010</v>
      </c>
      <c r="C574">
        <v>575</v>
      </c>
      <c r="D574">
        <v>409</v>
      </c>
    </row>
    <row r="575" spans="1:4" x14ac:dyDescent="0.2">
      <c r="A575" s="2">
        <v>42851</v>
      </c>
      <c r="B575">
        <v>1010</v>
      </c>
      <c r="C575">
        <v>575</v>
      </c>
      <c r="D575">
        <v>409</v>
      </c>
    </row>
    <row r="576" spans="1:4" x14ac:dyDescent="0.2">
      <c r="A576" s="2">
        <v>42852</v>
      </c>
      <c r="B576">
        <v>1010</v>
      </c>
      <c r="C576">
        <v>576</v>
      </c>
      <c r="D576">
        <v>409</v>
      </c>
    </row>
    <row r="577" spans="1:4" x14ac:dyDescent="0.2">
      <c r="A577" s="2">
        <v>42853</v>
      </c>
      <c r="B577">
        <v>1010</v>
      </c>
      <c r="C577">
        <v>578</v>
      </c>
      <c r="D577">
        <v>409</v>
      </c>
    </row>
    <row r="578" spans="1:4" x14ac:dyDescent="0.2">
      <c r="A578" s="2">
        <v>42854</v>
      </c>
      <c r="B578">
        <v>1013</v>
      </c>
      <c r="C578">
        <v>579</v>
      </c>
      <c r="D578">
        <v>409</v>
      </c>
    </row>
    <row r="579" spans="1:4" x14ac:dyDescent="0.2">
      <c r="A579" s="2">
        <v>42855</v>
      </c>
      <c r="B579">
        <v>1013</v>
      </c>
      <c r="C579">
        <v>579</v>
      </c>
      <c r="D579">
        <v>409</v>
      </c>
    </row>
    <row r="580" spans="1:4" x14ac:dyDescent="0.2">
      <c r="A580" s="2">
        <v>42856</v>
      </c>
      <c r="B580">
        <v>1013</v>
      </c>
      <c r="C580">
        <v>579</v>
      </c>
      <c r="D580">
        <v>409</v>
      </c>
    </row>
    <row r="581" spans="1:4" x14ac:dyDescent="0.2">
      <c r="A581" s="2">
        <v>42857</v>
      </c>
      <c r="B581">
        <v>1021</v>
      </c>
      <c r="C581">
        <v>579</v>
      </c>
      <c r="D581">
        <v>411</v>
      </c>
    </row>
    <row r="582" spans="1:4" x14ac:dyDescent="0.2">
      <c r="A582" s="2">
        <v>42858</v>
      </c>
      <c r="B582">
        <v>1021</v>
      </c>
      <c r="C582">
        <v>579</v>
      </c>
      <c r="D582">
        <v>411</v>
      </c>
    </row>
    <row r="583" spans="1:4" x14ac:dyDescent="0.2">
      <c r="A583" s="2">
        <v>42859</v>
      </c>
      <c r="B583">
        <v>1021</v>
      </c>
      <c r="C583">
        <v>579</v>
      </c>
      <c r="D583">
        <v>411</v>
      </c>
    </row>
    <row r="584" spans="1:4" x14ac:dyDescent="0.2">
      <c r="A584" s="2">
        <v>42860</v>
      </c>
      <c r="B584">
        <v>1022</v>
      </c>
      <c r="C584">
        <v>579</v>
      </c>
      <c r="D584">
        <v>411</v>
      </c>
    </row>
    <row r="585" spans="1:4" x14ac:dyDescent="0.2">
      <c r="A585" s="2">
        <v>42861</v>
      </c>
      <c r="B585">
        <v>1022</v>
      </c>
      <c r="C585">
        <v>580</v>
      </c>
      <c r="D585">
        <v>411</v>
      </c>
    </row>
    <row r="586" spans="1:4" x14ac:dyDescent="0.2">
      <c r="A586" s="2">
        <v>42862</v>
      </c>
      <c r="B586">
        <v>1022</v>
      </c>
      <c r="C586">
        <v>580</v>
      </c>
      <c r="D586">
        <v>411</v>
      </c>
    </row>
    <row r="587" spans="1:4" x14ac:dyDescent="0.2">
      <c r="A587" s="2">
        <v>42863</v>
      </c>
      <c r="B587">
        <v>1022</v>
      </c>
      <c r="C587">
        <v>580</v>
      </c>
      <c r="D587">
        <v>411</v>
      </c>
    </row>
    <row r="588" spans="1:4" x14ac:dyDescent="0.2">
      <c r="A588" s="2">
        <v>42864</v>
      </c>
      <c r="B588">
        <v>1022</v>
      </c>
      <c r="C588">
        <v>580</v>
      </c>
      <c r="D588">
        <v>411</v>
      </c>
    </row>
    <row r="589" spans="1:4" x14ac:dyDescent="0.2">
      <c r="A589" s="2">
        <v>42865</v>
      </c>
      <c r="B589">
        <v>1022</v>
      </c>
      <c r="C589">
        <v>580</v>
      </c>
      <c r="D589">
        <v>411</v>
      </c>
    </row>
    <row r="590" spans="1:4" x14ac:dyDescent="0.2">
      <c r="A590" s="2">
        <v>42866</v>
      </c>
      <c r="B590">
        <v>1022</v>
      </c>
      <c r="C590">
        <v>580</v>
      </c>
      <c r="D590">
        <v>411</v>
      </c>
    </row>
    <row r="591" spans="1:4" x14ac:dyDescent="0.2">
      <c r="A591" s="2">
        <v>42867</v>
      </c>
      <c r="B591">
        <v>1022</v>
      </c>
      <c r="C591">
        <v>581</v>
      </c>
      <c r="D591">
        <v>411</v>
      </c>
    </row>
    <row r="592" spans="1:4" x14ac:dyDescent="0.2">
      <c r="A592" s="2">
        <v>42868</v>
      </c>
      <c r="B592">
        <v>1023</v>
      </c>
      <c r="C592">
        <v>581</v>
      </c>
      <c r="D592">
        <v>411</v>
      </c>
    </row>
    <row r="593" spans="1:4" x14ac:dyDescent="0.2">
      <c r="A593" s="2">
        <v>42869</v>
      </c>
      <c r="B593">
        <v>1023</v>
      </c>
      <c r="C593">
        <v>581</v>
      </c>
      <c r="D593">
        <v>411</v>
      </c>
    </row>
    <row r="594" spans="1:4" x14ac:dyDescent="0.2">
      <c r="A594" s="2">
        <v>42870</v>
      </c>
      <c r="B594">
        <v>1023</v>
      </c>
      <c r="C594">
        <v>581</v>
      </c>
      <c r="D594">
        <v>411</v>
      </c>
    </row>
    <row r="595" spans="1:4" x14ac:dyDescent="0.2">
      <c r="A595" s="2">
        <v>42871</v>
      </c>
      <c r="B595">
        <v>1024</v>
      </c>
      <c r="C595">
        <v>581</v>
      </c>
      <c r="D595">
        <v>412</v>
      </c>
    </row>
    <row r="596" spans="1:4" x14ac:dyDescent="0.2">
      <c r="A596" s="2">
        <v>42872</v>
      </c>
      <c r="B596">
        <v>1025</v>
      </c>
      <c r="C596">
        <v>581</v>
      </c>
      <c r="D596">
        <v>412</v>
      </c>
    </row>
    <row r="597" spans="1:4" x14ac:dyDescent="0.2">
      <c r="A597" s="2">
        <v>42873</v>
      </c>
      <c r="B597">
        <v>1025</v>
      </c>
      <c r="C597">
        <v>581</v>
      </c>
      <c r="D597">
        <v>412</v>
      </c>
    </row>
    <row r="598" spans="1:4" x14ac:dyDescent="0.2">
      <c r="A598" s="2">
        <v>42874</v>
      </c>
      <c r="B598">
        <v>1025</v>
      </c>
      <c r="C598">
        <v>581</v>
      </c>
      <c r="D598">
        <v>413</v>
      </c>
    </row>
    <row r="599" spans="1:4" x14ac:dyDescent="0.2">
      <c r="A599" s="2">
        <v>42875</v>
      </c>
      <c r="B599">
        <v>1025</v>
      </c>
      <c r="C599">
        <v>582</v>
      </c>
      <c r="D599">
        <v>413</v>
      </c>
    </row>
    <row r="600" spans="1:4" x14ac:dyDescent="0.2">
      <c r="A600" s="2">
        <v>42876</v>
      </c>
      <c r="B600">
        <v>1025</v>
      </c>
      <c r="C600">
        <v>582</v>
      </c>
      <c r="D600">
        <v>413</v>
      </c>
    </row>
    <row r="601" spans="1:4" x14ac:dyDescent="0.2">
      <c r="A601" s="2">
        <v>42877</v>
      </c>
      <c r="B601">
        <v>1025</v>
      </c>
      <c r="C601">
        <v>582</v>
      </c>
      <c r="D601">
        <v>413</v>
      </c>
    </row>
    <row r="602" spans="1:4" x14ac:dyDescent="0.2">
      <c r="A602" s="2">
        <v>42878</v>
      </c>
      <c r="B602">
        <v>1025</v>
      </c>
      <c r="C602">
        <v>582</v>
      </c>
      <c r="D602">
        <v>413</v>
      </c>
    </row>
    <row r="603" spans="1:4" x14ac:dyDescent="0.2">
      <c r="A603" s="2">
        <v>42879</v>
      </c>
      <c r="B603">
        <v>1025</v>
      </c>
      <c r="C603">
        <v>583</v>
      </c>
      <c r="D603">
        <v>413</v>
      </c>
    </row>
    <row r="604" spans="1:4" x14ac:dyDescent="0.2">
      <c r="A604" s="2">
        <v>42880</v>
      </c>
      <c r="B604">
        <v>1026</v>
      </c>
      <c r="C604">
        <v>583</v>
      </c>
      <c r="D604">
        <v>413</v>
      </c>
    </row>
    <row r="605" spans="1:4" x14ac:dyDescent="0.2">
      <c r="A605" s="2">
        <v>42881</v>
      </c>
      <c r="B605">
        <v>1027</v>
      </c>
      <c r="C605">
        <v>584</v>
      </c>
      <c r="D605">
        <v>414</v>
      </c>
    </row>
    <row r="606" spans="1:4" x14ac:dyDescent="0.2">
      <c r="A606" s="2">
        <v>42882</v>
      </c>
      <c r="B606">
        <v>1028</v>
      </c>
      <c r="C606">
        <v>584</v>
      </c>
      <c r="D606">
        <v>414</v>
      </c>
    </row>
    <row r="607" spans="1:4" x14ac:dyDescent="0.2">
      <c r="A607" s="2">
        <v>42883</v>
      </c>
      <c r="B607">
        <v>1028</v>
      </c>
      <c r="C607">
        <v>584</v>
      </c>
      <c r="D607">
        <v>414</v>
      </c>
    </row>
    <row r="608" spans="1:4" x14ac:dyDescent="0.2">
      <c r="A608" s="2">
        <v>42884</v>
      </c>
      <c r="B608">
        <v>1028</v>
      </c>
      <c r="C608">
        <v>584</v>
      </c>
      <c r="D608">
        <v>414</v>
      </c>
    </row>
    <row r="609" spans="1:4" x14ac:dyDescent="0.2">
      <c r="A609" s="2">
        <v>42885</v>
      </c>
      <c r="B609">
        <v>1028</v>
      </c>
      <c r="C609">
        <v>584</v>
      </c>
      <c r="D609">
        <v>414</v>
      </c>
    </row>
    <row r="610" spans="1:4" x14ac:dyDescent="0.2">
      <c r="A610" s="2">
        <v>42886</v>
      </c>
      <c r="B610">
        <v>1029</v>
      </c>
      <c r="C610">
        <v>584</v>
      </c>
      <c r="D610">
        <v>414</v>
      </c>
    </row>
    <row r="611" spans="1:4" x14ac:dyDescent="0.2">
      <c r="A611" s="2">
        <v>42887</v>
      </c>
      <c r="B611">
        <v>1034</v>
      </c>
      <c r="C611">
        <v>586</v>
      </c>
      <c r="D611">
        <v>416</v>
      </c>
    </row>
    <row r="612" spans="1:4" x14ac:dyDescent="0.2">
      <c r="A612" s="2">
        <v>42888</v>
      </c>
      <c r="B612">
        <v>1036</v>
      </c>
      <c r="C612">
        <v>587</v>
      </c>
      <c r="D612">
        <v>416</v>
      </c>
    </row>
    <row r="613" spans="1:4" x14ac:dyDescent="0.2">
      <c r="A613" s="2">
        <v>42889</v>
      </c>
      <c r="B613">
        <v>1036</v>
      </c>
      <c r="C613">
        <v>587</v>
      </c>
      <c r="D613">
        <v>416</v>
      </c>
    </row>
    <row r="614" spans="1:4" x14ac:dyDescent="0.2">
      <c r="A614" s="2">
        <v>42890</v>
      </c>
      <c r="B614">
        <v>1036</v>
      </c>
      <c r="C614">
        <v>587</v>
      </c>
      <c r="D614">
        <v>416</v>
      </c>
    </row>
    <row r="615" spans="1:4" x14ac:dyDescent="0.2">
      <c r="A615" s="2">
        <v>42891</v>
      </c>
      <c r="B615">
        <v>1036</v>
      </c>
      <c r="C615">
        <v>587</v>
      </c>
      <c r="D615">
        <v>416</v>
      </c>
    </row>
    <row r="616" spans="1:4" x14ac:dyDescent="0.2">
      <c r="A616" s="2">
        <v>42892</v>
      </c>
      <c r="B616">
        <v>1036</v>
      </c>
      <c r="C616">
        <v>589</v>
      </c>
      <c r="D616">
        <v>416</v>
      </c>
    </row>
    <row r="617" spans="1:4" x14ac:dyDescent="0.2">
      <c r="A617" s="2">
        <v>42893</v>
      </c>
      <c r="B617">
        <v>1036</v>
      </c>
      <c r="C617">
        <v>589</v>
      </c>
      <c r="D617">
        <v>416</v>
      </c>
    </row>
    <row r="618" spans="1:4" x14ac:dyDescent="0.2">
      <c r="A618" s="2">
        <v>42894</v>
      </c>
      <c r="B618">
        <v>1037</v>
      </c>
      <c r="C618">
        <v>589</v>
      </c>
      <c r="D618">
        <v>416</v>
      </c>
    </row>
    <row r="619" spans="1:4" x14ac:dyDescent="0.2">
      <c r="A619" s="2">
        <v>42895</v>
      </c>
      <c r="B619">
        <v>1039</v>
      </c>
      <c r="C619">
        <v>589</v>
      </c>
      <c r="D619">
        <v>416</v>
      </c>
    </row>
    <row r="620" spans="1:4" x14ac:dyDescent="0.2">
      <c r="A620" s="2">
        <v>42896</v>
      </c>
      <c r="B620">
        <v>1040</v>
      </c>
      <c r="C620">
        <v>589</v>
      </c>
      <c r="D620">
        <v>416</v>
      </c>
    </row>
    <row r="621" spans="1:4" x14ac:dyDescent="0.2">
      <c r="A621" s="2">
        <v>42897</v>
      </c>
      <c r="B621">
        <v>1040</v>
      </c>
      <c r="C621">
        <v>589</v>
      </c>
      <c r="D621">
        <v>416</v>
      </c>
    </row>
    <row r="622" spans="1:4" x14ac:dyDescent="0.2">
      <c r="A622" s="2">
        <v>42898</v>
      </c>
      <c r="B622">
        <v>1040</v>
      </c>
      <c r="C622">
        <v>589</v>
      </c>
      <c r="D622">
        <v>416</v>
      </c>
    </row>
    <row r="623" spans="1:4" x14ac:dyDescent="0.2">
      <c r="A623" s="2">
        <v>42899</v>
      </c>
      <c r="B623">
        <v>1040</v>
      </c>
      <c r="C623">
        <v>589</v>
      </c>
      <c r="D623">
        <v>416</v>
      </c>
    </row>
    <row r="624" spans="1:4" x14ac:dyDescent="0.2">
      <c r="A624" s="2">
        <v>42900</v>
      </c>
      <c r="B624">
        <v>1040</v>
      </c>
      <c r="C624">
        <v>589</v>
      </c>
      <c r="D624">
        <v>417</v>
      </c>
    </row>
    <row r="625" spans="1:4" x14ac:dyDescent="0.2">
      <c r="A625" s="2">
        <v>42901</v>
      </c>
      <c r="B625">
        <v>1041</v>
      </c>
      <c r="C625">
        <v>589</v>
      </c>
      <c r="D625">
        <v>418</v>
      </c>
    </row>
    <row r="626" spans="1:4" x14ac:dyDescent="0.2">
      <c r="A626" s="2">
        <v>42902</v>
      </c>
      <c r="B626">
        <v>1047</v>
      </c>
      <c r="C626">
        <v>592</v>
      </c>
      <c r="D626">
        <v>419</v>
      </c>
    </row>
    <row r="627" spans="1:4" x14ac:dyDescent="0.2">
      <c r="A627" s="2">
        <v>42903</v>
      </c>
      <c r="B627">
        <v>1047</v>
      </c>
      <c r="C627">
        <v>592</v>
      </c>
      <c r="D627">
        <v>420</v>
      </c>
    </row>
    <row r="628" spans="1:4" x14ac:dyDescent="0.2">
      <c r="A628" s="2">
        <v>42904</v>
      </c>
      <c r="B628">
        <v>1047</v>
      </c>
      <c r="C628">
        <v>592</v>
      </c>
      <c r="D628">
        <v>420</v>
      </c>
    </row>
    <row r="629" spans="1:4" x14ac:dyDescent="0.2">
      <c r="A629" s="2">
        <v>42905</v>
      </c>
      <c r="B629">
        <v>1047</v>
      </c>
      <c r="C629">
        <v>592</v>
      </c>
      <c r="D629">
        <v>420</v>
      </c>
    </row>
    <row r="630" spans="1:4" x14ac:dyDescent="0.2">
      <c r="A630" s="2">
        <v>42906</v>
      </c>
      <c r="B630">
        <v>1048</v>
      </c>
      <c r="C630">
        <v>592</v>
      </c>
      <c r="D630">
        <v>420</v>
      </c>
    </row>
    <row r="631" spans="1:4" x14ac:dyDescent="0.2">
      <c r="A631" s="2">
        <v>42907</v>
      </c>
      <c r="B631">
        <v>1049</v>
      </c>
      <c r="C631">
        <v>592</v>
      </c>
      <c r="D631">
        <v>420</v>
      </c>
    </row>
    <row r="632" spans="1:4" x14ac:dyDescent="0.2">
      <c r="A632" s="2">
        <v>42908</v>
      </c>
      <c r="B632">
        <v>1050</v>
      </c>
      <c r="C632">
        <v>592</v>
      </c>
      <c r="D632">
        <v>421</v>
      </c>
    </row>
    <row r="633" spans="1:4" x14ac:dyDescent="0.2">
      <c r="A633" s="2">
        <v>42909</v>
      </c>
      <c r="B633">
        <v>1050</v>
      </c>
      <c r="C633">
        <v>593</v>
      </c>
      <c r="D633">
        <v>421</v>
      </c>
    </row>
    <row r="634" spans="1:4" x14ac:dyDescent="0.2">
      <c r="A634" s="2">
        <v>42910</v>
      </c>
      <c r="B634">
        <v>1051</v>
      </c>
      <c r="C634">
        <v>593</v>
      </c>
      <c r="D634">
        <v>422</v>
      </c>
    </row>
    <row r="635" spans="1:4" x14ac:dyDescent="0.2">
      <c r="A635" s="2">
        <v>42911</v>
      </c>
      <c r="B635">
        <v>1051</v>
      </c>
      <c r="C635">
        <v>593</v>
      </c>
      <c r="D635">
        <v>422</v>
      </c>
    </row>
    <row r="636" spans="1:4" x14ac:dyDescent="0.2">
      <c r="A636" s="2">
        <v>42912</v>
      </c>
      <c r="B636">
        <v>1051</v>
      </c>
      <c r="C636">
        <v>593</v>
      </c>
      <c r="D636">
        <v>422</v>
      </c>
    </row>
    <row r="637" spans="1:4" x14ac:dyDescent="0.2">
      <c r="A637" s="2">
        <v>42913</v>
      </c>
      <c r="B637">
        <v>1052</v>
      </c>
      <c r="C637">
        <v>596</v>
      </c>
      <c r="D637">
        <v>422</v>
      </c>
    </row>
    <row r="638" spans="1:4" x14ac:dyDescent="0.2">
      <c r="A638" s="2">
        <v>42914</v>
      </c>
      <c r="B638">
        <v>1053</v>
      </c>
      <c r="C638">
        <v>596</v>
      </c>
      <c r="D638">
        <v>422</v>
      </c>
    </row>
    <row r="639" spans="1:4" x14ac:dyDescent="0.2">
      <c r="A639" s="2">
        <v>42915</v>
      </c>
      <c r="B639">
        <v>1053</v>
      </c>
      <c r="C639">
        <v>596</v>
      </c>
      <c r="D639">
        <v>423</v>
      </c>
    </row>
    <row r="640" spans="1:4" x14ac:dyDescent="0.2">
      <c r="A640" s="2">
        <v>42916</v>
      </c>
      <c r="B640">
        <v>1057</v>
      </c>
      <c r="C640">
        <v>597</v>
      </c>
      <c r="D640">
        <v>423</v>
      </c>
    </row>
    <row r="641" spans="1:4" x14ac:dyDescent="0.2">
      <c r="A641" s="2">
        <v>42917</v>
      </c>
      <c r="B641">
        <v>1060</v>
      </c>
      <c r="C641">
        <v>597</v>
      </c>
      <c r="D641">
        <v>424</v>
      </c>
    </row>
    <row r="642" spans="1:4" x14ac:dyDescent="0.2">
      <c r="A642" s="2">
        <v>42918</v>
      </c>
      <c r="B642">
        <v>1060</v>
      </c>
      <c r="C642">
        <v>597</v>
      </c>
      <c r="D642">
        <v>424</v>
      </c>
    </row>
    <row r="643" spans="1:4" x14ac:dyDescent="0.2">
      <c r="A643" s="2">
        <v>42919</v>
      </c>
      <c r="B643">
        <v>1060</v>
      </c>
      <c r="C643">
        <v>597</v>
      </c>
      <c r="D643">
        <v>424</v>
      </c>
    </row>
    <row r="644" spans="1:4" x14ac:dyDescent="0.2">
      <c r="A644" s="2">
        <v>42920</v>
      </c>
      <c r="B644">
        <v>1060</v>
      </c>
      <c r="C644">
        <v>597</v>
      </c>
      <c r="D644">
        <v>424</v>
      </c>
    </row>
    <row r="645" spans="1:4" x14ac:dyDescent="0.2">
      <c r="A645" s="2">
        <v>42921</v>
      </c>
      <c r="B645">
        <v>1063</v>
      </c>
      <c r="C645">
        <v>598</v>
      </c>
      <c r="D645">
        <v>424</v>
      </c>
    </row>
    <row r="646" spans="1:4" x14ac:dyDescent="0.2">
      <c r="A646" s="2">
        <v>42922</v>
      </c>
      <c r="B646">
        <v>1065</v>
      </c>
      <c r="C646">
        <v>598</v>
      </c>
      <c r="D646">
        <v>424</v>
      </c>
    </row>
    <row r="647" spans="1:4" x14ac:dyDescent="0.2">
      <c r="A647" s="2">
        <v>42923</v>
      </c>
      <c r="B647">
        <v>1066</v>
      </c>
      <c r="C647">
        <v>598</v>
      </c>
      <c r="D647">
        <v>425</v>
      </c>
    </row>
    <row r="648" spans="1:4" x14ac:dyDescent="0.2">
      <c r="A648" s="2">
        <v>42924</v>
      </c>
      <c r="B648">
        <v>1068</v>
      </c>
      <c r="C648">
        <v>598</v>
      </c>
      <c r="D648">
        <v>426</v>
      </c>
    </row>
    <row r="649" spans="1:4" x14ac:dyDescent="0.2">
      <c r="A649" s="2">
        <v>42925</v>
      </c>
      <c r="B649">
        <v>1068</v>
      </c>
      <c r="C649">
        <v>598</v>
      </c>
      <c r="D649">
        <v>426</v>
      </c>
    </row>
    <row r="650" spans="1:4" x14ac:dyDescent="0.2">
      <c r="A650" s="2">
        <v>42926</v>
      </c>
      <c r="B650">
        <v>1068</v>
      </c>
      <c r="C650">
        <v>598</v>
      </c>
      <c r="D650">
        <v>426</v>
      </c>
    </row>
    <row r="651" spans="1:4" x14ac:dyDescent="0.2">
      <c r="A651" s="2">
        <v>42927</v>
      </c>
      <c r="B651">
        <v>1069</v>
      </c>
      <c r="C651">
        <v>598</v>
      </c>
      <c r="D651">
        <v>426</v>
      </c>
    </row>
    <row r="652" spans="1:4" x14ac:dyDescent="0.2">
      <c r="A652" s="2">
        <v>42928</v>
      </c>
      <c r="B652">
        <v>1069</v>
      </c>
      <c r="C652">
        <v>598</v>
      </c>
      <c r="D652">
        <v>426</v>
      </c>
    </row>
    <row r="653" spans="1:4" x14ac:dyDescent="0.2">
      <c r="A653" s="2">
        <v>42929</v>
      </c>
      <c r="B653">
        <v>1070</v>
      </c>
      <c r="C653">
        <v>598</v>
      </c>
      <c r="D653">
        <v>426</v>
      </c>
    </row>
    <row r="654" spans="1:4" x14ac:dyDescent="0.2">
      <c r="A654" s="2">
        <v>42930</v>
      </c>
      <c r="B654">
        <v>1071</v>
      </c>
      <c r="C654">
        <v>599</v>
      </c>
      <c r="D654">
        <v>426</v>
      </c>
    </row>
    <row r="655" spans="1:4" x14ac:dyDescent="0.2">
      <c r="A655" s="2">
        <v>42931</v>
      </c>
      <c r="B655">
        <v>1071</v>
      </c>
      <c r="C655">
        <v>600</v>
      </c>
      <c r="D655">
        <v>428</v>
      </c>
    </row>
    <row r="656" spans="1:4" x14ac:dyDescent="0.2">
      <c r="A656" s="2">
        <v>42932</v>
      </c>
      <c r="B656">
        <v>1071</v>
      </c>
      <c r="C656">
        <v>600</v>
      </c>
      <c r="D656">
        <v>428</v>
      </c>
    </row>
    <row r="657" spans="1:4" x14ac:dyDescent="0.2">
      <c r="A657" s="2">
        <v>42933</v>
      </c>
      <c r="B657">
        <v>1071</v>
      </c>
      <c r="C657">
        <v>600</v>
      </c>
      <c r="D657">
        <v>428</v>
      </c>
    </row>
    <row r="658" spans="1:4" x14ac:dyDescent="0.2">
      <c r="A658" s="2">
        <v>42934</v>
      </c>
      <c r="B658">
        <v>1071</v>
      </c>
      <c r="C658">
        <v>602</v>
      </c>
      <c r="D658">
        <v>428</v>
      </c>
    </row>
    <row r="659" spans="1:4" x14ac:dyDescent="0.2">
      <c r="A659" s="2">
        <v>42935</v>
      </c>
      <c r="B659">
        <v>1071</v>
      </c>
      <c r="C659">
        <v>603</v>
      </c>
      <c r="D659">
        <v>428</v>
      </c>
    </row>
    <row r="660" spans="1:4" x14ac:dyDescent="0.2">
      <c r="A660" s="2">
        <v>42936</v>
      </c>
      <c r="B660">
        <v>1071</v>
      </c>
      <c r="C660">
        <v>603</v>
      </c>
      <c r="D660">
        <v>428</v>
      </c>
    </row>
    <row r="661" spans="1:4" x14ac:dyDescent="0.2">
      <c r="A661" s="2">
        <v>42937</v>
      </c>
      <c r="B661">
        <v>1071</v>
      </c>
      <c r="C661">
        <v>603</v>
      </c>
      <c r="D661">
        <v>428</v>
      </c>
    </row>
    <row r="662" spans="1:4" x14ac:dyDescent="0.2">
      <c r="A662" s="2">
        <v>42938</v>
      </c>
      <c r="B662">
        <v>1072</v>
      </c>
      <c r="C662">
        <v>603</v>
      </c>
      <c r="D662">
        <v>428</v>
      </c>
    </row>
    <row r="663" spans="1:4" x14ac:dyDescent="0.2">
      <c r="A663" s="2">
        <v>42939</v>
      </c>
      <c r="B663">
        <v>1072</v>
      </c>
      <c r="C663">
        <v>603</v>
      </c>
      <c r="D663">
        <v>428</v>
      </c>
    </row>
    <row r="664" spans="1:4" x14ac:dyDescent="0.2">
      <c r="A664" s="2">
        <v>42940</v>
      </c>
      <c r="B664">
        <v>1072</v>
      </c>
      <c r="C664">
        <v>603</v>
      </c>
      <c r="D664">
        <v>428</v>
      </c>
    </row>
    <row r="665" spans="1:4" x14ac:dyDescent="0.2">
      <c r="A665" s="2">
        <v>42941</v>
      </c>
      <c r="B665">
        <v>1073</v>
      </c>
      <c r="C665">
        <v>604</v>
      </c>
      <c r="D665">
        <v>428</v>
      </c>
    </row>
    <row r="666" spans="1:4" x14ac:dyDescent="0.2">
      <c r="A666" s="2">
        <v>42942</v>
      </c>
      <c r="B666">
        <v>1073</v>
      </c>
      <c r="C666">
        <v>604</v>
      </c>
      <c r="D666">
        <v>429</v>
      </c>
    </row>
    <row r="667" spans="1:4" x14ac:dyDescent="0.2">
      <c r="A667" s="2">
        <v>42943</v>
      </c>
      <c r="B667">
        <v>1076</v>
      </c>
      <c r="C667">
        <v>604</v>
      </c>
      <c r="D667">
        <v>430</v>
      </c>
    </row>
    <row r="668" spans="1:4" x14ac:dyDescent="0.2">
      <c r="A668" s="2">
        <v>42944</v>
      </c>
      <c r="B668">
        <v>1077</v>
      </c>
      <c r="C668">
        <v>604</v>
      </c>
      <c r="D668">
        <v>430</v>
      </c>
    </row>
    <row r="669" spans="1:4" x14ac:dyDescent="0.2">
      <c r="A669" s="2">
        <v>42945</v>
      </c>
      <c r="B669">
        <v>1079</v>
      </c>
      <c r="C669">
        <v>607</v>
      </c>
      <c r="D669">
        <v>430</v>
      </c>
    </row>
    <row r="670" spans="1:4" x14ac:dyDescent="0.2">
      <c r="A670" s="2">
        <v>42946</v>
      </c>
      <c r="B670">
        <v>1079</v>
      </c>
      <c r="C670">
        <v>607</v>
      </c>
      <c r="D670">
        <v>430</v>
      </c>
    </row>
    <row r="671" spans="1:4" x14ac:dyDescent="0.2">
      <c r="A671" s="2">
        <v>42947</v>
      </c>
      <c r="B671">
        <v>1079</v>
      </c>
      <c r="C671">
        <v>607</v>
      </c>
      <c r="D671">
        <v>430</v>
      </c>
    </row>
    <row r="672" spans="1:4" x14ac:dyDescent="0.2">
      <c r="A672" s="2">
        <v>42948</v>
      </c>
      <c r="B672">
        <v>1081</v>
      </c>
      <c r="C672">
        <v>609</v>
      </c>
      <c r="D672">
        <v>430</v>
      </c>
    </row>
    <row r="673" spans="1:4" x14ac:dyDescent="0.2">
      <c r="A673" s="2">
        <v>42949</v>
      </c>
      <c r="B673">
        <v>1084</v>
      </c>
      <c r="C673">
        <v>609</v>
      </c>
      <c r="D673">
        <v>433</v>
      </c>
    </row>
    <row r="674" spans="1:4" x14ac:dyDescent="0.2">
      <c r="A674" s="2">
        <v>42950</v>
      </c>
      <c r="B674">
        <v>1084</v>
      </c>
      <c r="C674">
        <v>609</v>
      </c>
      <c r="D674">
        <v>433</v>
      </c>
    </row>
    <row r="675" spans="1:4" x14ac:dyDescent="0.2">
      <c r="A675" s="2">
        <v>42951</v>
      </c>
      <c r="B675">
        <v>1085</v>
      </c>
      <c r="C675">
        <v>612</v>
      </c>
      <c r="D675">
        <v>434</v>
      </c>
    </row>
    <row r="676" spans="1:4" x14ac:dyDescent="0.2">
      <c r="A676" s="2">
        <v>42952</v>
      </c>
      <c r="B676">
        <v>1086</v>
      </c>
      <c r="C676">
        <v>612</v>
      </c>
      <c r="D676">
        <v>434</v>
      </c>
    </row>
    <row r="677" spans="1:4" x14ac:dyDescent="0.2">
      <c r="A677" s="2">
        <v>42953</v>
      </c>
      <c r="B677">
        <v>1086</v>
      </c>
      <c r="C677">
        <v>612</v>
      </c>
      <c r="D677">
        <v>434</v>
      </c>
    </row>
    <row r="678" spans="1:4" x14ac:dyDescent="0.2">
      <c r="A678" s="2">
        <v>42954</v>
      </c>
      <c r="B678">
        <v>1086</v>
      </c>
      <c r="C678">
        <v>612</v>
      </c>
      <c r="D678">
        <v>434</v>
      </c>
    </row>
    <row r="679" spans="1:4" x14ac:dyDescent="0.2">
      <c r="A679" s="2">
        <v>42955</v>
      </c>
      <c r="B679">
        <v>1086</v>
      </c>
      <c r="C679">
        <v>612</v>
      </c>
      <c r="D679">
        <v>434</v>
      </c>
    </row>
    <row r="680" spans="1:4" x14ac:dyDescent="0.2">
      <c r="A680" s="2">
        <v>42956</v>
      </c>
      <c r="B680">
        <v>1088</v>
      </c>
      <c r="C680">
        <v>614</v>
      </c>
      <c r="D680">
        <v>434</v>
      </c>
    </row>
    <row r="681" spans="1:4" x14ac:dyDescent="0.2">
      <c r="A681" s="2">
        <v>42957</v>
      </c>
      <c r="B681">
        <v>1088</v>
      </c>
      <c r="C681">
        <v>614</v>
      </c>
      <c r="D681">
        <v>434</v>
      </c>
    </row>
    <row r="682" spans="1:4" x14ac:dyDescent="0.2">
      <c r="A682" s="2">
        <v>42958</v>
      </c>
      <c r="B682">
        <v>1088</v>
      </c>
      <c r="C682">
        <v>615</v>
      </c>
      <c r="D682">
        <v>434</v>
      </c>
    </row>
    <row r="683" spans="1:4" x14ac:dyDescent="0.2">
      <c r="A683" s="2">
        <v>42959</v>
      </c>
      <c r="B683">
        <v>1088</v>
      </c>
      <c r="C683">
        <v>615</v>
      </c>
      <c r="D683">
        <v>436</v>
      </c>
    </row>
    <row r="684" spans="1:4" x14ac:dyDescent="0.2">
      <c r="A684" s="2">
        <v>42960</v>
      </c>
      <c r="B684">
        <v>1088</v>
      </c>
      <c r="C684">
        <v>615</v>
      </c>
      <c r="D684">
        <v>436</v>
      </c>
    </row>
    <row r="685" spans="1:4" x14ac:dyDescent="0.2">
      <c r="A685" s="2">
        <v>42961</v>
      </c>
      <c r="B685">
        <v>1088</v>
      </c>
      <c r="C685">
        <v>615</v>
      </c>
      <c r="D685">
        <v>436</v>
      </c>
    </row>
    <row r="686" spans="1:4" x14ac:dyDescent="0.2">
      <c r="A686" s="2">
        <v>42962</v>
      </c>
      <c r="B686">
        <v>1092</v>
      </c>
      <c r="C686">
        <v>616</v>
      </c>
      <c r="D686">
        <v>436</v>
      </c>
    </row>
    <row r="687" spans="1:4" x14ac:dyDescent="0.2">
      <c r="A687" s="2">
        <v>42963</v>
      </c>
      <c r="B687">
        <v>1096</v>
      </c>
      <c r="C687">
        <v>616</v>
      </c>
      <c r="D687">
        <v>437</v>
      </c>
    </row>
    <row r="688" spans="1:4" x14ac:dyDescent="0.2">
      <c r="A688" s="2">
        <v>42964</v>
      </c>
      <c r="B688">
        <v>1100</v>
      </c>
      <c r="C688">
        <v>617</v>
      </c>
      <c r="D688">
        <v>437</v>
      </c>
    </row>
    <row r="689" spans="1:4" x14ac:dyDescent="0.2">
      <c r="A689" s="2">
        <v>42965</v>
      </c>
      <c r="B689">
        <v>1100</v>
      </c>
      <c r="C689">
        <v>617</v>
      </c>
      <c r="D689">
        <v>438</v>
      </c>
    </row>
    <row r="690" spans="1:4" x14ac:dyDescent="0.2">
      <c r="A690" s="2">
        <v>42966</v>
      </c>
      <c r="B690">
        <v>1101</v>
      </c>
      <c r="C690">
        <v>617</v>
      </c>
      <c r="D690">
        <v>440</v>
      </c>
    </row>
    <row r="691" spans="1:4" x14ac:dyDescent="0.2">
      <c r="A691" s="2">
        <v>42967</v>
      </c>
      <c r="B691">
        <v>1101</v>
      </c>
      <c r="C691">
        <v>617</v>
      </c>
      <c r="D691">
        <v>440</v>
      </c>
    </row>
    <row r="692" spans="1:4" x14ac:dyDescent="0.2">
      <c r="A692" s="2">
        <v>42968</v>
      </c>
      <c r="B692">
        <v>1101</v>
      </c>
      <c r="C692">
        <v>617</v>
      </c>
      <c r="D692">
        <v>440</v>
      </c>
    </row>
    <row r="693" spans="1:4" x14ac:dyDescent="0.2">
      <c r="A693" s="2">
        <v>42969</v>
      </c>
      <c r="B693">
        <v>1101</v>
      </c>
      <c r="C693">
        <v>619</v>
      </c>
      <c r="D693">
        <v>440</v>
      </c>
    </row>
    <row r="694" spans="1:4" x14ac:dyDescent="0.2">
      <c r="A694" s="2">
        <v>42970</v>
      </c>
      <c r="B694">
        <v>1102</v>
      </c>
      <c r="C694">
        <v>619</v>
      </c>
      <c r="D694">
        <v>440</v>
      </c>
    </row>
    <row r="695" spans="1:4" x14ac:dyDescent="0.2">
      <c r="A695" s="2">
        <v>42971</v>
      </c>
      <c r="B695">
        <v>1102</v>
      </c>
      <c r="C695">
        <v>620</v>
      </c>
      <c r="D695">
        <v>441</v>
      </c>
    </row>
    <row r="696" spans="1:4" x14ac:dyDescent="0.2">
      <c r="A696" s="2">
        <v>42972</v>
      </c>
      <c r="B696">
        <v>1104</v>
      </c>
      <c r="C696">
        <v>622</v>
      </c>
      <c r="D696">
        <v>441</v>
      </c>
    </row>
    <row r="697" spans="1:4" x14ac:dyDescent="0.2">
      <c r="A697" s="2">
        <v>42973</v>
      </c>
      <c r="B697">
        <v>1105</v>
      </c>
      <c r="C697">
        <v>622</v>
      </c>
      <c r="D697">
        <v>442</v>
      </c>
    </row>
    <row r="698" spans="1:4" x14ac:dyDescent="0.2">
      <c r="A698" s="2">
        <v>42974</v>
      </c>
      <c r="B698">
        <v>1105</v>
      </c>
      <c r="C698">
        <v>622</v>
      </c>
      <c r="D698">
        <v>442</v>
      </c>
    </row>
    <row r="699" spans="1:4" x14ac:dyDescent="0.2">
      <c r="A699" s="2">
        <v>42975</v>
      </c>
      <c r="B699">
        <v>1105</v>
      </c>
      <c r="C699">
        <v>622</v>
      </c>
      <c r="D699">
        <v>442</v>
      </c>
    </row>
    <row r="700" spans="1:4" x14ac:dyDescent="0.2">
      <c r="A700" s="2">
        <v>42976</v>
      </c>
      <c r="B700">
        <v>1105</v>
      </c>
      <c r="C700">
        <v>623</v>
      </c>
      <c r="D700">
        <v>443</v>
      </c>
    </row>
    <row r="701" spans="1:4" x14ac:dyDescent="0.2">
      <c r="A701" s="2">
        <v>42977</v>
      </c>
      <c r="B701">
        <v>1106</v>
      </c>
      <c r="C701">
        <v>623</v>
      </c>
      <c r="D701">
        <v>443</v>
      </c>
    </row>
    <row r="702" spans="1:4" x14ac:dyDescent="0.2">
      <c r="A702" s="2">
        <v>42978</v>
      </c>
      <c r="B702">
        <v>1108</v>
      </c>
      <c r="C702">
        <v>623</v>
      </c>
      <c r="D702">
        <v>444</v>
      </c>
    </row>
    <row r="703" spans="1:4" x14ac:dyDescent="0.2">
      <c r="A703" s="2">
        <v>42979</v>
      </c>
      <c r="B703">
        <v>1112</v>
      </c>
      <c r="C703">
        <v>624</v>
      </c>
      <c r="D703">
        <v>446</v>
      </c>
    </row>
    <row r="704" spans="1:4" x14ac:dyDescent="0.2">
      <c r="A704" s="2">
        <v>42980</v>
      </c>
      <c r="B704">
        <v>1112</v>
      </c>
      <c r="C704">
        <v>624</v>
      </c>
      <c r="D704">
        <v>447</v>
      </c>
    </row>
    <row r="705" spans="1:4" x14ac:dyDescent="0.2">
      <c r="A705" s="2">
        <v>42981</v>
      </c>
      <c r="B705">
        <v>1112</v>
      </c>
      <c r="C705">
        <v>624</v>
      </c>
      <c r="D705">
        <v>447</v>
      </c>
    </row>
    <row r="706" spans="1:4" x14ac:dyDescent="0.2">
      <c r="A706" s="2">
        <v>42982</v>
      </c>
      <c r="B706">
        <v>1112</v>
      </c>
      <c r="C706">
        <v>624</v>
      </c>
      <c r="D706">
        <v>447</v>
      </c>
    </row>
    <row r="707" spans="1:4" x14ac:dyDescent="0.2">
      <c r="A707" s="2">
        <v>42983</v>
      </c>
      <c r="B707">
        <v>1112</v>
      </c>
      <c r="C707">
        <v>624</v>
      </c>
      <c r="D707">
        <v>447</v>
      </c>
    </row>
    <row r="708" spans="1:4" x14ac:dyDescent="0.2">
      <c r="A708" s="2">
        <v>42984</v>
      </c>
      <c r="B708">
        <v>1112</v>
      </c>
      <c r="C708">
        <v>624</v>
      </c>
      <c r="D708">
        <v>447</v>
      </c>
    </row>
    <row r="709" spans="1:4" x14ac:dyDescent="0.2">
      <c r="A709" s="2">
        <v>42985</v>
      </c>
      <c r="B709">
        <v>1112</v>
      </c>
      <c r="C709">
        <v>624</v>
      </c>
      <c r="D709">
        <v>447</v>
      </c>
    </row>
    <row r="710" spans="1:4" x14ac:dyDescent="0.2">
      <c r="A710" s="2">
        <v>42986</v>
      </c>
      <c r="B710">
        <v>1112</v>
      </c>
      <c r="C710">
        <v>624</v>
      </c>
      <c r="D710">
        <v>447</v>
      </c>
    </row>
    <row r="711" spans="1:4" x14ac:dyDescent="0.2">
      <c r="A711" s="2">
        <v>42987</v>
      </c>
      <c r="B711">
        <v>1112</v>
      </c>
      <c r="C711">
        <v>627</v>
      </c>
      <c r="D711">
        <v>447</v>
      </c>
    </row>
    <row r="712" spans="1:4" x14ac:dyDescent="0.2">
      <c r="A712" s="2">
        <v>42988</v>
      </c>
      <c r="B712">
        <v>1112</v>
      </c>
      <c r="C712">
        <v>627</v>
      </c>
      <c r="D712">
        <v>447</v>
      </c>
    </row>
    <row r="713" spans="1:4" x14ac:dyDescent="0.2">
      <c r="A713" s="2">
        <v>42989</v>
      </c>
      <c r="B713">
        <v>1112</v>
      </c>
      <c r="C713">
        <v>627</v>
      </c>
      <c r="D713">
        <v>447</v>
      </c>
    </row>
    <row r="714" spans="1:4" x14ac:dyDescent="0.2">
      <c r="A714" s="2">
        <v>42990</v>
      </c>
      <c r="B714">
        <v>1112</v>
      </c>
      <c r="C714">
        <v>627</v>
      </c>
      <c r="D714">
        <v>447</v>
      </c>
    </row>
    <row r="715" spans="1:4" x14ac:dyDescent="0.2">
      <c r="A715" s="2">
        <v>42991</v>
      </c>
      <c r="B715">
        <v>1112</v>
      </c>
      <c r="C715">
        <v>627</v>
      </c>
      <c r="D715">
        <v>447</v>
      </c>
    </row>
    <row r="716" spans="1:4" x14ac:dyDescent="0.2">
      <c r="A716" s="2">
        <v>42992</v>
      </c>
      <c r="B716">
        <v>1112</v>
      </c>
      <c r="C716">
        <v>627</v>
      </c>
      <c r="D716">
        <v>447</v>
      </c>
    </row>
    <row r="717" spans="1:4" x14ac:dyDescent="0.2">
      <c r="A717" s="2">
        <v>42993</v>
      </c>
      <c r="B717">
        <v>1113</v>
      </c>
      <c r="C717">
        <v>628</v>
      </c>
      <c r="D717">
        <v>447</v>
      </c>
    </row>
    <row r="718" spans="1:4" x14ac:dyDescent="0.2">
      <c r="A718" s="2">
        <v>42994</v>
      </c>
      <c r="B718">
        <v>1113</v>
      </c>
      <c r="C718">
        <v>629</v>
      </c>
      <c r="D718">
        <v>448</v>
      </c>
    </row>
    <row r="719" spans="1:4" x14ac:dyDescent="0.2">
      <c r="A719" s="2">
        <v>42995</v>
      </c>
      <c r="B719">
        <v>1113</v>
      </c>
      <c r="C719">
        <v>629</v>
      </c>
      <c r="D719">
        <v>448</v>
      </c>
    </row>
    <row r="720" spans="1:4" x14ac:dyDescent="0.2">
      <c r="A720" s="2">
        <v>42996</v>
      </c>
      <c r="B720">
        <v>1113</v>
      </c>
      <c r="C720">
        <v>629</v>
      </c>
      <c r="D720">
        <v>448</v>
      </c>
    </row>
    <row r="721" spans="1:4" x14ac:dyDescent="0.2">
      <c r="A721" s="2">
        <v>42997</v>
      </c>
      <c r="B721">
        <v>1113</v>
      </c>
      <c r="C721">
        <v>629</v>
      </c>
      <c r="D721">
        <v>448</v>
      </c>
    </row>
    <row r="722" spans="1:4" x14ac:dyDescent="0.2">
      <c r="A722" s="2">
        <v>42998</v>
      </c>
      <c r="B722">
        <v>1113</v>
      </c>
      <c r="C722">
        <v>629</v>
      </c>
      <c r="D722">
        <v>448</v>
      </c>
    </row>
    <row r="723" spans="1:4" x14ac:dyDescent="0.2">
      <c r="A723" s="2">
        <v>42999</v>
      </c>
      <c r="B723">
        <v>1114</v>
      </c>
      <c r="C723">
        <v>629</v>
      </c>
      <c r="D723">
        <v>448</v>
      </c>
    </row>
    <row r="724" spans="1:4" x14ac:dyDescent="0.2">
      <c r="A724" s="2">
        <v>43000</v>
      </c>
      <c r="B724">
        <v>1115</v>
      </c>
      <c r="C724">
        <v>629</v>
      </c>
      <c r="D724">
        <v>448</v>
      </c>
    </row>
    <row r="725" spans="1:4" x14ac:dyDescent="0.2">
      <c r="A725" s="2">
        <v>43001</v>
      </c>
      <c r="B725">
        <v>1116</v>
      </c>
      <c r="C725">
        <v>629</v>
      </c>
      <c r="D725">
        <v>449</v>
      </c>
    </row>
    <row r="726" spans="1:4" x14ac:dyDescent="0.2">
      <c r="A726" s="2">
        <v>43002</v>
      </c>
      <c r="B726">
        <v>1116</v>
      </c>
      <c r="C726">
        <v>629</v>
      </c>
      <c r="D726">
        <v>449</v>
      </c>
    </row>
    <row r="727" spans="1:4" x14ac:dyDescent="0.2">
      <c r="A727" s="2">
        <v>43003</v>
      </c>
      <c r="B727">
        <v>1116</v>
      </c>
      <c r="C727">
        <v>629</v>
      </c>
      <c r="D727">
        <v>449</v>
      </c>
    </row>
    <row r="728" spans="1:4" x14ac:dyDescent="0.2">
      <c r="A728" s="2">
        <v>43004</v>
      </c>
      <c r="B728">
        <v>1118</v>
      </c>
      <c r="C728">
        <v>629</v>
      </c>
      <c r="D728">
        <v>450</v>
      </c>
    </row>
    <row r="729" spans="1:4" x14ac:dyDescent="0.2">
      <c r="A729" s="2">
        <v>43005</v>
      </c>
      <c r="B729">
        <v>1118</v>
      </c>
      <c r="C729">
        <v>629</v>
      </c>
      <c r="D729">
        <v>450</v>
      </c>
    </row>
    <row r="730" spans="1:4" x14ac:dyDescent="0.2">
      <c r="A730" s="2">
        <v>43006</v>
      </c>
      <c r="B730">
        <v>1118</v>
      </c>
      <c r="C730">
        <v>629</v>
      </c>
      <c r="D730">
        <v>450</v>
      </c>
    </row>
    <row r="731" spans="1:4" x14ac:dyDescent="0.2">
      <c r="A731" s="2">
        <v>43007</v>
      </c>
      <c r="B731">
        <v>1120</v>
      </c>
      <c r="C731">
        <v>629</v>
      </c>
      <c r="D731">
        <v>453</v>
      </c>
    </row>
    <row r="732" spans="1:4" x14ac:dyDescent="0.2">
      <c r="A732" s="2">
        <v>43008</v>
      </c>
      <c r="B732">
        <v>1122</v>
      </c>
      <c r="C732">
        <v>631</v>
      </c>
      <c r="D732">
        <v>454</v>
      </c>
    </row>
    <row r="733" spans="1:4" x14ac:dyDescent="0.2">
      <c r="A733" s="2">
        <v>43009</v>
      </c>
      <c r="B733">
        <v>1122</v>
      </c>
      <c r="C733">
        <v>631</v>
      </c>
      <c r="D733">
        <v>454</v>
      </c>
    </row>
    <row r="734" spans="1:4" x14ac:dyDescent="0.2">
      <c r="A734" s="2">
        <v>43010</v>
      </c>
      <c r="B734">
        <v>1122</v>
      </c>
      <c r="C734">
        <v>631</v>
      </c>
      <c r="D734">
        <v>454</v>
      </c>
    </row>
    <row r="735" spans="1:4" x14ac:dyDescent="0.2">
      <c r="A735" s="2">
        <v>43011</v>
      </c>
      <c r="B735">
        <v>1123</v>
      </c>
      <c r="C735">
        <v>631</v>
      </c>
      <c r="D735">
        <v>454</v>
      </c>
    </row>
    <row r="736" spans="1:4" x14ac:dyDescent="0.2">
      <c r="A736" s="2">
        <v>43012</v>
      </c>
      <c r="B736">
        <v>1123</v>
      </c>
      <c r="C736">
        <v>631</v>
      </c>
      <c r="D736">
        <v>454</v>
      </c>
    </row>
    <row r="737" spans="1:4" x14ac:dyDescent="0.2">
      <c r="A737" s="2">
        <v>43013</v>
      </c>
      <c r="B737">
        <v>1123</v>
      </c>
      <c r="C737">
        <v>632</v>
      </c>
      <c r="D737">
        <v>455</v>
      </c>
    </row>
    <row r="738" spans="1:4" x14ac:dyDescent="0.2">
      <c r="A738" s="2">
        <v>43014</v>
      </c>
      <c r="B738">
        <v>1123</v>
      </c>
      <c r="C738">
        <v>633</v>
      </c>
      <c r="D738">
        <v>455</v>
      </c>
    </row>
    <row r="739" spans="1:4" x14ac:dyDescent="0.2">
      <c r="A739" s="2">
        <v>43015</v>
      </c>
      <c r="B739">
        <v>1126</v>
      </c>
      <c r="C739">
        <v>633</v>
      </c>
      <c r="D739">
        <v>456</v>
      </c>
    </row>
    <row r="740" spans="1:4" x14ac:dyDescent="0.2">
      <c r="A740" s="2">
        <v>43016</v>
      </c>
      <c r="B740">
        <v>1126</v>
      </c>
      <c r="C740">
        <v>633</v>
      </c>
      <c r="D740">
        <v>456</v>
      </c>
    </row>
    <row r="741" spans="1:4" x14ac:dyDescent="0.2">
      <c r="A741" s="2">
        <v>43017</v>
      </c>
      <c r="B741">
        <v>1126</v>
      </c>
      <c r="C741">
        <v>633</v>
      </c>
      <c r="D741">
        <v>456</v>
      </c>
    </row>
    <row r="742" spans="1:4" x14ac:dyDescent="0.2">
      <c r="A742" s="2">
        <v>43018</v>
      </c>
      <c r="B742">
        <v>1126</v>
      </c>
      <c r="C742">
        <v>633</v>
      </c>
      <c r="D742">
        <v>456</v>
      </c>
    </row>
    <row r="743" spans="1:4" x14ac:dyDescent="0.2">
      <c r="A743" s="2">
        <v>43019</v>
      </c>
      <c r="B743">
        <v>1126</v>
      </c>
      <c r="C743">
        <v>634</v>
      </c>
      <c r="D743">
        <v>456</v>
      </c>
    </row>
    <row r="744" spans="1:4" x14ac:dyDescent="0.2">
      <c r="A744" s="2">
        <v>43020</v>
      </c>
      <c r="B744">
        <v>1127</v>
      </c>
      <c r="C744">
        <v>634</v>
      </c>
      <c r="D744">
        <v>456</v>
      </c>
    </row>
    <row r="745" spans="1:4" x14ac:dyDescent="0.2">
      <c r="A745" s="2">
        <v>43021</v>
      </c>
      <c r="B745">
        <v>1127</v>
      </c>
      <c r="C745">
        <v>634</v>
      </c>
      <c r="D745">
        <v>456</v>
      </c>
    </row>
    <row r="746" spans="1:4" x14ac:dyDescent="0.2">
      <c r="A746" s="2">
        <v>43022</v>
      </c>
      <c r="B746">
        <v>1129</v>
      </c>
      <c r="C746">
        <v>637</v>
      </c>
      <c r="D746">
        <v>456</v>
      </c>
    </row>
    <row r="747" spans="1:4" x14ac:dyDescent="0.2">
      <c r="A747" s="2">
        <v>43023</v>
      </c>
      <c r="B747">
        <v>1129</v>
      </c>
      <c r="C747">
        <v>637</v>
      </c>
      <c r="D747">
        <v>456</v>
      </c>
    </row>
    <row r="748" spans="1:4" x14ac:dyDescent="0.2">
      <c r="A748" s="2">
        <v>43024</v>
      </c>
      <c r="B748">
        <v>1129</v>
      </c>
      <c r="C748">
        <v>637</v>
      </c>
      <c r="D748">
        <v>456</v>
      </c>
    </row>
    <row r="749" spans="1:4" x14ac:dyDescent="0.2">
      <c r="A749" s="2">
        <v>43025</v>
      </c>
      <c r="B749">
        <v>1129</v>
      </c>
      <c r="C749">
        <v>637</v>
      </c>
      <c r="D749">
        <v>456</v>
      </c>
    </row>
    <row r="750" spans="1:4" x14ac:dyDescent="0.2">
      <c r="A750" s="2">
        <v>43026</v>
      </c>
      <c r="B750">
        <v>1129</v>
      </c>
      <c r="C750">
        <v>637</v>
      </c>
      <c r="D750">
        <v>456</v>
      </c>
    </row>
    <row r="751" spans="1:4" x14ac:dyDescent="0.2">
      <c r="A751" s="2">
        <v>43027</v>
      </c>
      <c r="B751">
        <v>1129</v>
      </c>
      <c r="C751">
        <v>637</v>
      </c>
      <c r="D751">
        <v>456</v>
      </c>
    </row>
    <row r="752" spans="1:4" x14ac:dyDescent="0.2">
      <c r="A752" s="2">
        <v>43028</v>
      </c>
      <c r="B752">
        <v>1129</v>
      </c>
      <c r="C752">
        <v>637</v>
      </c>
      <c r="D752">
        <v>457</v>
      </c>
    </row>
    <row r="753" spans="1:4" x14ac:dyDescent="0.2">
      <c r="A753" s="2">
        <v>43029</v>
      </c>
      <c r="B753">
        <v>1129</v>
      </c>
      <c r="C753">
        <v>640</v>
      </c>
      <c r="D753">
        <v>457</v>
      </c>
    </row>
    <row r="754" spans="1:4" x14ac:dyDescent="0.2">
      <c r="A754" s="2">
        <v>43030</v>
      </c>
      <c r="B754">
        <v>1129</v>
      </c>
      <c r="C754">
        <v>640</v>
      </c>
      <c r="D754">
        <v>457</v>
      </c>
    </row>
    <row r="755" spans="1:4" x14ac:dyDescent="0.2">
      <c r="A755" s="2">
        <v>43031</v>
      </c>
      <c r="B755">
        <v>1129</v>
      </c>
      <c r="C755">
        <v>640</v>
      </c>
      <c r="D755">
        <v>457</v>
      </c>
    </row>
    <row r="756" spans="1:4" x14ac:dyDescent="0.2">
      <c r="A756" s="2">
        <v>43032</v>
      </c>
      <c r="B756">
        <v>1130</v>
      </c>
      <c r="C756">
        <v>640</v>
      </c>
      <c r="D756">
        <v>457</v>
      </c>
    </row>
    <row r="757" spans="1:4" x14ac:dyDescent="0.2">
      <c r="A757" s="2">
        <v>43033</v>
      </c>
      <c r="B757">
        <v>1130</v>
      </c>
      <c r="C757">
        <v>640</v>
      </c>
      <c r="D757">
        <v>457</v>
      </c>
    </row>
    <row r="758" spans="1:4" x14ac:dyDescent="0.2">
      <c r="A758" s="2">
        <v>43034</v>
      </c>
      <c r="B758">
        <v>1130</v>
      </c>
      <c r="C758">
        <v>641</v>
      </c>
      <c r="D758">
        <v>457</v>
      </c>
    </row>
    <row r="759" spans="1:4" x14ac:dyDescent="0.2">
      <c r="A759" s="2">
        <v>43035</v>
      </c>
      <c r="B759">
        <v>1131</v>
      </c>
      <c r="C759">
        <v>641</v>
      </c>
      <c r="D759">
        <v>458</v>
      </c>
    </row>
    <row r="760" spans="1:4" x14ac:dyDescent="0.2">
      <c r="A760" s="2">
        <v>43036</v>
      </c>
      <c r="B760">
        <v>1131</v>
      </c>
      <c r="C760">
        <v>641</v>
      </c>
      <c r="D760">
        <v>458</v>
      </c>
    </row>
    <row r="761" spans="1:4" x14ac:dyDescent="0.2">
      <c r="A761" s="2">
        <v>43037</v>
      </c>
      <c r="B761">
        <v>1131</v>
      </c>
      <c r="C761">
        <v>641</v>
      </c>
      <c r="D761">
        <v>458</v>
      </c>
    </row>
    <row r="762" spans="1:4" x14ac:dyDescent="0.2">
      <c r="A762" s="2">
        <v>43038</v>
      </c>
      <c r="B762">
        <v>1131</v>
      </c>
      <c r="C762">
        <v>641</v>
      </c>
      <c r="D762">
        <v>458</v>
      </c>
    </row>
    <row r="763" spans="1:4" x14ac:dyDescent="0.2">
      <c r="A763" s="2">
        <v>43039</v>
      </c>
      <c r="B763">
        <v>1131</v>
      </c>
      <c r="C763">
        <v>642</v>
      </c>
      <c r="D763">
        <v>458</v>
      </c>
    </row>
    <row r="764" spans="1:4" x14ac:dyDescent="0.2">
      <c r="A764" s="2">
        <v>43040</v>
      </c>
      <c r="B764">
        <v>1131</v>
      </c>
      <c r="C764">
        <v>642</v>
      </c>
      <c r="D764">
        <v>458</v>
      </c>
    </row>
    <row r="765" spans="1:4" x14ac:dyDescent="0.2">
      <c r="A765" s="2">
        <v>43041</v>
      </c>
      <c r="B765">
        <v>1131</v>
      </c>
      <c r="C765">
        <v>642</v>
      </c>
      <c r="D765">
        <v>458</v>
      </c>
    </row>
    <row r="766" spans="1:4" x14ac:dyDescent="0.2">
      <c r="A766" s="2">
        <v>43042</v>
      </c>
      <c r="B766">
        <v>1131</v>
      </c>
      <c r="C766">
        <v>642</v>
      </c>
      <c r="D766">
        <v>459</v>
      </c>
    </row>
    <row r="767" spans="1:4" x14ac:dyDescent="0.2">
      <c r="A767" s="2">
        <v>43043</v>
      </c>
      <c r="B767">
        <v>1131</v>
      </c>
      <c r="C767">
        <v>643</v>
      </c>
      <c r="D767">
        <v>459</v>
      </c>
    </row>
    <row r="768" spans="1:4" x14ac:dyDescent="0.2">
      <c r="A768" s="2">
        <v>43044</v>
      </c>
      <c r="B768">
        <v>1131</v>
      </c>
      <c r="C768">
        <v>643</v>
      </c>
      <c r="D768">
        <v>459</v>
      </c>
    </row>
    <row r="769" spans="1:4" x14ac:dyDescent="0.2">
      <c r="A769" s="2">
        <v>43045</v>
      </c>
      <c r="B769">
        <v>1131</v>
      </c>
      <c r="C769">
        <v>643</v>
      </c>
      <c r="D769">
        <v>459</v>
      </c>
    </row>
    <row r="770" spans="1:4" x14ac:dyDescent="0.2">
      <c r="A770" s="2">
        <v>43046</v>
      </c>
      <c r="B770">
        <v>1131</v>
      </c>
      <c r="C770">
        <v>643</v>
      </c>
      <c r="D770">
        <v>459</v>
      </c>
    </row>
    <row r="771" spans="1:4" x14ac:dyDescent="0.2">
      <c r="A771" s="2">
        <v>43047</v>
      </c>
      <c r="B771">
        <v>1131</v>
      </c>
      <c r="C771">
        <v>643</v>
      </c>
      <c r="D771">
        <v>459</v>
      </c>
    </row>
    <row r="772" spans="1:4" x14ac:dyDescent="0.2">
      <c r="A772" s="2">
        <v>43048</v>
      </c>
      <c r="B772">
        <v>1131</v>
      </c>
      <c r="C772">
        <v>643</v>
      </c>
      <c r="D772">
        <v>459</v>
      </c>
    </row>
    <row r="773" spans="1:4" x14ac:dyDescent="0.2">
      <c r="A773" s="2">
        <v>43049</v>
      </c>
      <c r="B773">
        <v>1131</v>
      </c>
      <c r="C773">
        <v>643</v>
      </c>
      <c r="D773">
        <v>459</v>
      </c>
    </row>
    <row r="774" spans="1:4" x14ac:dyDescent="0.2">
      <c r="A774" s="2">
        <v>43050</v>
      </c>
      <c r="B774">
        <v>1131</v>
      </c>
      <c r="C774">
        <v>643</v>
      </c>
      <c r="D774">
        <v>459</v>
      </c>
    </row>
    <row r="775" spans="1:4" x14ac:dyDescent="0.2">
      <c r="A775" s="2">
        <v>43051</v>
      </c>
      <c r="B775">
        <v>1131</v>
      </c>
      <c r="C775">
        <v>643</v>
      </c>
      <c r="D775">
        <v>459</v>
      </c>
    </row>
    <row r="776" spans="1:4" x14ac:dyDescent="0.2">
      <c r="A776" s="2">
        <v>43052</v>
      </c>
      <c r="B776">
        <v>1131</v>
      </c>
      <c r="C776">
        <v>643</v>
      </c>
      <c r="D776">
        <v>459</v>
      </c>
    </row>
    <row r="777" spans="1:4" x14ac:dyDescent="0.2">
      <c r="A777" s="2">
        <v>43053</v>
      </c>
      <c r="B777">
        <v>1131</v>
      </c>
      <c r="C777">
        <v>643</v>
      </c>
      <c r="D777">
        <v>459</v>
      </c>
    </row>
    <row r="778" spans="1:4" x14ac:dyDescent="0.2">
      <c r="A778" s="2">
        <v>43054</v>
      </c>
      <c r="B778">
        <v>1131</v>
      </c>
      <c r="C778">
        <v>644</v>
      </c>
      <c r="D778">
        <v>459</v>
      </c>
    </row>
    <row r="779" spans="1:4" x14ac:dyDescent="0.2">
      <c r="A779" s="2">
        <v>43055</v>
      </c>
      <c r="B779">
        <v>1131</v>
      </c>
      <c r="C779">
        <v>646</v>
      </c>
      <c r="D779">
        <v>459</v>
      </c>
    </row>
    <row r="780" spans="1:4" x14ac:dyDescent="0.2">
      <c r="A780" s="2">
        <v>43056</v>
      </c>
      <c r="B780">
        <v>1132</v>
      </c>
      <c r="C780">
        <v>646</v>
      </c>
      <c r="D780">
        <v>459</v>
      </c>
    </row>
    <row r="781" spans="1:4" x14ac:dyDescent="0.2">
      <c r="A781" s="2">
        <v>43057</v>
      </c>
      <c r="B781">
        <v>1132</v>
      </c>
      <c r="C781">
        <v>646</v>
      </c>
      <c r="D781">
        <v>459</v>
      </c>
    </row>
    <row r="782" spans="1:4" x14ac:dyDescent="0.2">
      <c r="A782" s="2">
        <v>43058</v>
      </c>
      <c r="B782">
        <v>1132</v>
      </c>
      <c r="C782">
        <v>646</v>
      </c>
      <c r="D782">
        <v>459</v>
      </c>
    </row>
    <row r="783" spans="1:4" x14ac:dyDescent="0.2">
      <c r="A783" s="2">
        <v>43059</v>
      </c>
      <c r="B783">
        <v>1132</v>
      </c>
      <c r="C783">
        <v>646</v>
      </c>
      <c r="D783">
        <v>459</v>
      </c>
    </row>
    <row r="784" spans="1:4" x14ac:dyDescent="0.2">
      <c r="A784" s="2">
        <v>43060</v>
      </c>
      <c r="B784">
        <v>1132</v>
      </c>
      <c r="C784">
        <v>646</v>
      </c>
      <c r="D784">
        <v>460</v>
      </c>
    </row>
    <row r="785" spans="1:4" x14ac:dyDescent="0.2">
      <c r="A785" s="2">
        <v>43061</v>
      </c>
      <c r="B785">
        <v>1132</v>
      </c>
      <c r="C785">
        <v>646</v>
      </c>
      <c r="D785">
        <v>460</v>
      </c>
    </row>
    <row r="786" spans="1:4" x14ac:dyDescent="0.2">
      <c r="A786" s="2">
        <v>43062</v>
      </c>
      <c r="B786">
        <v>1132</v>
      </c>
      <c r="C786">
        <v>646</v>
      </c>
      <c r="D786">
        <v>460</v>
      </c>
    </row>
    <row r="787" spans="1:4" x14ac:dyDescent="0.2">
      <c r="A787" s="2">
        <v>43063</v>
      </c>
      <c r="B787">
        <v>1132</v>
      </c>
      <c r="C787">
        <v>646</v>
      </c>
      <c r="D787">
        <v>460</v>
      </c>
    </row>
    <row r="788" spans="1:4" x14ac:dyDescent="0.2">
      <c r="A788" s="2">
        <v>43064</v>
      </c>
      <c r="B788">
        <v>1132</v>
      </c>
      <c r="C788">
        <v>646</v>
      </c>
      <c r="D788">
        <v>460</v>
      </c>
    </row>
    <row r="789" spans="1:4" x14ac:dyDescent="0.2">
      <c r="A789" s="2">
        <v>43065</v>
      </c>
      <c r="B789">
        <v>1132</v>
      </c>
      <c r="C789">
        <v>646</v>
      </c>
      <c r="D789">
        <v>460</v>
      </c>
    </row>
    <row r="790" spans="1:4" x14ac:dyDescent="0.2">
      <c r="A790" s="2">
        <v>43066</v>
      </c>
      <c r="B790">
        <v>1132</v>
      </c>
      <c r="C790">
        <v>646</v>
      </c>
      <c r="D790">
        <v>460</v>
      </c>
    </row>
    <row r="791" spans="1:4" x14ac:dyDescent="0.2">
      <c r="A791" s="2">
        <v>43067</v>
      </c>
      <c r="B791">
        <v>1133</v>
      </c>
      <c r="C791">
        <v>646</v>
      </c>
      <c r="D791">
        <v>460</v>
      </c>
    </row>
    <row r="792" spans="1:4" x14ac:dyDescent="0.2">
      <c r="A792" s="2">
        <v>43068</v>
      </c>
      <c r="B792">
        <v>1133</v>
      </c>
      <c r="C792">
        <v>646</v>
      </c>
      <c r="D792">
        <v>460</v>
      </c>
    </row>
    <row r="793" spans="1:4" x14ac:dyDescent="0.2">
      <c r="A793" s="2">
        <v>43069</v>
      </c>
      <c r="B793">
        <v>1133</v>
      </c>
      <c r="C793">
        <v>649</v>
      </c>
      <c r="D793">
        <v>460</v>
      </c>
    </row>
    <row r="794" spans="1:4" x14ac:dyDescent="0.2">
      <c r="A794" s="2">
        <v>43070</v>
      </c>
      <c r="B794">
        <v>1133</v>
      </c>
      <c r="C794">
        <v>651</v>
      </c>
      <c r="D794">
        <v>461</v>
      </c>
    </row>
    <row r="795" spans="1:4" x14ac:dyDescent="0.2">
      <c r="A795" s="2">
        <v>43071</v>
      </c>
      <c r="B795">
        <v>1133</v>
      </c>
      <c r="C795">
        <v>652</v>
      </c>
      <c r="D795">
        <v>461</v>
      </c>
    </row>
    <row r="796" spans="1:4" x14ac:dyDescent="0.2">
      <c r="A796" s="2">
        <v>43072</v>
      </c>
      <c r="B796">
        <v>1133</v>
      </c>
      <c r="C796">
        <v>652</v>
      </c>
      <c r="D796">
        <v>461</v>
      </c>
    </row>
    <row r="797" spans="1:4" x14ac:dyDescent="0.2">
      <c r="A797" s="2">
        <v>43073</v>
      </c>
      <c r="B797">
        <v>1133</v>
      </c>
      <c r="C797">
        <v>652</v>
      </c>
      <c r="D797">
        <v>461</v>
      </c>
    </row>
    <row r="798" spans="1:4" x14ac:dyDescent="0.2">
      <c r="A798" s="2">
        <v>43074</v>
      </c>
      <c r="B798">
        <v>1133</v>
      </c>
      <c r="C798">
        <v>652</v>
      </c>
      <c r="D798">
        <v>462</v>
      </c>
    </row>
    <row r="799" spans="1:4" x14ac:dyDescent="0.2">
      <c r="A799" s="2">
        <v>43075</v>
      </c>
      <c r="B799">
        <v>1133</v>
      </c>
      <c r="C799">
        <v>652</v>
      </c>
      <c r="D799">
        <v>464</v>
      </c>
    </row>
    <row r="800" spans="1:4" x14ac:dyDescent="0.2">
      <c r="A800" s="2">
        <v>43076</v>
      </c>
      <c r="B800">
        <v>1133</v>
      </c>
      <c r="C800">
        <v>652</v>
      </c>
      <c r="D800">
        <v>464</v>
      </c>
    </row>
    <row r="801" spans="1:4" x14ac:dyDescent="0.2">
      <c r="A801" s="2">
        <v>43077</v>
      </c>
      <c r="B801">
        <v>1133</v>
      </c>
      <c r="C801">
        <v>652</v>
      </c>
      <c r="D801">
        <v>464</v>
      </c>
    </row>
    <row r="802" spans="1:4" x14ac:dyDescent="0.2">
      <c r="A802" s="2">
        <v>43078</v>
      </c>
      <c r="B802">
        <v>1133</v>
      </c>
      <c r="C802">
        <v>653</v>
      </c>
      <c r="D802">
        <v>464</v>
      </c>
    </row>
    <row r="803" spans="1:4" x14ac:dyDescent="0.2">
      <c r="A803" s="2">
        <v>43079</v>
      </c>
      <c r="B803">
        <v>1133</v>
      </c>
      <c r="C803">
        <v>653</v>
      </c>
      <c r="D803">
        <v>464</v>
      </c>
    </row>
    <row r="804" spans="1:4" x14ac:dyDescent="0.2">
      <c r="A804" s="2">
        <v>43080</v>
      </c>
      <c r="B804">
        <v>1133</v>
      </c>
      <c r="C804">
        <v>653</v>
      </c>
      <c r="D804">
        <v>464</v>
      </c>
    </row>
    <row r="805" spans="1:4" x14ac:dyDescent="0.2">
      <c r="A805" s="2">
        <v>43081</v>
      </c>
      <c r="B805">
        <v>1133</v>
      </c>
      <c r="C805">
        <v>653</v>
      </c>
      <c r="D805">
        <v>464</v>
      </c>
    </row>
    <row r="806" spans="1:4" x14ac:dyDescent="0.2">
      <c r="A806" s="2">
        <v>43082</v>
      </c>
      <c r="B806">
        <v>1133</v>
      </c>
      <c r="C806">
        <v>653</v>
      </c>
      <c r="D806">
        <v>464</v>
      </c>
    </row>
    <row r="807" spans="1:4" x14ac:dyDescent="0.2">
      <c r="A807" s="2">
        <v>43083</v>
      </c>
      <c r="B807">
        <v>1133</v>
      </c>
      <c r="C807">
        <v>653</v>
      </c>
      <c r="D807">
        <v>464</v>
      </c>
    </row>
    <row r="808" spans="1:4" x14ac:dyDescent="0.2">
      <c r="A808" s="2">
        <v>43084</v>
      </c>
      <c r="B808">
        <v>1133</v>
      </c>
      <c r="C808">
        <v>653</v>
      </c>
      <c r="D808">
        <v>466</v>
      </c>
    </row>
    <row r="809" spans="1:4" x14ac:dyDescent="0.2">
      <c r="A809" s="2">
        <v>43085</v>
      </c>
      <c r="B809">
        <v>1133</v>
      </c>
      <c r="C809">
        <v>654</v>
      </c>
      <c r="D809">
        <v>467</v>
      </c>
    </row>
    <row r="810" spans="1:4" x14ac:dyDescent="0.2">
      <c r="A810" s="2">
        <v>43086</v>
      </c>
      <c r="B810">
        <v>1133</v>
      </c>
      <c r="C810">
        <v>654</v>
      </c>
      <c r="D810">
        <v>467</v>
      </c>
    </row>
    <row r="811" spans="1:4" x14ac:dyDescent="0.2">
      <c r="A811" s="2">
        <v>43087</v>
      </c>
      <c r="B811">
        <v>1133</v>
      </c>
      <c r="C811">
        <v>654</v>
      </c>
      <c r="D811">
        <v>467</v>
      </c>
    </row>
    <row r="812" spans="1:4" x14ac:dyDescent="0.2">
      <c r="A812" s="2">
        <v>43088</v>
      </c>
      <c r="B812">
        <v>1133</v>
      </c>
      <c r="C812">
        <v>654</v>
      </c>
      <c r="D812">
        <v>468</v>
      </c>
    </row>
    <row r="813" spans="1:4" x14ac:dyDescent="0.2">
      <c r="A813" s="2">
        <v>43089</v>
      </c>
      <c r="B813">
        <v>1133</v>
      </c>
      <c r="C813">
        <v>654</v>
      </c>
      <c r="D813">
        <v>468</v>
      </c>
    </row>
    <row r="814" spans="1:4" x14ac:dyDescent="0.2">
      <c r="A814" s="2">
        <v>43090</v>
      </c>
      <c r="B814">
        <v>1133</v>
      </c>
      <c r="C814">
        <v>654</v>
      </c>
      <c r="D814">
        <v>468</v>
      </c>
    </row>
    <row r="815" spans="1:4" x14ac:dyDescent="0.2">
      <c r="A815" s="2">
        <v>43091</v>
      </c>
      <c r="B815">
        <v>1133</v>
      </c>
      <c r="C815">
        <v>654</v>
      </c>
      <c r="D815">
        <v>468</v>
      </c>
    </row>
    <row r="816" spans="1:4" x14ac:dyDescent="0.2">
      <c r="A816" s="2">
        <v>43092</v>
      </c>
      <c r="B816">
        <v>1133</v>
      </c>
      <c r="C816">
        <v>654</v>
      </c>
      <c r="D816">
        <v>469</v>
      </c>
    </row>
    <row r="817" spans="1:4" x14ac:dyDescent="0.2">
      <c r="A817" s="2">
        <v>43093</v>
      </c>
      <c r="B817">
        <v>1133</v>
      </c>
      <c r="C817">
        <v>654</v>
      </c>
      <c r="D817">
        <v>469</v>
      </c>
    </row>
    <row r="818" spans="1:4" x14ac:dyDescent="0.2">
      <c r="A818" s="2">
        <v>43094</v>
      </c>
      <c r="B818">
        <v>1133</v>
      </c>
      <c r="C818">
        <v>654</v>
      </c>
      <c r="D818">
        <v>469</v>
      </c>
    </row>
    <row r="819" spans="1:4" x14ac:dyDescent="0.2">
      <c r="A819" s="2">
        <v>43095</v>
      </c>
      <c r="B819">
        <v>1133</v>
      </c>
      <c r="C819">
        <v>654</v>
      </c>
      <c r="D819">
        <v>469</v>
      </c>
    </row>
    <row r="820" spans="1:4" x14ac:dyDescent="0.2">
      <c r="A820" s="2">
        <v>43096</v>
      </c>
      <c r="B820">
        <v>1133</v>
      </c>
      <c r="C820">
        <v>654</v>
      </c>
      <c r="D820">
        <v>469</v>
      </c>
    </row>
    <row r="821" spans="1:4" x14ac:dyDescent="0.2">
      <c r="A821" s="2">
        <v>43097</v>
      </c>
      <c r="B821">
        <v>1133</v>
      </c>
      <c r="C821">
        <v>655</v>
      </c>
      <c r="D821">
        <v>469</v>
      </c>
    </row>
    <row r="822" spans="1:4" x14ac:dyDescent="0.2">
      <c r="A822" s="2">
        <v>43098</v>
      </c>
      <c r="B822">
        <v>1133</v>
      </c>
      <c r="C822">
        <v>655</v>
      </c>
      <c r="D822">
        <v>469</v>
      </c>
    </row>
    <row r="823" spans="1:4" x14ac:dyDescent="0.2">
      <c r="A823" s="2">
        <v>43099</v>
      </c>
      <c r="B823">
        <v>1133</v>
      </c>
      <c r="C823">
        <v>656</v>
      </c>
      <c r="D823">
        <v>469</v>
      </c>
    </row>
    <row r="824" spans="1:4" x14ac:dyDescent="0.2">
      <c r="A824" s="2">
        <v>43100</v>
      </c>
      <c r="B824">
        <v>1133</v>
      </c>
      <c r="C824">
        <v>656</v>
      </c>
      <c r="D824">
        <v>469</v>
      </c>
    </row>
    <row r="825" spans="1:4" x14ac:dyDescent="0.2">
      <c r="A825" s="2">
        <v>43101</v>
      </c>
      <c r="B825">
        <v>1133</v>
      </c>
      <c r="C825">
        <v>656</v>
      </c>
      <c r="D825">
        <v>469</v>
      </c>
    </row>
    <row r="826" spans="1:4" x14ac:dyDescent="0.2">
      <c r="A826" s="2">
        <v>43102</v>
      </c>
      <c r="B826">
        <v>1133</v>
      </c>
      <c r="C826">
        <v>656</v>
      </c>
      <c r="D826">
        <v>469</v>
      </c>
    </row>
    <row r="827" spans="1:4" x14ac:dyDescent="0.2">
      <c r="A827" s="2">
        <v>43103</v>
      </c>
      <c r="B827">
        <v>1133</v>
      </c>
      <c r="C827">
        <v>656</v>
      </c>
      <c r="D827">
        <v>470</v>
      </c>
    </row>
    <row r="828" spans="1:4" x14ac:dyDescent="0.2">
      <c r="A828" s="2">
        <v>43104</v>
      </c>
      <c r="B828">
        <v>1133</v>
      </c>
      <c r="C828">
        <v>656</v>
      </c>
      <c r="D828">
        <v>470</v>
      </c>
    </row>
    <row r="829" spans="1:4" x14ac:dyDescent="0.2">
      <c r="A829" s="2">
        <v>43105</v>
      </c>
      <c r="B829">
        <v>1134</v>
      </c>
      <c r="C829">
        <v>656</v>
      </c>
      <c r="D829">
        <v>470</v>
      </c>
    </row>
    <row r="830" spans="1:4" x14ac:dyDescent="0.2">
      <c r="A830" s="2">
        <v>43106</v>
      </c>
      <c r="B830">
        <v>1134</v>
      </c>
      <c r="C830">
        <v>656</v>
      </c>
      <c r="D830">
        <v>470</v>
      </c>
    </row>
    <row r="831" spans="1:4" x14ac:dyDescent="0.2">
      <c r="A831" s="2">
        <v>43107</v>
      </c>
      <c r="B831">
        <v>1134</v>
      </c>
      <c r="C831">
        <v>656</v>
      </c>
      <c r="D831">
        <v>470</v>
      </c>
    </row>
    <row r="832" spans="1:4" x14ac:dyDescent="0.2">
      <c r="A832" s="2">
        <v>43108</v>
      </c>
      <c r="B832">
        <v>1134</v>
      </c>
      <c r="C832">
        <v>656</v>
      </c>
      <c r="D832">
        <v>470</v>
      </c>
    </row>
    <row r="833" spans="1:4" x14ac:dyDescent="0.2">
      <c r="A833" s="2">
        <v>43109</v>
      </c>
      <c r="B833">
        <v>1134</v>
      </c>
      <c r="C833">
        <v>656</v>
      </c>
      <c r="D833">
        <v>470</v>
      </c>
    </row>
    <row r="834" spans="1:4" x14ac:dyDescent="0.2">
      <c r="A834" s="2">
        <v>43110</v>
      </c>
      <c r="B834">
        <v>1134</v>
      </c>
      <c r="C834">
        <v>656</v>
      </c>
      <c r="D834">
        <v>470</v>
      </c>
    </row>
    <row r="835" spans="1:4" x14ac:dyDescent="0.2">
      <c r="A835" s="2">
        <v>43111</v>
      </c>
      <c r="B835">
        <v>1134</v>
      </c>
      <c r="C835">
        <v>656</v>
      </c>
      <c r="D835">
        <v>470</v>
      </c>
    </row>
    <row r="836" spans="1:4" x14ac:dyDescent="0.2">
      <c r="A836" s="2">
        <v>43112</v>
      </c>
      <c r="B836">
        <v>1134</v>
      </c>
      <c r="C836">
        <v>656</v>
      </c>
      <c r="D836">
        <v>470</v>
      </c>
    </row>
    <row r="837" spans="1:4" x14ac:dyDescent="0.2">
      <c r="A837" s="2">
        <v>43113</v>
      </c>
      <c r="B837">
        <v>1134</v>
      </c>
      <c r="C837">
        <v>656</v>
      </c>
      <c r="D837">
        <v>470</v>
      </c>
    </row>
    <row r="838" spans="1:4" x14ac:dyDescent="0.2">
      <c r="A838" s="2">
        <v>43114</v>
      </c>
      <c r="B838">
        <v>1134</v>
      </c>
      <c r="C838">
        <v>656</v>
      </c>
      <c r="D838">
        <v>470</v>
      </c>
    </row>
    <row r="839" spans="1:4" x14ac:dyDescent="0.2">
      <c r="A839" s="2">
        <v>43115</v>
      </c>
      <c r="B839">
        <v>1134</v>
      </c>
      <c r="C839">
        <v>656</v>
      </c>
      <c r="D839">
        <v>470</v>
      </c>
    </row>
    <row r="840" spans="1:4" x14ac:dyDescent="0.2">
      <c r="A840" s="2">
        <v>43116</v>
      </c>
      <c r="B840">
        <v>1134</v>
      </c>
      <c r="C840">
        <v>656</v>
      </c>
      <c r="D840">
        <v>470</v>
      </c>
    </row>
    <row r="841" spans="1:4" x14ac:dyDescent="0.2">
      <c r="A841" s="2">
        <v>43117</v>
      </c>
      <c r="B841">
        <v>1134</v>
      </c>
      <c r="C841">
        <v>656</v>
      </c>
      <c r="D841">
        <v>470</v>
      </c>
    </row>
    <row r="842" spans="1:4" x14ac:dyDescent="0.2">
      <c r="A842" s="2">
        <v>43118</v>
      </c>
      <c r="B842">
        <v>1134</v>
      </c>
      <c r="C842">
        <v>656</v>
      </c>
      <c r="D842">
        <v>470</v>
      </c>
    </row>
    <row r="843" spans="1:4" x14ac:dyDescent="0.2">
      <c r="A843" s="2">
        <v>43119</v>
      </c>
      <c r="B843">
        <v>1134</v>
      </c>
      <c r="C843">
        <v>656</v>
      </c>
      <c r="D843">
        <v>470</v>
      </c>
    </row>
    <row r="844" spans="1:4" x14ac:dyDescent="0.2">
      <c r="A844" s="2">
        <v>43120</v>
      </c>
      <c r="B844">
        <v>1134</v>
      </c>
      <c r="C844">
        <v>656</v>
      </c>
      <c r="D844">
        <v>470</v>
      </c>
    </row>
    <row r="845" spans="1:4" x14ac:dyDescent="0.2">
      <c r="A845" s="2">
        <v>43121</v>
      </c>
      <c r="B845">
        <v>1134</v>
      </c>
      <c r="C845">
        <v>656</v>
      </c>
      <c r="D845">
        <v>470</v>
      </c>
    </row>
    <row r="846" spans="1:4" x14ac:dyDescent="0.2">
      <c r="A846" s="2">
        <v>43122</v>
      </c>
      <c r="B846">
        <v>1134</v>
      </c>
      <c r="C846">
        <v>656</v>
      </c>
      <c r="D846">
        <v>470</v>
      </c>
    </row>
    <row r="847" spans="1:4" x14ac:dyDescent="0.2">
      <c r="A847" s="2">
        <v>43123</v>
      </c>
      <c r="B847">
        <v>1134</v>
      </c>
      <c r="C847">
        <v>656</v>
      </c>
      <c r="D847">
        <v>470</v>
      </c>
    </row>
    <row r="848" spans="1:4" x14ac:dyDescent="0.2">
      <c r="A848" s="2">
        <v>43124</v>
      </c>
      <c r="B848">
        <v>1134</v>
      </c>
      <c r="C848">
        <v>656</v>
      </c>
      <c r="D848">
        <v>470</v>
      </c>
    </row>
    <row r="849" spans="1:4" x14ac:dyDescent="0.2">
      <c r="A849" s="2">
        <v>43125</v>
      </c>
      <c r="B849">
        <v>1134</v>
      </c>
      <c r="C849">
        <v>656</v>
      </c>
      <c r="D849">
        <v>470</v>
      </c>
    </row>
    <row r="850" spans="1:4" x14ac:dyDescent="0.2">
      <c r="A850" s="2">
        <v>43126</v>
      </c>
      <c r="B850">
        <v>1134</v>
      </c>
      <c r="C850">
        <v>656</v>
      </c>
      <c r="D850">
        <v>470</v>
      </c>
    </row>
    <row r="851" spans="1:4" x14ac:dyDescent="0.2">
      <c r="A851" s="2">
        <v>43127</v>
      </c>
      <c r="B851">
        <v>1134</v>
      </c>
      <c r="C851">
        <v>656</v>
      </c>
      <c r="D851">
        <v>471</v>
      </c>
    </row>
    <row r="852" spans="1:4" x14ac:dyDescent="0.2">
      <c r="A852" s="2">
        <v>43128</v>
      </c>
      <c r="B852">
        <v>1134</v>
      </c>
      <c r="C852">
        <v>656</v>
      </c>
      <c r="D852">
        <v>471</v>
      </c>
    </row>
    <row r="853" spans="1:4" x14ac:dyDescent="0.2">
      <c r="A853" s="2">
        <v>43129</v>
      </c>
      <c r="B853">
        <v>1134</v>
      </c>
      <c r="C853">
        <v>656</v>
      </c>
      <c r="D853">
        <v>471</v>
      </c>
    </row>
    <row r="854" spans="1:4" x14ac:dyDescent="0.2">
      <c r="A854" s="2">
        <v>43130</v>
      </c>
      <c r="B854">
        <v>1135</v>
      </c>
      <c r="C854">
        <v>656</v>
      </c>
      <c r="D854">
        <v>471</v>
      </c>
    </row>
    <row r="855" spans="1:4" x14ac:dyDescent="0.2">
      <c r="A855" s="2">
        <v>43131</v>
      </c>
      <c r="B855">
        <v>1135</v>
      </c>
      <c r="C855">
        <v>656</v>
      </c>
      <c r="D855">
        <v>471</v>
      </c>
    </row>
    <row r="856" spans="1:4" x14ac:dyDescent="0.2">
      <c r="A856" s="2">
        <v>43132</v>
      </c>
      <c r="B856">
        <v>1135</v>
      </c>
      <c r="C856">
        <v>656</v>
      </c>
      <c r="D856">
        <v>471</v>
      </c>
    </row>
    <row r="857" spans="1:4" x14ac:dyDescent="0.2">
      <c r="A857" s="2">
        <v>43133</v>
      </c>
      <c r="B857">
        <v>1135</v>
      </c>
      <c r="C857">
        <v>656</v>
      </c>
      <c r="D857">
        <v>471</v>
      </c>
    </row>
    <row r="858" spans="1:4" x14ac:dyDescent="0.2">
      <c r="A858" s="2">
        <v>43134</v>
      </c>
      <c r="B858">
        <v>1135</v>
      </c>
      <c r="C858">
        <v>656</v>
      </c>
      <c r="D858">
        <v>471</v>
      </c>
    </row>
    <row r="859" spans="1:4" x14ac:dyDescent="0.2">
      <c r="A859" s="2">
        <v>43135</v>
      </c>
      <c r="B859">
        <v>1135</v>
      </c>
      <c r="C859">
        <v>656</v>
      </c>
      <c r="D859">
        <v>471</v>
      </c>
    </row>
    <row r="860" spans="1:4" x14ac:dyDescent="0.2">
      <c r="A860" s="2">
        <v>43136</v>
      </c>
      <c r="B860">
        <v>1135</v>
      </c>
      <c r="C860">
        <v>656</v>
      </c>
      <c r="D860">
        <v>471</v>
      </c>
    </row>
    <row r="861" spans="1:4" x14ac:dyDescent="0.2">
      <c r="A861" s="2">
        <v>43137</v>
      </c>
      <c r="B861">
        <v>1135</v>
      </c>
      <c r="C861">
        <v>656</v>
      </c>
      <c r="D861">
        <v>471</v>
      </c>
    </row>
    <row r="862" spans="1:4" x14ac:dyDescent="0.2">
      <c r="A862" s="2">
        <v>43138</v>
      </c>
      <c r="B862">
        <v>1135</v>
      </c>
      <c r="C862">
        <v>656</v>
      </c>
      <c r="D862">
        <v>471</v>
      </c>
    </row>
    <row r="863" spans="1:4" x14ac:dyDescent="0.2">
      <c r="A863" s="2">
        <v>43139</v>
      </c>
      <c r="B863">
        <v>1135</v>
      </c>
      <c r="C863">
        <v>656</v>
      </c>
      <c r="D863">
        <v>471</v>
      </c>
    </row>
    <row r="864" spans="1:4" x14ac:dyDescent="0.2">
      <c r="A864" s="2">
        <v>43140</v>
      </c>
      <c r="B864">
        <v>1135</v>
      </c>
      <c r="C864">
        <v>656</v>
      </c>
      <c r="D864">
        <v>471</v>
      </c>
    </row>
    <row r="865" spans="1:4" x14ac:dyDescent="0.2">
      <c r="A865" s="2">
        <v>43141</v>
      </c>
      <c r="B865">
        <v>1135</v>
      </c>
      <c r="C865">
        <v>656</v>
      </c>
      <c r="D865">
        <v>471</v>
      </c>
    </row>
    <row r="866" spans="1:4" x14ac:dyDescent="0.2">
      <c r="A866" s="2">
        <v>43142</v>
      </c>
      <c r="B866">
        <v>1135</v>
      </c>
      <c r="C866">
        <v>656</v>
      </c>
      <c r="D866">
        <v>471</v>
      </c>
    </row>
    <row r="867" spans="1:4" x14ac:dyDescent="0.2">
      <c r="A867" s="2">
        <v>43143</v>
      </c>
      <c r="B867">
        <v>1135</v>
      </c>
      <c r="C867">
        <v>656</v>
      </c>
      <c r="D867">
        <v>471</v>
      </c>
    </row>
    <row r="868" spans="1:4" x14ac:dyDescent="0.2">
      <c r="A868" s="2">
        <v>43144</v>
      </c>
      <c r="B868">
        <v>1135</v>
      </c>
      <c r="C868">
        <v>656</v>
      </c>
      <c r="D868">
        <v>471</v>
      </c>
    </row>
    <row r="869" spans="1:4" x14ac:dyDescent="0.2">
      <c r="A869" s="2">
        <v>43145</v>
      </c>
      <c r="B869">
        <v>1135</v>
      </c>
      <c r="C869">
        <v>657</v>
      </c>
      <c r="D869">
        <v>471</v>
      </c>
    </row>
    <row r="870" spans="1:4" x14ac:dyDescent="0.2">
      <c r="A870" s="2">
        <v>43146</v>
      </c>
      <c r="B870">
        <v>1135</v>
      </c>
      <c r="C870">
        <v>657</v>
      </c>
      <c r="D870">
        <v>471</v>
      </c>
    </row>
    <row r="871" spans="1:4" x14ac:dyDescent="0.2">
      <c r="A871" s="2">
        <v>43147</v>
      </c>
      <c r="B871">
        <v>1135</v>
      </c>
      <c r="C871">
        <v>657</v>
      </c>
      <c r="D871">
        <v>472</v>
      </c>
    </row>
    <row r="872" spans="1:4" x14ac:dyDescent="0.2">
      <c r="A872" s="2">
        <v>43148</v>
      </c>
      <c r="B872">
        <v>1135</v>
      </c>
      <c r="C872">
        <v>657</v>
      </c>
      <c r="D872">
        <v>472</v>
      </c>
    </row>
    <row r="873" spans="1:4" x14ac:dyDescent="0.2">
      <c r="A873" s="2">
        <v>43149</v>
      </c>
      <c r="B873">
        <v>1135</v>
      </c>
      <c r="C873">
        <v>657</v>
      </c>
      <c r="D873">
        <v>472</v>
      </c>
    </row>
    <row r="874" spans="1:4" x14ac:dyDescent="0.2">
      <c r="A874" s="2">
        <v>43150</v>
      </c>
      <c r="B874">
        <v>1135</v>
      </c>
      <c r="C874">
        <v>657</v>
      </c>
      <c r="D874">
        <v>472</v>
      </c>
    </row>
    <row r="875" spans="1:4" x14ac:dyDescent="0.2">
      <c r="A875" s="2">
        <v>43151</v>
      </c>
      <c r="B875">
        <v>1135</v>
      </c>
      <c r="C875">
        <v>657</v>
      </c>
      <c r="D875">
        <v>472</v>
      </c>
    </row>
    <row r="876" spans="1:4" x14ac:dyDescent="0.2">
      <c r="A876" s="2">
        <v>43152</v>
      </c>
      <c r="B876">
        <v>1135</v>
      </c>
      <c r="C876">
        <v>657</v>
      </c>
      <c r="D876">
        <v>472</v>
      </c>
    </row>
    <row r="877" spans="1:4" x14ac:dyDescent="0.2">
      <c r="A877" s="2">
        <v>43153</v>
      </c>
      <c r="B877">
        <v>1134</v>
      </c>
      <c r="C877">
        <v>657</v>
      </c>
      <c r="D877">
        <v>472</v>
      </c>
    </row>
    <row r="878" spans="1:4" x14ac:dyDescent="0.2">
      <c r="A878" s="2">
        <v>43154</v>
      </c>
      <c r="B878">
        <v>1134</v>
      </c>
      <c r="C878">
        <v>657</v>
      </c>
      <c r="D878">
        <v>472</v>
      </c>
    </row>
    <row r="879" spans="1:4" x14ac:dyDescent="0.2">
      <c r="A879" s="2">
        <v>43155</v>
      </c>
      <c r="B879">
        <v>1134</v>
      </c>
      <c r="C879">
        <v>657</v>
      </c>
      <c r="D879">
        <v>472</v>
      </c>
    </row>
    <row r="880" spans="1:4" x14ac:dyDescent="0.2">
      <c r="A880" s="2">
        <v>43156</v>
      </c>
      <c r="B880">
        <v>1134</v>
      </c>
      <c r="C880">
        <v>657</v>
      </c>
      <c r="D880">
        <v>472</v>
      </c>
    </row>
    <row r="881" spans="1:4" x14ac:dyDescent="0.2">
      <c r="A881" s="2">
        <v>43157</v>
      </c>
      <c r="B881">
        <v>1134</v>
      </c>
      <c r="C881">
        <v>657</v>
      </c>
      <c r="D881">
        <v>472</v>
      </c>
    </row>
    <row r="882" spans="1:4" x14ac:dyDescent="0.2">
      <c r="A882" s="2">
        <v>43158</v>
      </c>
      <c r="B882">
        <v>1134</v>
      </c>
      <c r="C882">
        <v>657</v>
      </c>
      <c r="D882">
        <v>473</v>
      </c>
    </row>
    <row r="883" spans="1:4" x14ac:dyDescent="0.2">
      <c r="A883" s="2">
        <v>43159</v>
      </c>
      <c r="B883">
        <v>1134</v>
      </c>
      <c r="C883">
        <v>657</v>
      </c>
      <c r="D883">
        <v>473</v>
      </c>
    </row>
    <row r="884" spans="1:4" x14ac:dyDescent="0.2">
      <c r="A884" s="2">
        <v>43160</v>
      </c>
      <c r="B884">
        <v>1134</v>
      </c>
      <c r="C884">
        <v>657</v>
      </c>
      <c r="D884">
        <v>473</v>
      </c>
    </row>
    <row r="885" spans="1:4" x14ac:dyDescent="0.2">
      <c r="A885" s="2">
        <v>43161</v>
      </c>
      <c r="B885">
        <v>1134</v>
      </c>
      <c r="C885">
        <v>657</v>
      </c>
      <c r="D885">
        <v>473</v>
      </c>
    </row>
    <row r="886" spans="1:4" x14ac:dyDescent="0.2">
      <c r="A886" s="2">
        <v>43162</v>
      </c>
      <c r="B886">
        <v>1134</v>
      </c>
      <c r="C886">
        <v>657</v>
      </c>
      <c r="D886">
        <v>473</v>
      </c>
    </row>
    <row r="887" spans="1:4" x14ac:dyDescent="0.2">
      <c r="A887" s="2">
        <v>43163</v>
      </c>
      <c r="B887">
        <v>1134</v>
      </c>
      <c r="C887">
        <v>657</v>
      </c>
      <c r="D887">
        <v>473</v>
      </c>
    </row>
    <row r="888" spans="1:4" x14ac:dyDescent="0.2">
      <c r="A888" s="2">
        <v>43164</v>
      </c>
      <c r="B888">
        <v>1135</v>
      </c>
      <c r="C888">
        <v>657</v>
      </c>
      <c r="D888">
        <v>473</v>
      </c>
    </row>
    <row r="889" spans="1:4" x14ac:dyDescent="0.2">
      <c r="A889" s="2">
        <v>43165</v>
      </c>
      <c r="B889">
        <v>1135</v>
      </c>
      <c r="C889">
        <v>657</v>
      </c>
      <c r="D889">
        <v>473</v>
      </c>
    </row>
    <row r="890" spans="1:4" x14ac:dyDescent="0.2">
      <c r="A890" s="2">
        <v>43166</v>
      </c>
      <c r="B890">
        <v>1135</v>
      </c>
      <c r="C890">
        <v>657</v>
      </c>
      <c r="D890">
        <v>473</v>
      </c>
    </row>
    <row r="891" spans="1:4" x14ac:dyDescent="0.2">
      <c r="A891" s="2">
        <v>43167</v>
      </c>
      <c r="B891">
        <v>1135</v>
      </c>
      <c r="C891">
        <v>657</v>
      </c>
      <c r="D891">
        <v>473</v>
      </c>
    </row>
    <row r="892" spans="1:4" x14ac:dyDescent="0.2">
      <c r="A892" s="2">
        <v>43168</v>
      </c>
      <c r="B892">
        <v>1135</v>
      </c>
      <c r="C892">
        <v>657</v>
      </c>
      <c r="D892">
        <v>473</v>
      </c>
    </row>
    <row r="893" spans="1:4" x14ac:dyDescent="0.2">
      <c r="A893" s="2">
        <v>43169</v>
      </c>
      <c r="B893">
        <v>1135</v>
      </c>
      <c r="C893">
        <v>657</v>
      </c>
      <c r="D893">
        <v>473</v>
      </c>
    </row>
    <row r="894" spans="1:4" x14ac:dyDescent="0.2">
      <c r="A894" s="2">
        <v>43170</v>
      </c>
      <c r="B894">
        <v>1135</v>
      </c>
      <c r="C894">
        <v>657</v>
      </c>
      <c r="D894">
        <v>473</v>
      </c>
    </row>
    <row r="895" spans="1:4" x14ac:dyDescent="0.2">
      <c r="A895" s="2">
        <v>43171</v>
      </c>
      <c r="B895">
        <v>1135</v>
      </c>
      <c r="C895">
        <v>657</v>
      </c>
      <c r="D895">
        <v>473</v>
      </c>
    </row>
    <row r="896" spans="1:4" x14ac:dyDescent="0.2">
      <c r="A896" s="2">
        <v>43172</v>
      </c>
      <c r="B896">
        <v>1135</v>
      </c>
      <c r="C896">
        <v>657</v>
      </c>
      <c r="D896">
        <v>473</v>
      </c>
    </row>
    <row r="897" spans="1:4" x14ac:dyDescent="0.2">
      <c r="A897" s="2">
        <v>43173</v>
      </c>
      <c r="B897">
        <v>1135</v>
      </c>
      <c r="C897">
        <v>657</v>
      </c>
      <c r="D897">
        <v>473</v>
      </c>
    </row>
    <row r="898" spans="1:4" x14ac:dyDescent="0.2">
      <c r="A898" s="2">
        <v>43174</v>
      </c>
      <c r="B898">
        <v>1135</v>
      </c>
      <c r="C898">
        <v>657</v>
      </c>
      <c r="D898">
        <v>473</v>
      </c>
    </row>
    <row r="899" spans="1:4" x14ac:dyDescent="0.2">
      <c r="A899" s="2">
        <v>43175</v>
      </c>
      <c r="B899">
        <v>1135</v>
      </c>
      <c r="C899">
        <v>657</v>
      </c>
      <c r="D899">
        <v>473</v>
      </c>
    </row>
    <row r="900" spans="1:4" x14ac:dyDescent="0.2">
      <c r="A900" s="2">
        <v>43176</v>
      </c>
      <c r="B900">
        <v>1135</v>
      </c>
      <c r="C900">
        <v>657</v>
      </c>
      <c r="D900">
        <v>473</v>
      </c>
    </row>
    <row r="901" spans="1:4" x14ac:dyDescent="0.2">
      <c r="A901" s="2">
        <v>43177</v>
      </c>
      <c r="B901">
        <v>1135</v>
      </c>
      <c r="C901">
        <v>657</v>
      </c>
      <c r="D901">
        <v>473</v>
      </c>
    </row>
    <row r="902" spans="1:4" x14ac:dyDescent="0.2">
      <c r="A902" s="2">
        <v>43178</v>
      </c>
      <c r="B902">
        <v>1135</v>
      </c>
      <c r="C902">
        <v>657</v>
      </c>
      <c r="D902">
        <v>473</v>
      </c>
    </row>
    <row r="903" spans="1:4" x14ac:dyDescent="0.2">
      <c r="A903" s="2">
        <v>43179</v>
      </c>
      <c r="B903">
        <v>1135</v>
      </c>
      <c r="C903">
        <v>657</v>
      </c>
      <c r="D903">
        <v>473</v>
      </c>
    </row>
    <row r="904" spans="1:4" x14ac:dyDescent="0.2">
      <c r="A904" s="2">
        <v>43180</v>
      </c>
      <c r="B904">
        <v>1135</v>
      </c>
      <c r="C904">
        <v>657</v>
      </c>
      <c r="D904">
        <v>473</v>
      </c>
    </row>
    <row r="905" spans="1:4" x14ac:dyDescent="0.2">
      <c r="A905" s="2">
        <v>43181</v>
      </c>
      <c r="B905">
        <v>1135</v>
      </c>
      <c r="C905">
        <v>657</v>
      </c>
      <c r="D905">
        <v>473</v>
      </c>
    </row>
    <row r="906" spans="1:4" x14ac:dyDescent="0.2">
      <c r="A906" s="2">
        <v>43182</v>
      </c>
      <c r="B906">
        <v>1135</v>
      </c>
      <c r="C906">
        <v>657</v>
      </c>
      <c r="D906">
        <v>473</v>
      </c>
    </row>
    <row r="907" spans="1:4" x14ac:dyDescent="0.2">
      <c r="A907" s="2">
        <v>43183</v>
      </c>
      <c r="B907">
        <v>1135</v>
      </c>
      <c r="C907">
        <v>657</v>
      </c>
      <c r="D907">
        <v>473</v>
      </c>
    </row>
    <row r="908" spans="1:4" x14ac:dyDescent="0.2">
      <c r="A908" s="2">
        <v>43184</v>
      </c>
      <c r="B908">
        <v>1135</v>
      </c>
      <c r="C908">
        <v>657</v>
      </c>
      <c r="D908">
        <v>473</v>
      </c>
    </row>
    <row r="909" spans="1:4" x14ac:dyDescent="0.2">
      <c r="A909" s="2">
        <v>43185</v>
      </c>
      <c r="B909">
        <v>1135</v>
      </c>
      <c r="C909">
        <v>657</v>
      </c>
      <c r="D909">
        <v>473</v>
      </c>
    </row>
    <row r="910" spans="1:4" x14ac:dyDescent="0.2">
      <c r="A910" s="2">
        <v>43186</v>
      </c>
      <c r="B910">
        <v>1135</v>
      </c>
      <c r="C910">
        <v>657</v>
      </c>
      <c r="D910">
        <v>473</v>
      </c>
    </row>
    <row r="911" spans="1:4" x14ac:dyDescent="0.2">
      <c r="A911" s="2">
        <v>43187</v>
      </c>
      <c r="B911">
        <v>1135</v>
      </c>
      <c r="C911">
        <v>657</v>
      </c>
      <c r="D911">
        <v>473</v>
      </c>
    </row>
    <row r="912" spans="1:4" x14ac:dyDescent="0.2">
      <c r="A912" s="2">
        <v>43188</v>
      </c>
      <c r="B912">
        <v>1135</v>
      </c>
      <c r="C912">
        <v>657</v>
      </c>
      <c r="D912">
        <v>473</v>
      </c>
    </row>
    <row r="913" spans="1:4" x14ac:dyDescent="0.2">
      <c r="A913" s="2">
        <v>43189</v>
      </c>
      <c r="B913">
        <v>1135</v>
      </c>
      <c r="C913">
        <v>657</v>
      </c>
      <c r="D913">
        <v>473</v>
      </c>
    </row>
    <row r="914" spans="1:4" x14ac:dyDescent="0.2">
      <c r="A914" s="2">
        <v>43190</v>
      </c>
      <c r="B914">
        <v>1135</v>
      </c>
      <c r="C914">
        <v>657</v>
      </c>
      <c r="D914">
        <v>473</v>
      </c>
    </row>
    <row r="915" spans="1:4" x14ac:dyDescent="0.2">
      <c r="A915" s="2">
        <v>43191</v>
      </c>
      <c r="B915">
        <v>1135</v>
      </c>
      <c r="C915">
        <v>657</v>
      </c>
      <c r="D915">
        <v>473</v>
      </c>
    </row>
    <row r="916" spans="1:4" x14ac:dyDescent="0.2">
      <c r="A916" s="2">
        <v>43192</v>
      </c>
      <c r="B916">
        <v>1135</v>
      </c>
      <c r="C916">
        <v>657</v>
      </c>
      <c r="D916">
        <v>473</v>
      </c>
    </row>
    <row r="917" spans="1:4" x14ac:dyDescent="0.2">
      <c r="A917" s="2">
        <v>43193</v>
      </c>
      <c r="B917">
        <v>1135</v>
      </c>
      <c r="C917">
        <v>657</v>
      </c>
      <c r="D917">
        <v>473</v>
      </c>
    </row>
    <row r="918" spans="1:4" x14ac:dyDescent="0.2">
      <c r="A918" s="2">
        <v>43194</v>
      </c>
      <c r="B918">
        <v>1135</v>
      </c>
      <c r="C918">
        <v>657</v>
      </c>
      <c r="D918">
        <v>473</v>
      </c>
    </row>
    <row r="919" spans="1:4" x14ac:dyDescent="0.2">
      <c r="A919" s="2">
        <v>43195</v>
      </c>
      <c r="B919">
        <v>1135</v>
      </c>
      <c r="C919">
        <v>657</v>
      </c>
      <c r="D919">
        <v>473</v>
      </c>
    </row>
    <row r="920" spans="1:4" x14ac:dyDescent="0.2">
      <c r="A920" s="2">
        <v>43196</v>
      </c>
      <c r="B920">
        <v>1135</v>
      </c>
      <c r="C920">
        <v>657</v>
      </c>
      <c r="D920">
        <v>473</v>
      </c>
    </row>
    <row r="921" spans="1:4" x14ac:dyDescent="0.2">
      <c r="A921" s="2">
        <v>43197</v>
      </c>
      <c r="B921">
        <v>1135</v>
      </c>
      <c r="C921">
        <v>657</v>
      </c>
      <c r="D921">
        <v>473</v>
      </c>
    </row>
    <row r="922" spans="1:4" x14ac:dyDescent="0.2">
      <c r="A922" s="2">
        <v>43198</v>
      </c>
      <c r="B922">
        <v>1135</v>
      </c>
      <c r="C922">
        <v>657</v>
      </c>
      <c r="D922">
        <v>473</v>
      </c>
    </row>
    <row r="923" spans="1:4" x14ac:dyDescent="0.2">
      <c r="A923" s="2">
        <v>43199</v>
      </c>
      <c r="B923">
        <v>1135</v>
      </c>
      <c r="C923">
        <v>657</v>
      </c>
      <c r="D923">
        <v>473</v>
      </c>
    </row>
    <row r="924" spans="1:4" x14ac:dyDescent="0.2">
      <c r="A924" s="2">
        <v>43200</v>
      </c>
      <c r="B924">
        <v>1135</v>
      </c>
      <c r="C924">
        <v>657</v>
      </c>
      <c r="D924">
        <v>473</v>
      </c>
    </row>
    <row r="925" spans="1:4" x14ac:dyDescent="0.2">
      <c r="A925" s="2">
        <v>43201</v>
      </c>
      <c r="B925">
        <v>1135</v>
      </c>
      <c r="C925">
        <v>657</v>
      </c>
      <c r="D925">
        <v>473</v>
      </c>
    </row>
    <row r="926" spans="1:4" x14ac:dyDescent="0.2">
      <c r="A926" s="2">
        <v>43202</v>
      </c>
      <c r="B926">
        <v>1135</v>
      </c>
      <c r="C926">
        <v>657</v>
      </c>
      <c r="D926">
        <v>473</v>
      </c>
    </row>
    <row r="927" spans="1:4" x14ac:dyDescent="0.2">
      <c r="A927" s="2">
        <v>43203</v>
      </c>
      <c r="B927">
        <v>1135</v>
      </c>
      <c r="C927">
        <v>657</v>
      </c>
      <c r="D927">
        <v>473</v>
      </c>
    </row>
    <row r="928" spans="1:4" x14ac:dyDescent="0.2">
      <c r="A928" s="2">
        <v>43204</v>
      </c>
      <c r="B928">
        <v>1135</v>
      </c>
      <c r="C928">
        <v>657</v>
      </c>
      <c r="D928">
        <v>473</v>
      </c>
    </row>
    <row r="929" spans="1:4" x14ac:dyDescent="0.2">
      <c r="A929" s="2">
        <v>43205</v>
      </c>
      <c r="B929">
        <v>1135</v>
      </c>
      <c r="C929">
        <v>657</v>
      </c>
      <c r="D929">
        <v>473</v>
      </c>
    </row>
    <row r="930" spans="1:4" x14ac:dyDescent="0.2">
      <c r="A930" s="2">
        <v>43206</v>
      </c>
      <c r="B930">
        <v>1135</v>
      </c>
      <c r="C930">
        <v>657</v>
      </c>
      <c r="D930">
        <v>473</v>
      </c>
    </row>
    <row r="931" spans="1:4" x14ac:dyDescent="0.2">
      <c r="A931" s="2">
        <v>43207</v>
      </c>
      <c r="B931">
        <v>1135</v>
      </c>
      <c r="C931">
        <v>657</v>
      </c>
      <c r="D931">
        <v>473</v>
      </c>
    </row>
    <row r="932" spans="1:4" x14ac:dyDescent="0.2">
      <c r="A932" s="2">
        <v>43208</v>
      </c>
      <c r="B932">
        <v>1135</v>
      </c>
      <c r="C932">
        <v>657</v>
      </c>
      <c r="D932">
        <v>473</v>
      </c>
    </row>
    <row r="933" spans="1:4" x14ac:dyDescent="0.2">
      <c r="A933" s="2">
        <v>43209</v>
      </c>
      <c r="B933">
        <v>1135</v>
      </c>
      <c r="C933">
        <v>657</v>
      </c>
      <c r="D933">
        <v>473</v>
      </c>
    </row>
    <row r="934" spans="1:4" x14ac:dyDescent="0.2">
      <c r="A934" s="2">
        <v>43210</v>
      </c>
      <c r="B934">
        <v>1135</v>
      </c>
      <c r="C934">
        <v>657</v>
      </c>
      <c r="D934">
        <v>473</v>
      </c>
    </row>
    <row r="935" spans="1:4" x14ac:dyDescent="0.2">
      <c r="A935" s="2">
        <v>43211</v>
      </c>
      <c r="B935">
        <v>1135</v>
      </c>
      <c r="C935">
        <v>657</v>
      </c>
      <c r="D935">
        <v>473</v>
      </c>
    </row>
    <row r="936" spans="1:4" x14ac:dyDescent="0.2">
      <c r="A936" s="2">
        <v>43212</v>
      </c>
      <c r="B936">
        <v>1135</v>
      </c>
      <c r="C936">
        <v>657</v>
      </c>
      <c r="D936">
        <v>473</v>
      </c>
    </row>
    <row r="937" spans="1:4" x14ac:dyDescent="0.2">
      <c r="A937" s="2">
        <v>43213</v>
      </c>
      <c r="B937">
        <v>1135</v>
      </c>
      <c r="C937">
        <v>657</v>
      </c>
      <c r="D937">
        <v>473</v>
      </c>
    </row>
    <row r="938" spans="1:4" x14ac:dyDescent="0.2">
      <c r="A938" s="2">
        <v>43214</v>
      </c>
      <c r="B938">
        <v>1135</v>
      </c>
      <c r="C938">
        <v>657</v>
      </c>
      <c r="D938">
        <v>473</v>
      </c>
    </row>
    <row r="939" spans="1:4" x14ac:dyDescent="0.2">
      <c r="A939" s="2">
        <v>43215</v>
      </c>
      <c r="B939">
        <v>1135</v>
      </c>
      <c r="C939">
        <v>657</v>
      </c>
      <c r="D939">
        <v>473</v>
      </c>
    </row>
    <row r="940" spans="1:4" x14ac:dyDescent="0.2">
      <c r="A940" s="2">
        <v>43216</v>
      </c>
      <c r="B940">
        <v>1135</v>
      </c>
      <c r="C940">
        <v>657</v>
      </c>
      <c r="D940">
        <v>473</v>
      </c>
    </row>
    <row r="941" spans="1:4" x14ac:dyDescent="0.2">
      <c r="A941" s="2">
        <v>43217</v>
      </c>
      <c r="B941">
        <v>1135</v>
      </c>
      <c r="C941">
        <v>657</v>
      </c>
      <c r="D941">
        <v>473</v>
      </c>
    </row>
    <row r="942" spans="1:4" x14ac:dyDescent="0.2">
      <c r="A942" s="2">
        <v>43218</v>
      </c>
      <c r="B942">
        <v>1135</v>
      </c>
      <c r="C942">
        <v>657</v>
      </c>
      <c r="D942">
        <v>473</v>
      </c>
    </row>
    <row r="943" spans="1:4" x14ac:dyDescent="0.2">
      <c r="A943" s="2">
        <v>43219</v>
      </c>
      <c r="B943">
        <v>1135</v>
      </c>
      <c r="C943">
        <v>657</v>
      </c>
      <c r="D943">
        <v>473</v>
      </c>
    </row>
    <row r="944" spans="1:4" x14ac:dyDescent="0.2">
      <c r="A944" s="2">
        <v>43220</v>
      </c>
      <c r="B944">
        <v>1135</v>
      </c>
      <c r="C944">
        <v>657</v>
      </c>
      <c r="D944">
        <v>473</v>
      </c>
    </row>
    <row r="945" spans="1:4" x14ac:dyDescent="0.2">
      <c r="A945" s="2">
        <v>43221</v>
      </c>
      <c r="B945">
        <v>1135</v>
      </c>
      <c r="C945">
        <v>657</v>
      </c>
      <c r="D945">
        <v>473</v>
      </c>
    </row>
    <row r="946" spans="1:4" x14ac:dyDescent="0.2">
      <c r="A946" s="2">
        <v>43222</v>
      </c>
      <c r="B946">
        <v>1135</v>
      </c>
      <c r="C946">
        <v>657</v>
      </c>
      <c r="D946">
        <v>473</v>
      </c>
    </row>
    <row r="947" spans="1:4" x14ac:dyDescent="0.2">
      <c r="A947" s="2">
        <v>43223</v>
      </c>
      <c r="B947">
        <v>1135</v>
      </c>
      <c r="C947">
        <v>657</v>
      </c>
      <c r="D947">
        <v>473</v>
      </c>
    </row>
    <row r="948" spans="1:4" x14ac:dyDescent="0.2">
      <c r="A948" s="2">
        <v>43224</v>
      </c>
      <c r="B948">
        <v>1135</v>
      </c>
      <c r="C948">
        <v>657</v>
      </c>
      <c r="D948">
        <v>473</v>
      </c>
    </row>
    <row r="949" spans="1:4" x14ac:dyDescent="0.2">
      <c r="A949" s="2">
        <v>43225</v>
      </c>
      <c r="B949">
        <v>1135</v>
      </c>
      <c r="C949">
        <v>657</v>
      </c>
      <c r="D949">
        <v>473</v>
      </c>
    </row>
    <row r="950" spans="1:4" x14ac:dyDescent="0.2">
      <c r="A950" s="2">
        <v>43226</v>
      </c>
      <c r="B950">
        <v>1135</v>
      </c>
      <c r="C950">
        <v>657</v>
      </c>
      <c r="D950">
        <v>473</v>
      </c>
    </row>
    <row r="951" spans="1:4" x14ac:dyDescent="0.2">
      <c r="A951" s="2">
        <v>43227</v>
      </c>
      <c r="B951">
        <v>1135</v>
      </c>
      <c r="C951">
        <v>657</v>
      </c>
      <c r="D951">
        <v>473</v>
      </c>
    </row>
    <row r="952" spans="1:4" x14ac:dyDescent="0.2">
      <c r="A952" s="2">
        <v>43228</v>
      </c>
      <c r="B952">
        <v>1135</v>
      </c>
      <c r="C952">
        <v>657</v>
      </c>
      <c r="D952">
        <v>473</v>
      </c>
    </row>
    <row r="953" spans="1:4" x14ac:dyDescent="0.2">
      <c r="A953" s="2">
        <v>43229</v>
      </c>
      <c r="B953">
        <v>1135</v>
      </c>
      <c r="C953">
        <v>657</v>
      </c>
      <c r="D953">
        <v>473</v>
      </c>
    </row>
    <row r="954" spans="1:4" x14ac:dyDescent="0.2">
      <c r="A954" s="2">
        <v>43230</v>
      </c>
      <c r="B954">
        <v>1135</v>
      </c>
      <c r="C954">
        <v>657</v>
      </c>
      <c r="D954">
        <v>473</v>
      </c>
    </row>
    <row r="955" spans="1:4" x14ac:dyDescent="0.2">
      <c r="A955" s="2">
        <v>43231</v>
      </c>
      <c r="B955">
        <v>1135</v>
      </c>
      <c r="C955">
        <v>657</v>
      </c>
      <c r="D955">
        <v>473</v>
      </c>
    </row>
    <row r="956" spans="1:4" x14ac:dyDescent="0.2">
      <c r="A956" s="2">
        <v>43232</v>
      </c>
      <c r="B956">
        <v>1135</v>
      </c>
      <c r="C956">
        <v>657</v>
      </c>
      <c r="D956">
        <v>473</v>
      </c>
    </row>
    <row r="957" spans="1:4" x14ac:dyDescent="0.2">
      <c r="A957" s="2">
        <v>43233</v>
      </c>
      <c r="B957">
        <v>1135</v>
      </c>
      <c r="C957">
        <v>657</v>
      </c>
      <c r="D957">
        <v>473</v>
      </c>
    </row>
    <row r="958" spans="1:4" x14ac:dyDescent="0.2">
      <c r="A958" s="2">
        <v>43234</v>
      </c>
      <c r="B958">
        <v>1135</v>
      </c>
      <c r="C958">
        <v>657</v>
      </c>
      <c r="D958">
        <v>473</v>
      </c>
    </row>
    <row r="959" spans="1:4" x14ac:dyDescent="0.2">
      <c r="A959" s="2">
        <v>43235</v>
      </c>
      <c r="B959">
        <v>1135</v>
      </c>
      <c r="C959">
        <v>657</v>
      </c>
      <c r="D959">
        <v>473</v>
      </c>
    </row>
    <row r="960" spans="1:4" x14ac:dyDescent="0.2">
      <c r="A960" s="2">
        <v>43236</v>
      </c>
      <c r="B960">
        <v>1135</v>
      </c>
      <c r="C960">
        <v>657</v>
      </c>
      <c r="D960">
        <v>473</v>
      </c>
    </row>
    <row r="961" spans="1:4" x14ac:dyDescent="0.2">
      <c r="A961" s="2">
        <v>43237</v>
      </c>
      <c r="B961">
        <v>1135</v>
      </c>
      <c r="C961">
        <v>657</v>
      </c>
      <c r="D961">
        <v>473</v>
      </c>
    </row>
    <row r="962" spans="1:4" x14ac:dyDescent="0.2">
      <c r="A962" s="2">
        <v>43238</v>
      </c>
      <c r="B962">
        <v>1135</v>
      </c>
      <c r="C962">
        <v>657</v>
      </c>
      <c r="D962">
        <v>473</v>
      </c>
    </row>
    <row r="963" spans="1:4" x14ac:dyDescent="0.2">
      <c r="A963" s="2">
        <v>43239</v>
      </c>
      <c r="B963">
        <v>1135</v>
      </c>
      <c r="C963">
        <v>657</v>
      </c>
      <c r="D963">
        <v>473</v>
      </c>
    </row>
    <row r="964" spans="1:4" x14ac:dyDescent="0.2">
      <c r="A964" s="2">
        <v>43240</v>
      </c>
      <c r="B964">
        <v>1135</v>
      </c>
      <c r="C964">
        <v>657</v>
      </c>
      <c r="D964">
        <v>473</v>
      </c>
    </row>
    <row r="965" spans="1:4" x14ac:dyDescent="0.2">
      <c r="A965" s="2">
        <v>43241</v>
      </c>
      <c r="B965">
        <v>1135</v>
      </c>
      <c r="C965">
        <v>657</v>
      </c>
      <c r="D965">
        <v>473</v>
      </c>
    </row>
    <row r="966" spans="1:4" x14ac:dyDescent="0.2">
      <c r="A966" s="2">
        <v>43242</v>
      </c>
      <c r="B966">
        <v>1135</v>
      </c>
      <c r="C966">
        <v>657</v>
      </c>
      <c r="D966">
        <v>473</v>
      </c>
    </row>
    <row r="967" spans="1:4" x14ac:dyDescent="0.2">
      <c r="A967" s="2">
        <v>43243</v>
      </c>
      <c r="B967">
        <v>1135</v>
      </c>
      <c r="C967">
        <v>657</v>
      </c>
      <c r="D967">
        <v>473</v>
      </c>
    </row>
    <row r="968" spans="1:4" x14ac:dyDescent="0.2">
      <c r="A968" s="2">
        <v>43244</v>
      </c>
      <c r="B968">
        <v>1135</v>
      </c>
      <c r="C968">
        <v>657</v>
      </c>
      <c r="D968">
        <v>473</v>
      </c>
    </row>
    <row r="969" spans="1:4" x14ac:dyDescent="0.2">
      <c r="A969" s="2">
        <v>43245</v>
      </c>
      <c r="B969">
        <v>1135</v>
      </c>
      <c r="C969">
        <v>657</v>
      </c>
      <c r="D969">
        <v>473</v>
      </c>
    </row>
    <row r="970" spans="1:4" x14ac:dyDescent="0.2">
      <c r="A970" s="2">
        <v>43246</v>
      </c>
      <c r="B970">
        <v>1135</v>
      </c>
      <c r="C970">
        <v>657</v>
      </c>
      <c r="D970">
        <v>473</v>
      </c>
    </row>
    <row r="971" spans="1:4" x14ac:dyDescent="0.2">
      <c r="A971" s="2">
        <v>43247</v>
      </c>
      <c r="B971">
        <v>1135</v>
      </c>
      <c r="C971">
        <v>657</v>
      </c>
      <c r="D971">
        <v>473</v>
      </c>
    </row>
    <row r="972" spans="1:4" x14ac:dyDescent="0.2">
      <c r="A972" s="2">
        <v>43248</v>
      </c>
      <c r="B972">
        <v>1135</v>
      </c>
      <c r="C972">
        <v>657</v>
      </c>
      <c r="D972">
        <v>473</v>
      </c>
    </row>
    <row r="973" spans="1:4" x14ac:dyDescent="0.2">
      <c r="A973" s="2">
        <v>43249</v>
      </c>
      <c r="B973">
        <v>1135</v>
      </c>
      <c r="C973">
        <v>657</v>
      </c>
      <c r="D973">
        <v>473</v>
      </c>
    </row>
    <row r="974" spans="1:4" x14ac:dyDescent="0.2">
      <c r="A974" s="2">
        <v>43250</v>
      </c>
      <c r="B974">
        <v>1135</v>
      </c>
      <c r="C974">
        <v>657</v>
      </c>
      <c r="D974">
        <v>473</v>
      </c>
    </row>
    <row r="975" spans="1:4" x14ac:dyDescent="0.2">
      <c r="A975" s="2">
        <v>43251</v>
      </c>
      <c r="B975">
        <v>1135</v>
      </c>
      <c r="C975">
        <v>657</v>
      </c>
      <c r="D975">
        <v>473</v>
      </c>
    </row>
    <row r="976" spans="1:4" x14ac:dyDescent="0.2">
      <c r="A976" s="2">
        <v>43252</v>
      </c>
      <c r="B976">
        <v>1135</v>
      </c>
      <c r="C976">
        <v>657</v>
      </c>
      <c r="D976">
        <v>473</v>
      </c>
    </row>
    <row r="977" spans="1:4" x14ac:dyDescent="0.2">
      <c r="A977" s="2">
        <v>43253</v>
      </c>
      <c r="B977">
        <v>1135</v>
      </c>
      <c r="C977">
        <v>657</v>
      </c>
      <c r="D977">
        <v>473</v>
      </c>
    </row>
    <row r="978" spans="1:4" x14ac:dyDescent="0.2">
      <c r="A978" s="2">
        <v>43254</v>
      </c>
      <c r="B978">
        <v>1135</v>
      </c>
      <c r="C978">
        <v>657</v>
      </c>
      <c r="D978">
        <v>473</v>
      </c>
    </row>
    <row r="979" spans="1:4" x14ac:dyDescent="0.2">
      <c r="A979" s="2">
        <v>43255</v>
      </c>
      <c r="B979">
        <v>1135</v>
      </c>
      <c r="C979">
        <v>657</v>
      </c>
      <c r="D979">
        <v>473</v>
      </c>
    </row>
    <row r="980" spans="1:4" x14ac:dyDescent="0.2">
      <c r="A980" s="2">
        <v>43256</v>
      </c>
      <c r="B980">
        <v>1135</v>
      </c>
      <c r="C980">
        <v>657</v>
      </c>
      <c r="D980">
        <v>473</v>
      </c>
    </row>
    <row r="981" spans="1:4" x14ac:dyDescent="0.2">
      <c r="A981" s="2">
        <v>43257</v>
      </c>
      <c r="B981">
        <v>1135</v>
      </c>
      <c r="C981">
        <v>657</v>
      </c>
      <c r="D981">
        <v>473</v>
      </c>
    </row>
    <row r="982" spans="1:4" x14ac:dyDescent="0.2">
      <c r="A982" s="2">
        <v>43258</v>
      </c>
      <c r="B982">
        <v>1135</v>
      </c>
      <c r="C982">
        <v>657</v>
      </c>
      <c r="D982">
        <v>473</v>
      </c>
    </row>
    <row r="983" spans="1:4" x14ac:dyDescent="0.2">
      <c r="A983" s="2">
        <v>43259</v>
      </c>
      <c r="B983">
        <v>1135</v>
      </c>
      <c r="C983">
        <v>657</v>
      </c>
      <c r="D983">
        <v>473</v>
      </c>
    </row>
    <row r="984" spans="1:4" x14ac:dyDescent="0.2">
      <c r="A984" s="2">
        <v>43260</v>
      </c>
      <c r="B984">
        <v>1135</v>
      </c>
      <c r="C984">
        <v>657</v>
      </c>
      <c r="D984">
        <v>473</v>
      </c>
    </row>
    <row r="985" spans="1:4" x14ac:dyDescent="0.2">
      <c r="A985" s="2">
        <v>43261</v>
      </c>
      <c r="B985">
        <v>1135</v>
      </c>
      <c r="C985">
        <v>657</v>
      </c>
      <c r="D985">
        <v>473</v>
      </c>
    </row>
    <row r="986" spans="1:4" x14ac:dyDescent="0.2">
      <c r="A986" s="2">
        <v>43262</v>
      </c>
      <c r="B986">
        <v>1135</v>
      </c>
      <c r="C986">
        <v>657</v>
      </c>
      <c r="D986">
        <v>473</v>
      </c>
    </row>
    <row r="987" spans="1:4" x14ac:dyDescent="0.2">
      <c r="A987" s="2">
        <v>43263</v>
      </c>
      <c r="B987">
        <v>1135</v>
      </c>
      <c r="C987">
        <v>657</v>
      </c>
      <c r="D987">
        <v>473</v>
      </c>
    </row>
    <row r="988" spans="1:4" x14ac:dyDescent="0.2">
      <c r="A988" s="2">
        <v>43264</v>
      </c>
      <c r="B988">
        <v>1135</v>
      </c>
      <c r="C988">
        <v>657</v>
      </c>
      <c r="D988">
        <v>473</v>
      </c>
    </row>
    <row r="989" spans="1:4" x14ac:dyDescent="0.2">
      <c r="A989" s="2">
        <v>43265</v>
      </c>
      <c r="B989">
        <v>1135</v>
      </c>
      <c r="C989">
        <v>657</v>
      </c>
      <c r="D989">
        <v>473</v>
      </c>
    </row>
    <row r="990" spans="1:4" x14ac:dyDescent="0.2">
      <c r="A990" s="2">
        <v>43266</v>
      </c>
      <c r="B990">
        <v>1135</v>
      </c>
      <c r="C990">
        <v>657</v>
      </c>
      <c r="D990">
        <v>473</v>
      </c>
    </row>
    <row r="991" spans="1:4" x14ac:dyDescent="0.2">
      <c r="A991" s="2">
        <v>43267</v>
      </c>
      <c r="B991">
        <v>1135</v>
      </c>
      <c r="C991">
        <v>657</v>
      </c>
      <c r="D991">
        <v>473</v>
      </c>
    </row>
    <row r="992" spans="1:4" x14ac:dyDescent="0.2">
      <c r="A992" s="2">
        <v>43268</v>
      </c>
      <c r="B992">
        <v>1135</v>
      </c>
      <c r="C992">
        <v>657</v>
      </c>
      <c r="D992">
        <v>473</v>
      </c>
    </row>
    <row r="993" spans="1:4" x14ac:dyDescent="0.2">
      <c r="A993" s="2">
        <v>43269</v>
      </c>
      <c r="B993">
        <v>1135</v>
      </c>
      <c r="C993">
        <v>657</v>
      </c>
      <c r="D993">
        <v>473</v>
      </c>
    </row>
    <row r="994" spans="1:4" x14ac:dyDescent="0.2">
      <c r="A994" s="2">
        <v>43270</v>
      </c>
      <c r="B994">
        <v>1135</v>
      </c>
      <c r="C994">
        <v>657</v>
      </c>
      <c r="D994">
        <v>473</v>
      </c>
    </row>
    <row r="995" spans="1:4" x14ac:dyDescent="0.2">
      <c r="A995" s="2">
        <v>43271</v>
      </c>
      <c r="B995">
        <v>1135</v>
      </c>
      <c r="C995">
        <v>657</v>
      </c>
      <c r="D995">
        <v>473</v>
      </c>
    </row>
    <row r="996" spans="1:4" x14ac:dyDescent="0.2">
      <c r="A996" s="2">
        <v>43272</v>
      </c>
      <c r="B996">
        <v>1135</v>
      </c>
      <c r="C996">
        <v>657</v>
      </c>
      <c r="D996">
        <v>473</v>
      </c>
    </row>
    <row r="997" spans="1:4" x14ac:dyDescent="0.2">
      <c r="A997" s="2">
        <v>43273</v>
      </c>
      <c r="B997">
        <v>1135</v>
      </c>
      <c r="C997">
        <v>657</v>
      </c>
      <c r="D997">
        <v>473</v>
      </c>
    </row>
    <row r="998" spans="1:4" x14ac:dyDescent="0.2">
      <c r="A998" s="2">
        <v>43274</v>
      </c>
      <c r="B998">
        <v>1135</v>
      </c>
      <c r="C998">
        <v>657</v>
      </c>
      <c r="D998">
        <v>473</v>
      </c>
    </row>
    <row r="999" spans="1:4" x14ac:dyDescent="0.2">
      <c r="A999" s="2">
        <v>43275</v>
      </c>
      <c r="B999">
        <v>1135</v>
      </c>
      <c r="C999">
        <v>657</v>
      </c>
      <c r="D999">
        <v>473</v>
      </c>
    </row>
    <row r="1000" spans="1:4" x14ac:dyDescent="0.2">
      <c r="A1000" s="2">
        <v>43276</v>
      </c>
      <c r="B1000">
        <v>1135</v>
      </c>
      <c r="C1000">
        <v>657</v>
      </c>
      <c r="D1000">
        <v>473</v>
      </c>
    </row>
    <row r="1001" spans="1:4" x14ac:dyDescent="0.2">
      <c r="A1001" s="2">
        <v>43277</v>
      </c>
      <c r="B1001">
        <v>1135</v>
      </c>
      <c r="C1001">
        <v>657</v>
      </c>
      <c r="D1001">
        <v>473</v>
      </c>
    </row>
    <row r="1002" spans="1:4" x14ac:dyDescent="0.2">
      <c r="A1002" s="2">
        <v>43278</v>
      </c>
      <c r="B1002">
        <v>1135</v>
      </c>
      <c r="C1002">
        <v>657</v>
      </c>
      <c r="D1002">
        <v>473</v>
      </c>
    </row>
    <row r="1003" spans="1:4" x14ac:dyDescent="0.2">
      <c r="A1003" s="2">
        <v>43279</v>
      </c>
      <c r="B1003">
        <v>1135</v>
      </c>
      <c r="C1003">
        <v>657</v>
      </c>
      <c r="D1003">
        <v>473</v>
      </c>
    </row>
    <row r="1004" spans="1:4" x14ac:dyDescent="0.2">
      <c r="A1004" s="2">
        <v>43280</v>
      </c>
      <c r="B1004">
        <v>1135</v>
      </c>
      <c r="C1004">
        <v>657</v>
      </c>
      <c r="D1004">
        <v>473</v>
      </c>
    </row>
    <row r="1005" spans="1:4" x14ac:dyDescent="0.2">
      <c r="A1005" s="2">
        <v>43281</v>
      </c>
      <c r="B1005">
        <v>1135</v>
      </c>
      <c r="C1005">
        <v>657</v>
      </c>
      <c r="D1005">
        <v>473</v>
      </c>
    </row>
    <row r="1006" spans="1:4" x14ac:dyDescent="0.2">
      <c r="A1006" s="2">
        <v>43282</v>
      </c>
      <c r="B1006">
        <v>1135</v>
      </c>
      <c r="C1006">
        <v>657</v>
      </c>
      <c r="D1006">
        <v>473</v>
      </c>
    </row>
    <row r="1007" spans="1:4" x14ac:dyDescent="0.2">
      <c r="A1007" s="2">
        <v>43283</v>
      </c>
      <c r="B1007">
        <v>1135</v>
      </c>
      <c r="C1007">
        <v>657</v>
      </c>
      <c r="D1007">
        <v>473</v>
      </c>
    </row>
    <row r="1008" spans="1:4" x14ac:dyDescent="0.2">
      <c r="A1008" s="2">
        <v>43284</v>
      </c>
      <c r="B1008">
        <v>1135</v>
      </c>
      <c r="C1008">
        <v>657</v>
      </c>
      <c r="D1008">
        <v>473</v>
      </c>
    </row>
    <row r="1009" spans="1:4" x14ac:dyDescent="0.2">
      <c r="A1009" s="2">
        <v>43285</v>
      </c>
      <c r="B1009">
        <v>1135</v>
      </c>
      <c r="C1009">
        <v>657</v>
      </c>
      <c r="D1009">
        <v>473</v>
      </c>
    </row>
    <row r="1010" spans="1:4" x14ac:dyDescent="0.2">
      <c r="A1010" s="2">
        <v>43286</v>
      </c>
      <c r="B1010">
        <v>1135</v>
      </c>
      <c r="C1010">
        <v>657</v>
      </c>
      <c r="D1010">
        <v>473</v>
      </c>
    </row>
    <row r="1011" spans="1:4" x14ac:dyDescent="0.2">
      <c r="A1011" s="2">
        <v>43287</v>
      </c>
      <c r="B1011">
        <v>1135</v>
      </c>
      <c r="C1011">
        <v>657</v>
      </c>
      <c r="D1011">
        <v>473</v>
      </c>
    </row>
    <row r="1012" spans="1:4" x14ac:dyDescent="0.2">
      <c r="A1012" s="2">
        <v>43288</v>
      </c>
      <c r="B1012">
        <v>1135</v>
      </c>
      <c r="C1012">
        <v>657</v>
      </c>
      <c r="D1012">
        <v>473</v>
      </c>
    </row>
    <row r="1013" spans="1:4" x14ac:dyDescent="0.2">
      <c r="A1013" s="2">
        <v>43289</v>
      </c>
      <c r="B1013">
        <v>1135</v>
      </c>
      <c r="C1013">
        <v>657</v>
      </c>
      <c r="D1013">
        <v>473</v>
      </c>
    </row>
    <row r="1014" spans="1:4" x14ac:dyDescent="0.2">
      <c r="A1014" s="2">
        <v>43290</v>
      </c>
      <c r="B1014">
        <v>1135</v>
      </c>
      <c r="C1014">
        <v>657</v>
      </c>
      <c r="D1014">
        <v>473</v>
      </c>
    </row>
    <row r="1015" spans="1:4" x14ac:dyDescent="0.2">
      <c r="A1015" s="2">
        <v>43291</v>
      </c>
      <c r="B1015">
        <v>1135</v>
      </c>
      <c r="C1015">
        <v>657</v>
      </c>
      <c r="D1015">
        <v>473</v>
      </c>
    </row>
    <row r="1016" spans="1:4" x14ac:dyDescent="0.2">
      <c r="A1016" s="2">
        <v>43292</v>
      </c>
      <c r="B1016">
        <v>1135</v>
      </c>
      <c r="C1016">
        <v>657</v>
      </c>
      <c r="D1016">
        <v>473</v>
      </c>
    </row>
    <row r="1017" spans="1:4" x14ac:dyDescent="0.2">
      <c r="A1017" s="2">
        <v>43293</v>
      </c>
      <c r="B1017">
        <v>1135</v>
      </c>
      <c r="C1017">
        <v>657</v>
      </c>
      <c r="D1017">
        <v>473</v>
      </c>
    </row>
    <row r="1018" spans="1:4" x14ac:dyDescent="0.2">
      <c r="A1018" s="2">
        <v>43294</v>
      </c>
      <c r="B1018">
        <v>1135</v>
      </c>
      <c r="C1018">
        <v>657</v>
      </c>
      <c r="D1018">
        <v>473</v>
      </c>
    </row>
    <row r="1019" spans="1:4" x14ac:dyDescent="0.2">
      <c r="A1019" s="2">
        <v>43295</v>
      </c>
      <c r="B1019">
        <v>1135</v>
      </c>
      <c r="C1019">
        <v>657</v>
      </c>
      <c r="D1019">
        <v>473</v>
      </c>
    </row>
    <row r="1020" spans="1:4" x14ac:dyDescent="0.2">
      <c r="A1020" s="2">
        <v>43296</v>
      </c>
      <c r="B1020">
        <v>1135</v>
      </c>
      <c r="C1020">
        <v>657</v>
      </c>
      <c r="D1020">
        <v>473</v>
      </c>
    </row>
    <row r="1021" spans="1:4" x14ac:dyDescent="0.2">
      <c r="A1021" s="2">
        <v>43297</v>
      </c>
      <c r="B1021">
        <v>1135</v>
      </c>
      <c r="C1021">
        <v>657</v>
      </c>
      <c r="D1021">
        <v>473</v>
      </c>
    </row>
    <row r="1022" spans="1:4" x14ac:dyDescent="0.2">
      <c r="A1022" s="2">
        <v>43298</v>
      </c>
      <c r="B1022">
        <v>1135</v>
      </c>
      <c r="C1022">
        <v>657</v>
      </c>
      <c r="D1022">
        <v>473</v>
      </c>
    </row>
    <row r="1023" spans="1:4" x14ac:dyDescent="0.2">
      <c r="A1023" s="2">
        <v>43299</v>
      </c>
      <c r="B1023">
        <v>1135</v>
      </c>
      <c r="C1023">
        <v>657</v>
      </c>
      <c r="D1023">
        <v>473</v>
      </c>
    </row>
    <row r="1024" spans="1:4" x14ac:dyDescent="0.2">
      <c r="A1024" s="2">
        <v>43300</v>
      </c>
      <c r="B1024">
        <v>1135</v>
      </c>
      <c r="C1024">
        <v>657</v>
      </c>
      <c r="D1024">
        <v>473</v>
      </c>
    </row>
    <row r="1025" spans="1:4" x14ac:dyDescent="0.2">
      <c r="A1025" s="2">
        <v>43301</v>
      </c>
      <c r="B1025">
        <v>1135</v>
      </c>
      <c r="C1025">
        <v>657</v>
      </c>
      <c r="D1025">
        <v>473</v>
      </c>
    </row>
    <row r="1026" spans="1:4" x14ac:dyDescent="0.2">
      <c r="A1026" s="2">
        <v>43302</v>
      </c>
      <c r="B1026">
        <v>1135</v>
      </c>
      <c r="C1026">
        <v>657</v>
      </c>
      <c r="D1026">
        <v>473</v>
      </c>
    </row>
    <row r="1027" spans="1:4" x14ac:dyDescent="0.2">
      <c r="A1027" s="2">
        <v>43303</v>
      </c>
      <c r="B1027">
        <v>1135</v>
      </c>
      <c r="C1027">
        <v>657</v>
      </c>
      <c r="D1027">
        <v>473</v>
      </c>
    </row>
    <row r="1028" spans="1:4" x14ac:dyDescent="0.2">
      <c r="A1028" s="2">
        <v>43304</v>
      </c>
      <c r="B1028">
        <v>1135</v>
      </c>
      <c r="C1028">
        <v>657</v>
      </c>
      <c r="D1028">
        <v>473</v>
      </c>
    </row>
    <row r="1029" spans="1:4" x14ac:dyDescent="0.2">
      <c r="A1029" s="2">
        <v>43305</v>
      </c>
      <c r="B1029">
        <v>1135</v>
      </c>
      <c r="C1029">
        <v>657</v>
      </c>
      <c r="D1029">
        <v>473</v>
      </c>
    </row>
    <row r="1030" spans="1:4" x14ac:dyDescent="0.2">
      <c r="A1030" s="2">
        <v>43306</v>
      </c>
      <c r="B1030">
        <v>1135</v>
      </c>
      <c r="C1030">
        <v>657</v>
      </c>
      <c r="D1030">
        <v>473</v>
      </c>
    </row>
    <row r="1031" spans="1:4" x14ac:dyDescent="0.2">
      <c r="A1031" s="2">
        <v>43307</v>
      </c>
      <c r="B1031">
        <v>1135</v>
      </c>
      <c r="C1031">
        <v>657</v>
      </c>
      <c r="D1031">
        <v>473</v>
      </c>
    </row>
    <row r="1032" spans="1:4" x14ac:dyDescent="0.2">
      <c r="A1032" s="2">
        <v>43308</v>
      </c>
      <c r="B1032">
        <v>1135</v>
      </c>
      <c r="C1032">
        <v>657</v>
      </c>
      <c r="D1032">
        <v>473</v>
      </c>
    </row>
    <row r="1033" spans="1:4" x14ac:dyDescent="0.2">
      <c r="A1033" s="2">
        <v>43309</v>
      </c>
      <c r="B1033">
        <v>1135</v>
      </c>
      <c r="C1033">
        <v>657</v>
      </c>
      <c r="D1033">
        <v>473</v>
      </c>
    </row>
    <row r="1034" spans="1:4" x14ac:dyDescent="0.2">
      <c r="A1034" s="2">
        <v>43310</v>
      </c>
      <c r="B1034">
        <v>1135</v>
      </c>
      <c r="C1034">
        <v>657</v>
      </c>
      <c r="D1034">
        <v>473</v>
      </c>
    </row>
    <row r="1035" spans="1:4" x14ac:dyDescent="0.2">
      <c r="A1035" s="2">
        <v>43311</v>
      </c>
      <c r="B1035">
        <v>1135</v>
      </c>
      <c r="C1035">
        <v>657</v>
      </c>
      <c r="D1035">
        <v>473</v>
      </c>
    </row>
    <row r="1036" spans="1:4" x14ac:dyDescent="0.2">
      <c r="A1036" s="2">
        <v>43312</v>
      </c>
      <c r="B1036">
        <v>1135</v>
      </c>
      <c r="C1036">
        <v>657</v>
      </c>
      <c r="D1036">
        <v>473</v>
      </c>
    </row>
    <row r="1037" spans="1:4" x14ac:dyDescent="0.2">
      <c r="A1037" s="2">
        <v>43313</v>
      </c>
      <c r="B1037">
        <v>1135</v>
      </c>
      <c r="C1037">
        <v>657</v>
      </c>
      <c r="D1037">
        <v>473</v>
      </c>
    </row>
    <row r="1038" spans="1:4" x14ac:dyDescent="0.2">
      <c r="A1038" s="2">
        <v>43314</v>
      </c>
      <c r="B1038">
        <v>1135</v>
      </c>
      <c r="C1038">
        <v>657</v>
      </c>
      <c r="D1038">
        <v>473</v>
      </c>
    </row>
    <row r="1039" spans="1:4" x14ac:dyDescent="0.2">
      <c r="A1039" s="2">
        <v>43315</v>
      </c>
      <c r="B1039">
        <v>1135</v>
      </c>
      <c r="C1039">
        <v>657</v>
      </c>
      <c r="D1039">
        <v>472</v>
      </c>
    </row>
    <row r="1040" spans="1:4" x14ac:dyDescent="0.2">
      <c r="A1040" s="2">
        <v>43316</v>
      </c>
      <c r="B1040">
        <v>1135</v>
      </c>
      <c r="C1040">
        <v>657</v>
      </c>
      <c r="D1040">
        <v>472</v>
      </c>
    </row>
    <row r="1041" spans="1:4" x14ac:dyDescent="0.2">
      <c r="A1041" s="2">
        <v>43317</v>
      </c>
      <c r="B1041">
        <v>1135</v>
      </c>
      <c r="C1041">
        <v>657</v>
      </c>
      <c r="D1041">
        <v>472</v>
      </c>
    </row>
    <row r="1042" spans="1:4" x14ac:dyDescent="0.2">
      <c r="A1042" s="2">
        <v>43318</v>
      </c>
      <c r="B1042">
        <v>1135</v>
      </c>
      <c r="C1042">
        <v>657</v>
      </c>
      <c r="D1042">
        <v>472</v>
      </c>
    </row>
    <row r="1043" spans="1:4" x14ac:dyDescent="0.2">
      <c r="A1043" s="2">
        <v>43319</v>
      </c>
      <c r="B1043">
        <v>1135</v>
      </c>
      <c r="C1043">
        <v>657</v>
      </c>
      <c r="D1043">
        <v>472</v>
      </c>
    </row>
    <row r="1044" spans="1:4" x14ac:dyDescent="0.2">
      <c r="A1044" s="2">
        <v>43320</v>
      </c>
      <c r="B1044">
        <v>1135</v>
      </c>
      <c r="C1044">
        <v>657</v>
      </c>
      <c r="D1044">
        <v>472</v>
      </c>
    </row>
    <row r="1045" spans="1:4" x14ac:dyDescent="0.2">
      <c r="A1045" s="2">
        <v>43321</v>
      </c>
      <c r="B1045">
        <v>1135</v>
      </c>
      <c r="C1045">
        <v>657</v>
      </c>
      <c r="D1045">
        <v>472</v>
      </c>
    </row>
    <row r="1046" spans="1:4" x14ac:dyDescent="0.2">
      <c r="A1046" s="2">
        <v>43322</v>
      </c>
      <c r="B1046">
        <v>1135</v>
      </c>
      <c r="C1046">
        <v>657</v>
      </c>
      <c r="D1046">
        <v>472</v>
      </c>
    </row>
    <row r="1047" spans="1:4" x14ac:dyDescent="0.2">
      <c r="A1047" s="2">
        <v>43323</v>
      </c>
      <c r="B1047">
        <v>1135</v>
      </c>
      <c r="C1047">
        <v>657</v>
      </c>
      <c r="D1047">
        <v>472</v>
      </c>
    </row>
    <row r="1048" spans="1:4" x14ac:dyDescent="0.2">
      <c r="A1048" s="2">
        <v>43324</v>
      </c>
      <c r="B1048">
        <v>1135</v>
      </c>
      <c r="C1048">
        <v>657</v>
      </c>
      <c r="D1048">
        <v>472</v>
      </c>
    </row>
    <row r="1049" spans="1:4" x14ac:dyDescent="0.2">
      <c r="A1049" s="2">
        <v>43325</v>
      </c>
      <c r="B1049">
        <v>1135</v>
      </c>
      <c r="C1049">
        <v>657</v>
      </c>
      <c r="D1049">
        <v>472</v>
      </c>
    </row>
    <row r="1050" spans="1:4" x14ac:dyDescent="0.2">
      <c r="A1050" s="2">
        <v>43326</v>
      </c>
      <c r="B1050">
        <v>1135</v>
      </c>
      <c r="C1050">
        <v>658</v>
      </c>
      <c r="D1050">
        <v>473</v>
      </c>
    </row>
    <row r="1051" spans="1:4" x14ac:dyDescent="0.2">
      <c r="A1051" s="2">
        <v>43327</v>
      </c>
      <c r="B1051">
        <v>1135</v>
      </c>
      <c r="C1051">
        <v>658</v>
      </c>
      <c r="D1051">
        <v>473</v>
      </c>
    </row>
    <row r="1052" spans="1:4" x14ac:dyDescent="0.2">
      <c r="A1052" s="2">
        <v>43328</v>
      </c>
      <c r="B1052">
        <v>1135</v>
      </c>
      <c r="C1052">
        <v>658</v>
      </c>
      <c r="D1052">
        <v>473</v>
      </c>
    </row>
    <row r="1053" spans="1:4" x14ac:dyDescent="0.2">
      <c r="A1053" s="2">
        <v>43329</v>
      </c>
      <c r="B1053">
        <v>1135</v>
      </c>
      <c r="C1053">
        <v>658</v>
      </c>
      <c r="D1053">
        <v>473</v>
      </c>
    </row>
    <row r="1054" spans="1:4" x14ac:dyDescent="0.2">
      <c r="A1054" s="2">
        <v>43330</v>
      </c>
      <c r="B1054">
        <v>1135</v>
      </c>
      <c r="C1054">
        <v>658</v>
      </c>
      <c r="D1054">
        <v>473</v>
      </c>
    </row>
    <row r="1055" spans="1:4" x14ac:dyDescent="0.2">
      <c r="A1055" s="2">
        <v>43331</v>
      </c>
      <c r="B1055">
        <v>1135</v>
      </c>
      <c r="C1055">
        <v>658</v>
      </c>
      <c r="D1055">
        <v>473</v>
      </c>
    </row>
    <row r="1056" spans="1:4" x14ac:dyDescent="0.2">
      <c r="A1056" s="2">
        <v>43332</v>
      </c>
      <c r="B1056">
        <v>1135</v>
      </c>
      <c r="C1056">
        <v>658</v>
      </c>
      <c r="D1056">
        <v>473</v>
      </c>
    </row>
    <row r="1057" spans="1:4" x14ac:dyDescent="0.2">
      <c r="A1057" s="2">
        <v>43333</v>
      </c>
      <c r="B1057">
        <v>1135</v>
      </c>
      <c r="C1057">
        <v>658</v>
      </c>
      <c r="D1057">
        <v>473</v>
      </c>
    </row>
    <row r="1058" spans="1:4" x14ac:dyDescent="0.2">
      <c r="A1058" s="2">
        <v>43334</v>
      </c>
      <c r="B1058">
        <v>1135</v>
      </c>
      <c r="C1058">
        <v>658</v>
      </c>
      <c r="D1058">
        <v>473</v>
      </c>
    </row>
    <row r="1059" spans="1:4" x14ac:dyDescent="0.2">
      <c r="A1059" s="2">
        <v>43335</v>
      </c>
      <c r="B1059">
        <v>1135</v>
      </c>
      <c r="C1059">
        <v>658</v>
      </c>
      <c r="D1059">
        <v>473</v>
      </c>
    </row>
    <row r="1060" spans="1:4" x14ac:dyDescent="0.2">
      <c r="A1060" s="2">
        <v>43336</v>
      </c>
      <c r="B1060">
        <v>1135</v>
      </c>
      <c r="C1060">
        <v>658</v>
      </c>
      <c r="D1060">
        <v>473</v>
      </c>
    </row>
    <row r="1061" spans="1:4" x14ac:dyDescent="0.2">
      <c r="A1061" s="2">
        <v>43337</v>
      </c>
      <c r="B1061">
        <v>1135</v>
      </c>
      <c r="C1061">
        <v>658</v>
      </c>
      <c r="D1061">
        <v>473</v>
      </c>
    </row>
    <row r="1062" spans="1:4" x14ac:dyDescent="0.2">
      <c r="A1062" s="2">
        <v>43338</v>
      </c>
      <c r="B1062">
        <v>1135</v>
      </c>
      <c r="C1062">
        <v>658</v>
      </c>
      <c r="D1062">
        <v>473</v>
      </c>
    </row>
    <row r="1063" spans="1:4" x14ac:dyDescent="0.2">
      <c r="A1063" s="2">
        <v>43339</v>
      </c>
      <c r="B1063">
        <v>1135</v>
      </c>
      <c r="C1063">
        <v>658</v>
      </c>
      <c r="D1063">
        <v>473</v>
      </c>
    </row>
    <row r="1064" spans="1:4" x14ac:dyDescent="0.2">
      <c r="A1064" s="2">
        <v>43340</v>
      </c>
      <c r="B1064">
        <v>1135</v>
      </c>
      <c r="C1064">
        <v>658</v>
      </c>
      <c r="D1064">
        <v>473</v>
      </c>
    </row>
    <row r="1065" spans="1:4" x14ac:dyDescent="0.2">
      <c r="A1065" s="2">
        <v>43341</v>
      </c>
      <c r="B1065">
        <v>1135</v>
      </c>
      <c r="C1065">
        <v>658</v>
      </c>
      <c r="D1065">
        <v>473</v>
      </c>
    </row>
    <row r="1066" spans="1:4" x14ac:dyDescent="0.2">
      <c r="A1066" s="2">
        <v>43342</v>
      </c>
      <c r="B1066">
        <v>1135</v>
      </c>
      <c r="C1066">
        <v>658</v>
      </c>
      <c r="D1066">
        <v>473</v>
      </c>
    </row>
    <row r="1067" spans="1:4" x14ac:dyDescent="0.2">
      <c r="A1067" s="2">
        <v>43343</v>
      </c>
      <c r="B1067">
        <v>1135</v>
      </c>
      <c r="C1067">
        <v>658</v>
      </c>
      <c r="D1067">
        <v>473</v>
      </c>
    </row>
    <row r="1068" spans="1:4" x14ac:dyDescent="0.2">
      <c r="A1068" s="2">
        <v>43344</v>
      </c>
      <c r="B1068">
        <v>1135</v>
      </c>
      <c r="C1068">
        <v>658</v>
      </c>
      <c r="D1068">
        <v>473</v>
      </c>
    </row>
    <row r="1069" spans="1:4" x14ac:dyDescent="0.2">
      <c r="A1069" s="2">
        <v>43345</v>
      </c>
      <c r="B1069">
        <v>1135</v>
      </c>
      <c r="C1069">
        <v>658</v>
      </c>
      <c r="D1069">
        <v>473</v>
      </c>
    </row>
    <row r="1070" spans="1:4" x14ac:dyDescent="0.2">
      <c r="A1070" s="2">
        <v>43346</v>
      </c>
      <c r="B1070">
        <v>1135</v>
      </c>
      <c r="C1070">
        <v>658</v>
      </c>
      <c r="D1070">
        <v>473</v>
      </c>
    </row>
    <row r="1071" spans="1:4" x14ac:dyDescent="0.2">
      <c r="A1071" s="2">
        <v>43347</v>
      </c>
      <c r="B1071">
        <v>1135</v>
      </c>
      <c r="C1071">
        <v>658</v>
      </c>
      <c r="D1071">
        <v>473</v>
      </c>
    </row>
    <row r="1072" spans="1:4" x14ac:dyDescent="0.2">
      <c r="A1072" s="2">
        <v>43348</v>
      </c>
      <c r="B1072">
        <v>1135</v>
      </c>
      <c r="C1072">
        <v>658</v>
      </c>
      <c r="D1072">
        <v>473</v>
      </c>
    </row>
    <row r="1073" spans="1:4" x14ac:dyDescent="0.2">
      <c r="A1073" s="2">
        <v>43349</v>
      </c>
      <c r="B1073">
        <v>1135</v>
      </c>
      <c r="C1073">
        <v>658</v>
      </c>
      <c r="D1073">
        <v>473</v>
      </c>
    </row>
    <row r="1074" spans="1:4" x14ac:dyDescent="0.2">
      <c r="A1074" s="2">
        <v>43350</v>
      </c>
      <c r="B1074">
        <v>1135</v>
      </c>
      <c r="C1074">
        <v>658</v>
      </c>
      <c r="D1074">
        <v>473</v>
      </c>
    </row>
    <row r="1075" spans="1:4" x14ac:dyDescent="0.2">
      <c r="A1075" s="2">
        <v>43351</v>
      </c>
      <c r="B1075">
        <v>1135</v>
      </c>
      <c r="C1075">
        <v>658</v>
      </c>
      <c r="D1075">
        <v>473</v>
      </c>
    </row>
    <row r="1076" spans="1:4" x14ac:dyDescent="0.2">
      <c r="A1076" s="2">
        <v>43352</v>
      </c>
      <c r="B1076">
        <v>1135</v>
      </c>
      <c r="C1076">
        <v>658</v>
      </c>
      <c r="D1076">
        <v>473</v>
      </c>
    </row>
    <row r="1077" spans="1:4" x14ac:dyDescent="0.2">
      <c r="A1077" s="2">
        <v>43353</v>
      </c>
      <c r="B1077">
        <v>1135</v>
      </c>
      <c r="C1077">
        <v>658</v>
      </c>
      <c r="D1077">
        <v>473</v>
      </c>
    </row>
    <row r="1078" spans="1:4" x14ac:dyDescent="0.2">
      <c r="A1078" s="2">
        <v>43354</v>
      </c>
      <c r="B1078">
        <v>1135</v>
      </c>
      <c r="C1078">
        <v>658</v>
      </c>
      <c r="D1078">
        <v>473</v>
      </c>
    </row>
    <row r="1079" spans="1:4" x14ac:dyDescent="0.2">
      <c r="A1079" s="2">
        <v>43355</v>
      </c>
      <c r="B1079">
        <v>1135</v>
      </c>
      <c r="C1079">
        <v>658</v>
      </c>
      <c r="D1079">
        <v>473</v>
      </c>
    </row>
    <row r="1080" spans="1:4" x14ac:dyDescent="0.2">
      <c r="A1080" s="2">
        <v>43356</v>
      </c>
      <c r="B1080">
        <v>1135</v>
      </c>
      <c r="C1080">
        <v>658</v>
      </c>
      <c r="D1080">
        <v>473</v>
      </c>
    </row>
    <row r="1081" spans="1:4" x14ac:dyDescent="0.2">
      <c r="A1081" s="2">
        <v>43357</v>
      </c>
      <c r="B1081">
        <v>1135</v>
      </c>
      <c r="C1081">
        <v>658</v>
      </c>
      <c r="D1081">
        <v>473</v>
      </c>
    </row>
    <row r="1082" spans="1:4" x14ac:dyDescent="0.2">
      <c r="A1082" s="2">
        <v>43358</v>
      </c>
      <c r="B1082">
        <v>1135</v>
      </c>
      <c r="C1082">
        <v>658</v>
      </c>
      <c r="D1082">
        <v>473</v>
      </c>
    </row>
    <row r="1083" spans="1:4" x14ac:dyDescent="0.2">
      <c r="A1083" s="2">
        <v>43359</v>
      </c>
      <c r="B1083">
        <v>1135</v>
      </c>
      <c r="C1083">
        <v>658</v>
      </c>
      <c r="D1083">
        <v>473</v>
      </c>
    </row>
    <row r="1084" spans="1:4" x14ac:dyDescent="0.2">
      <c r="A1084" s="2">
        <v>43360</v>
      </c>
      <c r="B1084">
        <v>1135</v>
      </c>
      <c r="C1084">
        <v>658</v>
      </c>
      <c r="D1084">
        <v>473</v>
      </c>
    </row>
    <row r="1085" spans="1:4" x14ac:dyDescent="0.2">
      <c r="A1085" s="2">
        <v>43361</v>
      </c>
      <c r="B1085">
        <v>1135</v>
      </c>
      <c r="C1085">
        <v>658</v>
      </c>
      <c r="D1085">
        <v>473</v>
      </c>
    </row>
    <row r="1086" spans="1:4" x14ac:dyDescent="0.2">
      <c r="A1086" s="2">
        <v>43362</v>
      </c>
      <c r="B1086">
        <v>1135</v>
      </c>
      <c r="C1086">
        <v>658</v>
      </c>
      <c r="D1086">
        <v>473</v>
      </c>
    </row>
    <row r="1087" spans="1:4" x14ac:dyDescent="0.2">
      <c r="A1087" s="2">
        <v>43363</v>
      </c>
      <c r="B1087">
        <v>1135</v>
      </c>
      <c r="C1087">
        <v>658</v>
      </c>
      <c r="D1087">
        <v>473</v>
      </c>
    </row>
    <row r="1088" spans="1:4" x14ac:dyDescent="0.2">
      <c r="A1088" s="2">
        <v>43364</v>
      </c>
      <c r="B1088">
        <v>1135</v>
      </c>
      <c r="C1088">
        <v>658</v>
      </c>
      <c r="D1088">
        <v>473</v>
      </c>
    </row>
    <row r="1089" spans="1:4" x14ac:dyDescent="0.2">
      <c r="A1089" s="2">
        <v>43365</v>
      </c>
      <c r="B1089">
        <v>1135</v>
      </c>
      <c r="C1089">
        <v>658</v>
      </c>
      <c r="D1089">
        <v>473</v>
      </c>
    </row>
    <row r="1090" spans="1:4" x14ac:dyDescent="0.2">
      <c r="A1090" s="2">
        <v>43366</v>
      </c>
      <c r="B1090">
        <v>1135</v>
      </c>
      <c r="C1090">
        <v>658</v>
      </c>
      <c r="D1090">
        <v>473</v>
      </c>
    </row>
    <row r="1091" spans="1:4" x14ac:dyDescent="0.2">
      <c r="A1091" s="2">
        <v>43367</v>
      </c>
      <c r="B1091">
        <v>1135</v>
      </c>
      <c r="C1091">
        <v>658</v>
      </c>
      <c r="D1091">
        <v>473</v>
      </c>
    </row>
    <row r="1092" spans="1:4" x14ac:dyDescent="0.2">
      <c r="A1092" s="2">
        <v>43368</v>
      </c>
      <c r="B1092">
        <v>1135</v>
      </c>
      <c r="C1092">
        <v>658</v>
      </c>
      <c r="D1092">
        <v>473</v>
      </c>
    </row>
    <row r="1093" spans="1:4" x14ac:dyDescent="0.2">
      <c r="A1093" s="2">
        <v>43369</v>
      </c>
      <c r="B1093">
        <v>1135</v>
      </c>
      <c r="C1093">
        <v>658</v>
      </c>
      <c r="D1093">
        <v>473</v>
      </c>
    </row>
    <row r="1094" spans="1:4" x14ac:dyDescent="0.2">
      <c r="A1094" s="2">
        <v>43370</v>
      </c>
      <c r="B1094">
        <v>1135</v>
      </c>
      <c r="C1094">
        <v>658</v>
      </c>
      <c r="D1094">
        <v>473</v>
      </c>
    </row>
    <row r="1095" spans="1:4" x14ac:dyDescent="0.2">
      <c r="A1095" s="2">
        <v>43371</v>
      </c>
      <c r="B1095">
        <v>1135</v>
      </c>
      <c r="C1095">
        <v>658</v>
      </c>
      <c r="D1095">
        <v>473</v>
      </c>
    </row>
    <row r="1096" spans="1:4" x14ac:dyDescent="0.2">
      <c r="A1096" s="2">
        <v>43372</v>
      </c>
      <c r="B1096">
        <v>1135</v>
      </c>
      <c r="C1096">
        <v>658</v>
      </c>
      <c r="D1096">
        <v>473</v>
      </c>
    </row>
    <row r="1097" spans="1:4" x14ac:dyDescent="0.2">
      <c r="A1097" s="2">
        <v>43373</v>
      </c>
      <c r="B1097">
        <v>1135</v>
      </c>
      <c r="C1097">
        <v>658</v>
      </c>
      <c r="D1097">
        <v>473</v>
      </c>
    </row>
    <row r="1098" spans="1:4" x14ac:dyDescent="0.2">
      <c r="A1098" s="2">
        <v>43374</v>
      </c>
      <c r="B1098">
        <v>1135</v>
      </c>
      <c r="C1098">
        <v>658</v>
      </c>
      <c r="D1098">
        <v>473</v>
      </c>
    </row>
    <row r="1099" spans="1:4" x14ac:dyDescent="0.2">
      <c r="A1099" s="2">
        <v>43375</v>
      </c>
      <c r="B1099">
        <v>1135</v>
      </c>
      <c r="C1099">
        <v>658</v>
      </c>
      <c r="D1099">
        <v>473</v>
      </c>
    </row>
    <row r="1100" spans="1:4" x14ac:dyDescent="0.2">
      <c r="A1100" s="2">
        <v>43376</v>
      </c>
      <c r="B1100">
        <v>1135</v>
      </c>
      <c r="C1100">
        <v>658</v>
      </c>
      <c r="D1100">
        <v>473</v>
      </c>
    </row>
    <row r="1101" spans="1:4" x14ac:dyDescent="0.2">
      <c r="A1101" s="2">
        <v>43377</v>
      </c>
      <c r="B1101">
        <v>1135</v>
      </c>
      <c r="C1101">
        <v>658</v>
      </c>
      <c r="D1101">
        <v>473</v>
      </c>
    </row>
    <row r="1102" spans="1:4" x14ac:dyDescent="0.2">
      <c r="A1102" s="2">
        <v>43378</v>
      </c>
      <c r="B1102">
        <v>1135</v>
      </c>
      <c r="C1102">
        <v>658</v>
      </c>
      <c r="D1102">
        <v>473</v>
      </c>
    </row>
    <row r="1103" spans="1:4" x14ac:dyDescent="0.2">
      <c r="A1103" s="2">
        <v>43379</v>
      </c>
      <c r="B1103">
        <v>1135</v>
      </c>
      <c r="C1103">
        <v>658</v>
      </c>
      <c r="D1103">
        <v>473</v>
      </c>
    </row>
    <row r="1104" spans="1:4" x14ac:dyDescent="0.2">
      <c r="A1104" s="2">
        <v>43380</v>
      </c>
      <c r="B1104">
        <v>1135</v>
      </c>
      <c r="C1104">
        <v>658</v>
      </c>
      <c r="D1104">
        <v>473</v>
      </c>
    </row>
    <row r="1105" spans="1:4" x14ac:dyDescent="0.2">
      <c r="A1105" s="2">
        <v>43381</v>
      </c>
      <c r="B1105">
        <v>1135</v>
      </c>
      <c r="C1105">
        <v>658</v>
      </c>
      <c r="D1105">
        <v>473</v>
      </c>
    </row>
    <row r="1106" spans="1:4" x14ac:dyDescent="0.2">
      <c r="A1106" s="2">
        <v>43382</v>
      </c>
      <c r="B1106">
        <v>1135</v>
      </c>
      <c r="C1106">
        <v>658</v>
      </c>
      <c r="D1106">
        <v>473</v>
      </c>
    </row>
    <row r="1107" spans="1:4" x14ac:dyDescent="0.2">
      <c r="A1107" s="2">
        <v>43383</v>
      </c>
      <c r="B1107">
        <v>1135</v>
      </c>
      <c r="C1107">
        <v>658</v>
      </c>
      <c r="D1107">
        <v>473</v>
      </c>
    </row>
    <row r="1108" spans="1:4" x14ac:dyDescent="0.2">
      <c r="A1108" s="2">
        <v>43384</v>
      </c>
      <c r="B1108">
        <v>1135</v>
      </c>
      <c r="C1108">
        <v>658</v>
      </c>
      <c r="D1108">
        <v>473</v>
      </c>
    </row>
    <row r="1109" spans="1:4" x14ac:dyDescent="0.2">
      <c r="A1109" s="2">
        <v>43385</v>
      </c>
      <c r="B1109">
        <v>1135</v>
      </c>
      <c r="C1109">
        <v>658</v>
      </c>
      <c r="D1109">
        <v>473</v>
      </c>
    </row>
    <row r="1110" spans="1:4" x14ac:dyDescent="0.2">
      <c r="A1110" s="2">
        <v>43386</v>
      </c>
      <c r="B1110">
        <v>1135</v>
      </c>
      <c r="C1110">
        <v>658</v>
      </c>
      <c r="D1110">
        <v>473</v>
      </c>
    </row>
    <row r="1111" spans="1:4" x14ac:dyDescent="0.2">
      <c r="A1111" s="2">
        <v>43387</v>
      </c>
      <c r="B1111">
        <v>1135</v>
      </c>
      <c r="C1111">
        <v>658</v>
      </c>
      <c r="D1111">
        <v>473</v>
      </c>
    </row>
    <row r="1112" spans="1:4" x14ac:dyDescent="0.2">
      <c r="A1112" s="2">
        <v>43388</v>
      </c>
      <c r="B1112">
        <v>1135</v>
      </c>
      <c r="C1112">
        <v>658</v>
      </c>
      <c r="D1112">
        <v>473</v>
      </c>
    </row>
    <row r="1113" spans="1:4" x14ac:dyDescent="0.2">
      <c r="A1113" s="2">
        <v>43389</v>
      </c>
      <c r="B1113">
        <v>1135</v>
      </c>
      <c r="C1113">
        <v>658</v>
      </c>
      <c r="D1113">
        <v>473</v>
      </c>
    </row>
    <row r="1114" spans="1:4" x14ac:dyDescent="0.2">
      <c r="A1114" s="2">
        <v>43390</v>
      </c>
      <c r="B1114">
        <v>1135</v>
      </c>
      <c r="C1114">
        <v>658</v>
      </c>
      <c r="D1114">
        <v>473</v>
      </c>
    </row>
    <row r="1115" spans="1:4" x14ac:dyDescent="0.2">
      <c r="A1115" s="2">
        <v>43391</v>
      </c>
      <c r="B1115">
        <v>1135</v>
      </c>
      <c r="C1115">
        <v>658</v>
      </c>
      <c r="D1115">
        <v>473</v>
      </c>
    </row>
    <row r="1116" spans="1:4" x14ac:dyDescent="0.2">
      <c r="A1116" s="2">
        <v>43392</v>
      </c>
      <c r="B1116">
        <v>1135</v>
      </c>
      <c r="C1116">
        <v>658</v>
      </c>
      <c r="D1116">
        <v>473</v>
      </c>
    </row>
    <row r="1117" spans="1:4" x14ac:dyDescent="0.2">
      <c r="A1117" s="2">
        <v>43393</v>
      </c>
      <c r="B1117">
        <v>1135</v>
      </c>
      <c r="C1117">
        <v>658</v>
      </c>
      <c r="D1117">
        <v>473</v>
      </c>
    </row>
    <row r="1118" spans="1:4" x14ac:dyDescent="0.2">
      <c r="A1118" s="2">
        <v>43394</v>
      </c>
      <c r="B1118">
        <v>1135</v>
      </c>
      <c r="C1118">
        <v>658</v>
      </c>
      <c r="D1118">
        <v>473</v>
      </c>
    </row>
    <row r="1119" spans="1:4" x14ac:dyDescent="0.2">
      <c r="A1119" s="2">
        <v>43395</v>
      </c>
      <c r="B1119">
        <v>1135</v>
      </c>
      <c r="C1119">
        <v>658</v>
      </c>
      <c r="D1119">
        <v>473</v>
      </c>
    </row>
    <row r="1120" spans="1:4" x14ac:dyDescent="0.2">
      <c r="A1120" s="2">
        <v>43396</v>
      </c>
      <c r="B1120">
        <v>1135</v>
      </c>
      <c r="C1120">
        <v>658</v>
      </c>
      <c r="D1120">
        <v>473</v>
      </c>
    </row>
    <row r="1121" spans="1:4" x14ac:dyDescent="0.2">
      <c r="A1121" s="2">
        <v>43397</v>
      </c>
      <c r="B1121">
        <v>1135</v>
      </c>
      <c r="C1121">
        <v>658</v>
      </c>
      <c r="D1121">
        <v>473</v>
      </c>
    </row>
    <row r="1122" spans="1:4" x14ac:dyDescent="0.2">
      <c r="A1122" s="2">
        <v>43398</v>
      </c>
      <c r="B1122">
        <v>1135</v>
      </c>
      <c r="C1122">
        <v>658</v>
      </c>
      <c r="D1122">
        <v>473</v>
      </c>
    </row>
    <row r="1123" spans="1:4" x14ac:dyDescent="0.2">
      <c r="A1123" s="2">
        <v>43399</v>
      </c>
      <c r="B1123">
        <v>1135</v>
      </c>
      <c r="C1123">
        <v>658</v>
      </c>
      <c r="D1123">
        <v>473</v>
      </c>
    </row>
    <row r="1124" spans="1:4" x14ac:dyDescent="0.2">
      <c r="A1124" s="2">
        <v>43400</v>
      </c>
      <c r="B1124">
        <v>1135</v>
      </c>
      <c r="C1124">
        <v>658</v>
      </c>
      <c r="D1124">
        <v>473</v>
      </c>
    </row>
    <row r="1125" spans="1:4" x14ac:dyDescent="0.2">
      <c r="A1125" s="2">
        <v>43401</v>
      </c>
      <c r="B1125">
        <v>1135</v>
      </c>
      <c r="C1125">
        <v>658</v>
      </c>
      <c r="D1125">
        <v>473</v>
      </c>
    </row>
    <row r="1126" spans="1:4" x14ac:dyDescent="0.2">
      <c r="A1126" s="2">
        <v>43402</v>
      </c>
      <c r="B1126">
        <v>1135</v>
      </c>
      <c r="C1126">
        <v>658</v>
      </c>
      <c r="D1126">
        <v>473</v>
      </c>
    </row>
    <row r="1127" spans="1:4" x14ac:dyDescent="0.2">
      <c r="A1127" s="2">
        <v>43403</v>
      </c>
      <c r="B1127">
        <v>1135</v>
      </c>
      <c r="C1127">
        <v>658</v>
      </c>
      <c r="D1127">
        <v>473</v>
      </c>
    </row>
    <row r="1128" spans="1:4" x14ac:dyDescent="0.2">
      <c r="A1128" s="2">
        <v>43404</v>
      </c>
      <c r="B1128">
        <v>1135</v>
      </c>
      <c r="C1128">
        <v>658</v>
      </c>
      <c r="D1128">
        <v>473</v>
      </c>
    </row>
    <row r="1129" spans="1:4" x14ac:dyDescent="0.2">
      <c r="A1129" s="2">
        <v>43405</v>
      </c>
      <c r="B1129">
        <v>1135</v>
      </c>
      <c r="C1129">
        <v>658</v>
      </c>
      <c r="D1129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01 Tabular Event Impacts</vt:lpstr>
      <vt:lpstr>02 Scatter Plot</vt:lpstr>
      <vt:lpstr>03 Connectivity I</vt:lpstr>
      <vt:lpstr>04 Connectivity II</vt:lpstr>
      <vt:lpstr>05 Parameters (DR)</vt:lpstr>
      <vt:lpstr>r_in_215a DR parameters</vt:lpstr>
      <vt:lpstr>r_in_218a connectivity2</vt:lpstr>
      <vt:lpstr>in_sql_007a accts</vt:lpstr>
      <vt:lpstr>in_215a Event Impacts</vt:lpstr>
      <vt:lpstr>in_217a Ex Ante Impacts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2019-03-01T20:48:33Z</dcterms:modified>
</cp:coreProperties>
</file>