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ttps://myhydro.torontohydro.com/divisions/regulatorylegal/2020cir/Exhibits/2020 IRs on Application Update (Exhibit U)/AMPCO/U-AMPCO-116/"/>
    </mc:Choice>
  </mc:AlternateContent>
  <bookViews>
    <workbookView xWindow="0" yWindow="0" windowWidth="23040" windowHeight="797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9" i="1" l="1"/>
  <c r="K8" i="1" l="1"/>
  <c r="K10" i="1"/>
  <c r="K11" i="1"/>
  <c r="K12" i="1"/>
  <c r="K13" i="1"/>
  <c r="K14" i="1"/>
  <c r="K15" i="1"/>
  <c r="K17" i="1"/>
  <c r="K18" i="1"/>
  <c r="K20" i="1"/>
  <c r="K22" i="1"/>
  <c r="K25" i="1"/>
  <c r="K7" i="1"/>
</calcChain>
</file>

<file path=xl/sharedStrings.xml><?xml version="1.0" encoding="utf-8"?>
<sst xmlns="http://schemas.openxmlformats.org/spreadsheetml/2006/main" count="57" uniqueCount="44">
  <si>
    <t>Category</t>
  </si>
  <si>
    <t>(THESL Asset Name)</t>
  </si>
  <si>
    <t>Wooden Poles</t>
  </si>
  <si>
    <t xml:space="preserve">Wooden Pole Replacement </t>
  </si>
  <si>
    <t xml:space="preserve">UG XLPE Replacement </t>
  </si>
  <si>
    <t xml:space="preserve">Vegetation Management - Tree Trimming </t>
  </si>
  <si>
    <t xml:space="preserve">Pole Test and Treat </t>
  </si>
  <si>
    <t xml:space="preserve">Overhead Line Patrol &amp; IR Scan </t>
  </si>
  <si>
    <t xml:space="preserve">Vault Inspection </t>
  </si>
  <si>
    <t xml:space="preserve">OH Manual Switches </t>
  </si>
  <si>
    <t xml:space="preserve">OH Remote/Motor Operated Switches </t>
  </si>
  <si>
    <t xml:space="preserve">Padmount Transformer Replacement </t>
  </si>
  <si>
    <t>Underground (submersible and vault) Transformer Replacement</t>
  </si>
  <si>
    <t xml:space="preserve">Network Transformer Replacement </t>
  </si>
  <si>
    <t xml:space="preserve">Network Protector Replacement </t>
  </si>
  <si>
    <t xml:space="preserve">Vacuum Breaker Replacement </t>
  </si>
  <si>
    <t xml:space="preserve">Station Switchgear (Air) Replacement </t>
  </si>
  <si>
    <t xml:space="preserve">Oil Breaker Replacement </t>
  </si>
  <si>
    <t xml:space="preserve">SF6 Breaker Replacement </t>
  </si>
  <si>
    <t xml:space="preserve">U-G Pri Cable- XLPE (In Duct) </t>
  </si>
  <si>
    <t xml:space="preserve">Network Vault Inspection </t>
  </si>
  <si>
    <t xml:space="preserve">Submersible Vault Inspection </t>
  </si>
  <si>
    <t xml:space="preserve">Building Vault Inspection </t>
  </si>
  <si>
    <t>O-H Switches</t>
  </si>
  <si>
    <t xml:space="preserve">O-H Transformers </t>
  </si>
  <si>
    <t>U-G Transformers</t>
  </si>
  <si>
    <t xml:space="preserve">Network Unit (Tx &amp; Protector) </t>
  </si>
  <si>
    <t xml:space="preserve">Per Unit of Measurement (i.e., each, per meter/foot, per kilometre/mile, per hectar, etc.) </t>
  </si>
  <si>
    <t>Each</t>
  </si>
  <si>
    <t>Meter</t>
  </si>
  <si>
    <t>Km</t>
  </si>
  <si>
    <t>Kilometer</t>
  </si>
  <si>
    <t xml:space="preserve">Subst Eq Indr Brk </t>
  </si>
  <si>
    <t xml:space="preserve">Subst Eq Swtch Air </t>
  </si>
  <si>
    <t>Unit Costs (2016)</t>
  </si>
  <si>
    <t>Unit Costs (2017)</t>
  </si>
  <si>
    <t>Unit Costs (2018)</t>
  </si>
  <si>
    <t xml:space="preserve">Updated 3-Yr Weighted Average Unit Cost </t>
  </si>
  <si>
    <t xml:space="preserve">Overhead (Poletop) Transformer Replacement </t>
  </si>
  <si>
    <t>Table 2: 2018 Unit Costs</t>
  </si>
  <si>
    <t xml:space="preserve">2014-2016 3-Yr Weighted Average Unit Cost </t>
  </si>
  <si>
    <t>Number of Units</t>
  </si>
  <si>
    <t>U-AMPCO-116, Appendix A</t>
  </si>
  <si>
    <t>Reference:  Exhibit U, Tab 1B, Schedule 1, Page 14 of 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</si>
</sst>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&quot;$&quot;* #,##0.00_-;\-&quot;$&quot;* #,##0.00_-;_-&quot;$&quot;* &quot;-&quot;??_-;_-@_-"/>
    <numFmt numFmtId="165" formatCode="_-&quot;$&quot;* #,##0.0_-;\-&quot;$&quot;* #,##0.0_-;_-&quot;$&quot;* &quot;-&quot;??_-;_-@_-"/>
    <numFmt numFmtId="166" formatCode="_-&quot;$&quot;* #,##0_-;\-&quot;$&quot;* #,##0_-;_-&quot;$&quot;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/>
    <xf numFmtId="0" fontId="0" fillId="2" borderId="1" xfId="0" applyFill="1" applyBorder="1"/>
    <xf numFmtId="0" fontId="0" fillId="3" borderId="1" xfId="0" applyFill="1" applyBorder="1"/>
    <xf numFmtId="0" fontId="2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0" fillId="0" borderId="1" xfId="0" applyBorder="1" applyAlignment="1">
      <alignment horizontal="left" vertical="center"/>
    </xf>
    <xf numFmtId="166" fontId="0" fillId="0" borderId="1" xfId="1" applyNumberFormat="1" applyFon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3" fontId="0" fillId="0" borderId="1" xfId="0" applyNumberFormat="1" applyBorder="1" applyAlignment="1">
      <alignment horizontal="right" vertical="center"/>
    </xf>
    <xf numFmtId="166" fontId="0" fillId="0" borderId="1" xfId="1" applyNumberFormat="1" applyFont="1" applyBorder="1" applyAlignment="1">
      <alignment vertical="center"/>
    </xf>
    <xf numFmtId="165" fontId="0" fillId="0" borderId="1" xfId="1" applyNumberFormat="1" applyFont="1" applyBorder="1" applyAlignment="1">
      <alignment horizontal="right" vertical="center"/>
    </xf>
    <xf numFmtId="164" fontId="0" fillId="0" borderId="1" xfId="1" applyNumberFormat="1" applyFont="1" applyBorder="1" applyAlignment="1">
      <alignment horizontal="right" vertical="center"/>
    </xf>
    <xf numFmtId="0" fontId="2" fillId="0" borderId="2" xfId="0" applyFont="1" applyBorder="1" applyAlignment="1"/>
    <xf numFmtId="166" fontId="0" fillId="0" borderId="1" xfId="1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66" fontId="0" fillId="0" borderId="1" xfId="1" applyNumberFormat="1" applyFont="1" applyBorder="1" applyAlignment="1">
      <alignment horizontal="right" vertical="center"/>
    </xf>
    <xf numFmtId="3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0" fillId="3" borderId="1" xfId="0" applyFill="1" applyBorder="1" applyAlignment="1">
      <alignment horizontal="left"/>
    </xf>
    <xf numFmtId="0" fontId="0" fillId="0" borderId="1" xfId="0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/>
    </xf>
    <xf numFmtId="0" fontId="0" fillId="0" borderId="1" xfId="0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5"/>
  <sheetViews>
    <sheetView tabSelected="1" view="pageBreakPreview" topLeftCell="A4" zoomScale="80" zoomScaleNormal="70" zoomScaleSheetLayoutView="80" workbookViewId="0">
      <selection activeCell="K25" sqref="K25"/>
    </sheetView>
  </sheetViews>
  <sheetFormatPr defaultRowHeight="14.5" x14ac:dyDescent="0.35"/>
  <cols>
    <col min="1" max="1" width="53.54296875" customWidth="1"/>
    <col min="2" max="2" width="27" bestFit="1" customWidth="1"/>
    <col min="3" max="3" width="22.36328125" customWidth="1"/>
    <col min="4" max="4" width="16.453125" customWidth="1"/>
    <col min="5" max="5" width="11.453125" customWidth="1"/>
    <col min="6" max="6" width="11.54296875" bestFit="1" customWidth="1"/>
    <col min="7" max="7" width="12.54296875" customWidth="1"/>
    <col min="8" max="8" width="11.54296875" bestFit="1" customWidth="1"/>
    <col min="9" max="9" width="11.08984375" customWidth="1"/>
    <col min="10" max="10" width="11.54296875" bestFit="1" customWidth="1"/>
    <col min="11" max="11" width="16.54296875" customWidth="1"/>
    <col min="12" max="12" width="10.54296875" bestFit="1" customWidth="1"/>
  </cols>
  <sheetData>
    <row r="1" spans="1:11" x14ac:dyDescent="0.35">
      <c r="A1" s="1" t="s">
        <v>42</v>
      </c>
    </row>
    <row r="2" spans="1:11" x14ac:dyDescent="0.35">
      <c r="A2" s="1" t="s">
        <v>43</v>
      </c>
    </row>
    <row r="4" spans="1:11" x14ac:dyDescent="0.35">
      <c r="A4" s="14" t="s">
        <v>39</v>
      </c>
    </row>
    <row r="5" spans="1:11" x14ac:dyDescent="0.35">
      <c r="A5" s="26" t="s">
        <v>0</v>
      </c>
      <c r="B5" s="6" t="s">
        <v>0</v>
      </c>
      <c r="C5" s="16" t="s">
        <v>27</v>
      </c>
      <c r="D5" s="16" t="s">
        <v>40</v>
      </c>
      <c r="E5" s="24">
        <v>2016</v>
      </c>
      <c r="F5" s="24"/>
      <c r="G5" s="24">
        <v>2017</v>
      </c>
      <c r="H5" s="24"/>
      <c r="I5" s="24">
        <v>2018</v>
      </c>
      <c r="J5" s="24"/>
      <c r="K5" s="16" t="s">
        <v>37</v>
      </c>
    </row>
    <row r="6" spans="1:11" ht="61.4" customHeight="1" x14ac:dyDescent="0.35">
      <c r="A6" s="26"/>
      <c r="B6" s="5" t="s">
        <v>1</v>
      </c>
      <c r="C6" s="16"/>
      <c r="D6" s="16"/>
      <c r="E6" s="4" t="s">
        <v>41</v>
      </c>
      <c r="F6" s="4" t="s">
        <v>34</v>
      </c>
      <c r="G6" s="4" t="s">
        <v>41</v>
      </c>
      <c r="H6" s="4" t="s">
        <v>35</v>
      </c>
      <c r="I6" s="4" t="s">
        <v>41</v>
      </c>
      <c r="J6" s="4" t="s">
        <v>36</v>
      </c>
      <c r="K6" s="16"/>
    </row>
    <row r="7" spans="1:11" x14ac:dyDescent="0.35">
      <c r="A7" s="2" t="s">
        <v>3</v>
      </c>
      <c r="B7" s="3" t="s">
        <v>2</v>
      </c>
      <c r="C7" s="7" t="s">
        <v>28</v>
      </c>
      <c r="D7" s="8">
        <v>7434.3075569450639</v>
      </c>
      <c r="E7" s="9">
        <v>3592</v>
      </c>
      <c r="F7" s="8">
        <v>7538</v>
      </c>
      <c r="G7" s="9">
        <v>2526</v>
      </c>
      <c r="H7" s="8">
        <v>7225</v>
      </c>
      <c r="I7" s="10">
        <v>2015</v>
      </c>
      <c r="J7" s="8">
        <v>7101.1739472512754</v>
      </c>
      <c r="K7" s="11">
        <f t="shared" ref="K7:K15" si="0">((E7*F7)+(G7*H7)+(I7*J7))/(E7+G7+I7)</f>
        <v>7332.560125871305</v>
      </c>
    </row>
    <row r="8" spans="1:11" x14ac:dyDescent="0.35">
      <c r="A8" s="2" t="s">
        <v>4</v>
      </c>
      <c r="B8" s="3" t="s">
        <v>19</v>
      </c>
      <c r="C8" s="7" t="s">
        <v>29</v>
      </c>
      <c r="D8" s="8">
        <v>96.250207324543055</v>
      </c>
      <c r="E8" s="10">
        <v>311618</v>
      </c>
      <c r="F8" s="8">
        <v>96</v>
      </c>
      <c r="G8" s="9">
        <v>312342</v>
      </c>
      <c r="H8" s="8">
        <v>137</v>
      </c>
      <c r="I8" s="10">
        <v>307765</v>
      </c>
      <c r="J8" s="8">
        <v>123.46256968192669</v>
      </c>
      <c r="K8" s="11">
        <f t="shared" si="0"/>
        <v>118.81578766069192</v>
      </c>
    </row>
    <row r="9" spans="1:11" x14ac:dyDescent="0.35">
      <c r="A9" s="2" t="s">
        <v>5</v>
      </c>
      <c r="B9" s="3"/>
      <c r="C9" s="7" t="s">
        <v>30</v>
      </c>
      <c r="D9" s="8">
        <v>2111.4795962199314</v>
      </c>
      <c r="E9" s="10">
        <v>1649</v>
      </c>
      <c r="F9" s="12">
        <v>2137</v>
      </c>
      <c r="G9" s="9">
        <v>1676</v>
      </c>
      <c r="H9" s="8">
        <v>2147</v>
      </c>
      <c r="I9" s="10">
        <v>1364</v>
      </c>
      <c r="J9" s="8">
        <v>2158</v>
      </c>
      <c r="K9" s="11">
        <f t="shared" ref="K9:K14" si="1">((E9*F9)+(G9*H9)+(I9*J9))/(E9+G9+I9)</f>
        <v>2146.6830880784814</v>
      </c>
    </row>
    <row r="10" spans="1:11" x14ac:dyDescent="0.35">
      <c r="A10" s="2" t="s">
        <v>6</v>
      </c>
      <c r="B10" s="3"/>
      <c r="C10" s="7" t="s">
        <v>28</v>
      </c>
      <c r="D10" s="8">
        <v>18.121989828522739</v>
      </c>
      <c r="E10" s="10">
        <v>15986</v>
      </c>
      <c r="F10" s="13">
        <v>17.55</v>
      </c>
      <c r="G10" s="9">
        <v>14671</v>
      </c>
      <c r="H10" s="8">
        <v>18</v>
      </c>
      <c r="I10" s="10">
        <v>10308</v>
      </c>
      <c r="J10" s="8">
        <v>18</v>
      </c>
      <c r="K10" s="11">
        <f t="shared" si="1"/>
        <v>17.824393994873674</v>
      </c>
    </row>
    <row r="11" spans="1:11" x14ac:dyDescent="0.35">
      <c r="A11" s="2" t="s">
        <v>7</v>
      </c>
      <c r="B11" s="3"/>
      <c r="C11" s="7" t="s">
        <v>31</v>
      </c>
      <c r="D11" s="8">
        <v>44</v>
      </c>
      <c r="E11" s="10">
        <v>7497</v>
      </c>
      <c r="F11" s="12">
        <v>44</v>
      </c>
      <c r="G11" s="9">
        <v>7045</v>
      </c>
      <c r="H11" s="8">
        <v>44</v>
      </c>
      <c r="I11" s="10">
        <v>7147</v>
      </c>
      <c r="J11" s="8">
        <v>44</v>
      </c>
      <c r="K11" s="11">
        <f t="shared" si="1"/>
        <v>44</v>
      </c>
    </row>
    <row r="12" spans="1:11" x14ac:dyDescent="0.35">
      <c r="A12" s="20" t="s">
        <v>8</v>
      </c>
      <c r="B12" s="3" t="s">
        <v>20</v>
      </c>
      <c r="C12" s="7" t="s">
        <v>28</v>
      </c>
      <c r="D12" s="8">
        <v>335.23709585933068</v>
      </c>
      <c r="E12" s="10">
        <v>3090</v>
      </c>
      <c r="F12" s="12">
        <v>345</v>
      </c>
      <c r="G12" s="9">
        <v>3095</v>
      </c>
      <c r="H12" s="8">
        <v>355</v>
      </c>
      <c r="I12" s="10">
        <v>3101</v>
      </c>
      <c r="J12" s="8">
        <v>365</v>
      </c>
      <c r="K12" s="11">
        <f t="shared" si="1"/>
        <v>355.01184578936034</v>
      </c>
    </row>
    <row r="13" spans="1:11" x14ac:dyDescent="0.35">
      <c r="A13" s="20"/>
      <c r="B13" s="3" t="s">
        <v>21</v>
      </c>
      <c r="C13" s="7" t="s">
        <v>28</v>
      </c>
      <c r="D13" s="8">
        <v>139.58531073446326</v>
      </c>
      <c r="E13" s="10">
        <v>2770</v>
      </c>
      <c r="F13" s="12">
        <v>145</v>
      </c>
      <c r="G13" s="9">
        <v>3073</v>
      </c>
      <c r="H13" s="8">
        <v>155</v>
      </c>
      <c r="I13" s="10">
        <v>2689</v>
      </c>
      <c r="J13" s="8">
        <v>165</v>
      </c>
      <c r="K13" s="11">
        <f t="shared" si="1"/>
        <v>154.90506329113924</v>
      </c>
    </row>
    <row r="14" spans="1:11" x14ac:dyDescent="0.35">
      <c r="A14" s="20"/>
      <c r="B14" s="3" t="s">
        <v>22</v>
      </c>
      <c r="C14" s="7" t="s">
        <v>28</v>
      </c>
      <c r="D14" s="8">
        <v>309.15712799167534</v>
      </c>
      <c r="E14" s="10">
        <v>1450</v>
      </c>
      <c r="F14" s="12">
        <v>320</v>
      </c>
      <c r="G14" s="9">
        <v>1211</v>
      </c>
      <c r="H14" s="8">
        <v>330</v>
      </c>
      <c r="I14" s="10">
        <v>1576</v>
      </c>
      <c r="J14" s="8">
        <v>340</v>
      </c>
      <c r="K14" s="11">
        <f t="shared" si="1"/>
        <v>330.29738022185506</v>
      </c>
    </row>
    <row r="15" spans="1:11" x14ac:dyDescent="0.35">
      <c r="A15" s="2" t="s">
        <v>9</v>
      </c>
      <c r="B15" s="21" t="s">
        <v>23</v>
      </c>
      <c r="C15" s="19" t="s">
        <v>28</v>
      </c>
      <c r="D15" s="17">
        <v>21061.921500777604</v>
      </c>
      <c r="E15" s="18">
        <v>360</v>
      </c>
      <c r="F15" s="17">
        <v>26359</v>
      </c>
      <c r="G15" s="25">
        <v>363</v>
      </c>
      <c r="H15" s="17">
        <v>20004</v>
      </c>
      <c r="I15" s="18">
        <v>310</v>
      </c>
      <c r="J15" s="17">
        <v>23222.06626349716</v>
      </c>
      <c r="K15" s="15">
        <f t="shared" si="0"/>
        <v>23184.445829316672</v>
      </c>
    </row>
    <row r="16" spans="1:11" x14ac:dyDescent="0.35">
      <c r="A16" s="2" t="s">
        <v>10</v>
      </c>
      <c r="B16" s="21"/>
      <c r="C16" s="19"/>
      <c r="D16" s="17"/>
      <c r="E16" s="18"/>
      <c r="F16" s="17"/>
      <c r="G16" s="25"/>
      <c r="H16" s="17"/>
      <c r="I16" s="18"/>
      <c r="J16" s="17"/>
      <c r="K16" s="15"/>
    </row>
    <row r="17" spans="1:11" x14ac:dyDescent="0.35">
      <c r="A17" s="2" t="s">
        <v>38</v>
      </c>
      <c r="B17" s="3" t="s">
        <v>24</v>
      </c>
      <c r="C17" s="7" t="s">
        <v>28</v>
      </c>
      <c r="D17" s="8">
        <v>11761.47327314637</v>
      </c>
      <c r="E17" s="10">
        <v>804</v>
      </c>
      <c r="F17" s="8">
        <v>12220</v>
      </c>
      <c r="G17" s="9">
        <v>548</v>
      </c>
      <c r="H17" s="8">
        <v>12034</v>
      </c>
      <c r="I17" s="10">
        <v>425</v>
      </c>
      <c r="J17" s="8">
        <v>10771.019446907922</v>
      </c>
      <c r="K17" s="11">
        <f>((E17*F17)+(G17*H17)+(I17*J17))/(E17+G17+I17)</f>
        <v>11816.09187672249</v>
      </c>
    </row>
    <row r="18" spans="1:11" x14ac:dyDescent="0.35">
      <c r="A18" s="2" t="s">
        <v>11</v>
      </c>
      <c r="B18" s="22" t="s">
        <v>25</v>
      </c>
      <c r="C18" s="19" t="s">
        <v>28</v>
      </c>
      <c r="D18" s="17">
        <v>21453.827545931759</v>
      </c>
      <c r="E18" s="25">
        <v>579</v>
      </c>
      <c r="F18" s="17">
        <v>23091</v>
      </c>
      <c r="G18" s="25">
        <v>1033</v>
      </c>
      <c r="H18" s="17">
        <v>21003</v>
      </c>
      <c r="I18" s="18">
        <v>474</v>
      </c>
      <c r="J18" s="17">
        <v>25619.336181559487</v>
      </c>
      <c r="K18" s="15">
        <f>((E18*F18)+(G18*H18)+(I18*J18))/(E18+G18+I18)</f>
        <v>22631.52126081457</v>
      </c>
    </row>
    <row r="19" spans="1:11" x14ac:dyDescent="0.35">
      <c r="A19" s="2" t="s">
        <v>12</v>
      </c>
      <c r="B19" s="22"/>
      <c r="C19" s="19"/>
      <c r="D19" s="17"/>
      <c r="E19" s="25"/>
      <c r="F19" s="17"/>
      <c r="G19" s="25"/>
      <c r="H19" s="17"/>
      <c r="I19" s="18"/>
      <c r="J19" s="17"/>
      <c r="K19" s="15"/>
    </row>
    <row r="20" spans="1:11" x14ac:dyDescent="0.35">
      <c r="A20" s="2" t="s">
        <v>13</v>
      </c>
      <c r="B20" s="21" t="s">
        <v>26</v>
      </c>
      <c r="C20" s="19" t="s">
        <v>28</v>
      </c>
      <c r="D20" s="17">
        <v>88943.391719745225</v>
      </c>
      <c r="E20" s="25">
        <v>63</v>
      </c>
      <c r="F20" s="17">
        <v>106034</v>
      </c>
      <c r="G20" s="25">
        <v>62</v>
      </c>
      <c r="H20" s="17">
        <v>90666</v>
      </c>
      <c r="I20" s="18">
        <v>59</v>
      </c>
      <c r="J20" s="17">
        <v>83144.57930555554</v>
      </c>
      <c r="K20" s="15">
        <f>((E20*F20)+(G20*H20)+(I20*J20))/(E20+G20+I20)</f>
        <v>93516.109668629229</v>
      </c>
    </row>
    <row r="21" spans="1:11" x14ac:dyDescent="0.35">
      <c r="A21" s="2" t="s">
        <v>14</v>
      </c>
      <c r="B21" s="21"/>
      <c r="C21" s="19"/>
      <c r="D21" s="17"/>
      <c r="E21" s="25"/>
      <c r="F21" s="17"/>
      <c r="G21" s="25"/>
      <c r="H21" s="17"/>
      <c r="I21" s="18"/>
      <c r="J21" s="17"/>
      <c r="K21" s="15"/>
    </row>
    <row r="22" spans="1:11" x14ac:dyDescent="0.35">
      <c r="A22" s="2" t="s">
        <v>17</v>
      </c>
      <c r="B22" s="21" t="s">
        <v>32</v>
      </c>
      <c r="C22" s="23" t="s">
        <v>28</v>
      </c>
      <c r="D22" s="17">
        <v>85241.5</v>
      </c>
      <c r="E22" s="25">
        <v>4</v>
      </c>
      <c r="F22" s="17">
        <v>92313</v>
      </c>
      <c r="G22" s="25">
        <v>5</v>
      </c>
      <c r="H22" s="17">
        <v>90719</v>
      </c>
      <c r="I22" s="18">
        <v>17</v>
      </c>
      <c r="J22" s="17">
        <v>72460.5</v>
      </c>
      <c r="K22" s="15">
        <f>((E22*F22)+(G22*H22)+(I22*J22))/(E22+G22+I22)</f>
        <v>79025.980769230766</v>
      </c>
    </row>
    <row r="23" spans="1:11" x14ac:dyDescent="0.35">
      <c r="A23" s="2" t="s">
        <v>18</v>
      </c>
      <c r="B23" s="21"/>
      <c r="C23" s="23"/>
      <c r="D23" s="17"/>
      <c r="E23" s="25"/>
      <c r="F23" s="17"/>
      <c r="G23" s="25"/>
      <c r="H23" s="17"/>
      <c r="I23" s="18"/>
      <c r="J23" s="17"/>
      <c r="K23" s="15"/>
    </row>
    <row r="24" spans="1:11" x14ac:dyDescent="0.35">
      <c r="A24" s="2" t="s">
        <v>15</v>
      </c>
      <c r="B24" s="21"/>
      <c r="C24" s="23"/>
      <c r="D24" s="17"/>
      <c r="E24" s="25"/>
      <c r="F24" s="17"/>
      <c r="G24" s="25"/>
      <c r="H24" s="17"/>
      <c r="I24" s="18"/>
      <c r="J24" s="17"/>
      <c r="K24" s="15"/>
    </row>
    <row r="25" spans="1:11" x14ac:dyDescent="0.35">
      <c r="A25" s="2" t="s">
        <v>16</v>
      </c>
      <c r="B25" s="3" t="s">
        <v>33</v>
      </c>
      <c r="C25" s="7" t="s">
        <v>28</v>
      </c>
      <c r="D25" s="8">
        <v>1529625.375</v>
      </c>
      <c r="E25" s="9">
        <v>1</v>
      </c>
      <c r="F25" s="8">
        <v>1374809</v>
      </c>
      <c r="G25" s="9">
        <v>2</v>
      </c>
      <c r="H25" s="8">
        <v>1264981</v>
      </c>
      <c r="I25" s="10">
        <v>5</v>
      </c>
      <c r="J25" s="8">
        <v>1141971</v>
      </c>
      <c r="K25" s="11">
        <f>((E25*F25)+(G25*H25)+(I25*J25))/(E25+G25+I25)</f>
        <v>1201828.25</v>
      </c>
    </row>
  </sheetData>
  <mergeCells count="48">
    <mergeCell ref="B22:B24"/>
    <mergeCell ref="A5:A6"/>
    <mergeCell ref="E5:F5"/>
    <mergeCell ref="G5:H5"/>
    <mergeCell ref="C5:C6"/>
    <mergeCell ref="E18:E19"/>
    <mergeCell ref="F18:F19"/>
    <mergeCell ref="G18:G19"/>
    <mergeCell ref="H18:H19"/>
    <mergeCell ref="E15:E16"/>
    <mergeCell ref="F15:F16"/>
    <mergeCell ref="G15:G16"/>
    <mergeCell ref="H15:H16"/>
    <mergeCell ref="E20:E21"/>
    <mergeCell ref="F20:F21"/>
    <mergeCell ref="C22:C24"/>
    <mergeCell ref="K5:K6"/>
    <mergeCell ref="I5:J5"/>
    <mergeCell ref="J15:J16"/>
    <mergeCell ref="I18:I19"/>
    <mergeCell ref="J18:J19"/>
    <mergeCell ref="I15:I16"/>
    <mergeCell ref="J22:J24"/>
    <mergeCell ref="G20:G21"/>
    <mergeCell ref="H20:H21"/>
    <mergeCell ref="I20:I21"/>
    <mergeCell ref="J20:J21"/>
    <mergeCell ref="E22:E24"/>
    <mergeCell ref="F22:F24"/>
    <mergeCell ref="G22:G24"/>
    <mergeCell ref="H22:H24"/>
    <mergeCell ref="C15:C16"/>
    <mergeCell ref="C18:C19"/>
    <mergeCell ref="C20:C21"/>
    <mergeCell ref="A12:A14"/>
    <mergeCell ref="B15:B16"/>
    <mergeCell ref="B18:B19"/>
    <mergeCell ref="B20:B21"/>
    <mergeCell ref="K15:K16"/>
    <mergeCell ref="K18:K19"/>
    <mergeCell ref="K20:K21"/>
    <mergeCell ref="K22:K24"/>
    <mergeCell ref="D5:D6"/>
    <mergeCell ref="D15:D16"/>
    <mergeCell ref="D18:D19"/>
    <mergeCell ref="D20:D21"/>
    <mergeCell ref="D22:D24"/>
    <mergeCell ref="I22:I24"/>
  </mergeCells>
  <printOptions horizontalCentered="1"/>
  <pageMargins left="0.70866141732283472" right="0.70866141732283472" top="1.6929133858267718" bottom="0.74803149606299213" header="0.51181102362204722" footer="0.31496062992125984"/>
  <pageSetup scale="59" fitToHeight="0" orientation="landscape" r:id="rId1"/>
  <headerFooter scaleWithDoc="0">
    <oddHeader>&amp;R&amp;7Toronto Hydro-Electric System Limited
EB-2018-0165
Interrogatory Responses
&amp;"-,Bold"U-AMPCO-116
Appendix A&amp;"-,Regular"
FILED:  June 11, 2018
Page &amp;P of &amp;N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5A9BE3F8399684E98F75AD82101D2E8" ma:contentTypeVersion="0" ma:contentTypeDescription="Create a new document." ma:contentTypeScope="" ma:versionID="64ac6a507758e96d8d3804d4251f1287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7087E81-83CC-4CEF-84EF-A96001E00ADD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sharepoint/v3/fields"/>
    <ds:schemaRef ds:uri="12f68b52-648b-46a0-8463-d3282342a499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FD83D93A-8C39-4DFF-9BDE-22D778D45481}"/>
</file>

<file path=customXml/itemProps3.xml><?xml version="1.0" encoding="utf-8"?>
<ds:datastoreItem xmlns:ds="http://schemas.openxmlformats.org/officeDocument/2006/customXml" ds:itemID="{EE76F93A-A930-4D5E-84D8-A7AF0808983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Toronto Hydro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Thakshi Selvakumarasingam</dc:creator>
  <cp:lastModifiedBy>Elias Lyberogiannis</cp:lastModifiedBy>
  <cp:lastPrinted>2019-06-06T22:21:54Z</cp:lastPrinted>
  <dcterms:created xsi:type="dcterms:W3CDTF">2019-05-22T12:54:39Z</dcterms:created>
  <dcterms:modified xsi:type="dcterms:W3CDTF">2019-06-07T22:19:05Z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0x01010025A9BE3F8399684E98F75AD82101D2E8</vt:lpwstr>
  </property>
</Properties>
</file>