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6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Rs on Application Update (Exhibit U)/1. OEB Staff/U-Staff-166/"/>
    </mc:Choice>
  </mc:AlternateContent>
  <xr:revisionPtr revIDLastSave="0" documentId="13_ncr:1_{272BB1DE-1738-46C7-B501-993C61EAB1B5}" xr6:coauthVersionLast="36" xr6:coauthVersionMax="36" xr10:uidLastSave="{00000000-0000-0000-0000-000000000000}"/>
  <bookViews>
    <workbookView xWindow="0" yWindow="0" windowWidth="19200" windowHeight="9405" xr2:uid="{00000000-000D-0000-FFFF-FFFF00000000}"/>
  </bookViews>
  <sheets>
    <sheet name="Appendix B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Crystal_1_1_WEBI_DataGrid" hidden="1">[1]summary!#REF!</definedName>
    <definedName name="Crystal_1_1_WEBI_HHeading" hidden="1">[1]summary!#REF!</definedName>
    <definedName name="Crystal_1_1_WEBI_Table" hidden="1">[1]summary!#REF!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d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tet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'Appendix B'!$A$2:$E$51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46" i="1" l="1"/>
  <c r="B48" i="1" s="1"/>
  <c r="D51" i="1"/>
  <c r="C37" i="1" l="1"/>
  <c r="C44" i="1" l="1"/>
  <c r="C27" i="1"/>
  <c r="C48" i="1"/>
  <c r="C15" i="1"/>
  <c r="C49" i="1" l="1"/>
  <c r="C51" i="1" s="1"/>
  <c r="B27" i="1" l="1"/>
  <c r="B44" i="1"/>
  <c r="B15" i="1"/>
  <c r="B49" i="1" l="1"/>
  <c r="B51" i="1" s="1"/>
</calcChain>
</file>

<file path=xl/sharedStrings.xml><?xml version="1.0" encoding="utf-8"?>
<sst xmlns="http://schemas.openxmlformats.org/spreadsheetml/2006/main" count="55" uniqueCount="49">
  <si>
    <t>MIFRS</t>
  </si>
  <si>
    <t>Load Demand</t>
  </si>
  <si>
    <t>Metering</t>
  </si>
  <si>
    <t>System Access Total</t>
  </si>
  <si>
    <t>Total</t>
  </si>
  <si>
    <t>Area Conversions</t>
  </si>
  <si>
    <t>Network System Renewal</t>
  </si>
  <si>
    <t>Reactive and Corrective Capital</t>
  </si>
  <si>
    <t>Stations Renewal</t>
  </si>
  <si>
    <t>Overhead Infrastructure Relocation</t>
  </si>
  <si>
    <t>SCADAMATE R1 Renewal</t>
  </si>
  <si>
    <t>PILC Piece Outs &amp; Leakers</t>
  </si>
  <si>
    <t>Underground Legacy Infrastructure</t>
  </si>
  <si>
    <t>Overhead System Renewal</t>
  </si>
  <si>
    <t>System Renewal Total</t>
  </si>
  <si>
    <t>Energy Storage Systems</t>
  </si>
  <si>
    <t>Network Condition Monitoring and Control</t>
  </si>
  <si>
    <t>Overhead Momentary Reduction</t>
  </si>
  <si>
    <t>Stations Expansion</t>
  </si>
  <si>
    <t>System Enhancements</t>
  </si>
  <si>
    <t>Handwell Upgrades</t>
  </si>
  <si>
    <t>Polymer SMD-20 Renewal</t>
  </si>
  <si>
    <t>Design Enhancement</t>
  </si>
  <si>
    <t>System Service Total</t>
  </si>
  <si>
    <t>Facilities Management and Security</t>
  </si>
  <si>
    <t>Fleet and Equipment</t>
  </si>
  <si>
    <t>IT/OT Systems</t>
  </si>
  <si>
    <t>Operating Centers Consolidation Plan</t>
  </si>
  <si>
    <t>Program Support</t>
  </si>
  <si>
    <t>General Plant Total</t>
  </si>
  <si>
    <t>AFUDC</t>
  </si>
  <si>
    <t>Other Total</t>
  </si>
  <si>
    <t>Less Renewable Generation Facility Assets and Other Non Rate-Regulated Utility Assets (input as negative)</t>
  </si>
  <si>
    <t>Subtotal</t>
  </si>
  <si>
    <t>Control Operations Reinforcement</t>
  </si>
  <si>
    <t>Capital Programs Table</t>
  </si>
  <si>
    <t>Miscellaneous</t>
  </si>
  <si>
    <t>Underground System Renewal - Downtown</t>
  </si>
  <si>
    <t>Underground System Renewal - Horseshoe</t>
  </si>
  <si>
    <t>Generation Protection, Monitoring, and Control</t>
  </si>
  <si>
    <t>Customer Connections Gross</t>
  </si>
  <si>
    <t>Externally Initiated Plant Relocations &amp; Expansion Gross</t>
  </si>
  <si>
    <t>Externally Initiated Plant Relocations &amp; Expansion Capital Contribution</t>
  </si>
  <si>
    <t>Customer Connections Capital Contribution</t>
  </si>
  <si>
    <t>Miscellaneous Capital Contribution</t>
  </si>
  <si>
    <t>Programs ($M)- In-service additions</t>
  </si>
  <si>
    <t>Actual</t>
  </si>
  <si>
    <t>Stations Expansion Capital Contribution</t>
  </si>
  <si>
    <t>U-Staff-166.3 Appendix B (Updated 2B-Staff-75 Appendix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</si>
</sst>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##,##0.0,,_);_(\(##,##0.0,,\);_(&quot;-&quot;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wrapText="1"/>
    </xf>
    <xf numFmtId="0" fontId="2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wrapText="1"/>
    </xf>
    <xf numFmtId="164" fontId="1" fillId="0" borderId="6" xfId="1" applyNumberFormat="1" applyFont="1" applyFill="1" applyBorder="1"/>
    <xf numFmtId="0" fontId="2" fillId="2" borderId="5" xfId="1" applyFont="1" applyFill="1" applyBorder="1" applyAlignment="1">
      <alignment wrapText="1"/>
    </xf>
    <xf numFmtId="164" fontId="2" fillId="2" borderId="6" xfId="1" applyNumberFormat="1" applyFont="1" applyFill="1" applyBorder="1"/>
    <xf numFmtId="0" fontId="2" fillId="0" borderId="5" xfId="1" applyFont="1" applyFill="1" applyBorder="1" applyAlignment="1">
      <alignment vertical="top" wrapText="1"/>
    </xf>
    <xf numFmtId="164" fontId="1" fillId="0" borderId="6" xfId="1" applyNumberFormat="1" applyFill="1" applyBorder="1"/>
    <xf numFmtId="0" fontId="2" fillId="0" borderId="7" xfId="1" applyFont="1" applyFill="1" applyBorder="1" applyAlignment="1">
      <alignment wrapText="1"/>
    </xf>
    <xf numFmtId="164" fontId="2" fillId="0" borderId="8" xfId="1" applyNumberFormat="1" applyFont="1" applyFill="1" applyBorder="1"/>
    <xf numFmtId="0" fontId="1" fillId="0" borderId="0" xfId="1" applyFill="1" applyAlignment="1"/>
    <xf numFmtId="164" fontId="1" fillId="0" borderId="0" xfId="1" applyNumberFormat="1" applyFill="1"/>
    <xf numFmtId="0" fontId="0" fillId="0" borderId="0" xfId="0" applyFill="1"/>
    <xf numFmtId="0" fontId="1" fillId="0" borderId="0" xfId="1" applyFill="1"/>
    <xf numFmtId="0" fontId="3" fillId="0" borderId="0" xfId="1" applyFont="1" applyAlignment="1">
      <alignment horizontal="center" vertical="top"/>
    </xf>
    <xf numFmtId="0" fontId="1" fillId="0" borderId="0" xfId="1" applyAlignment="1">
      <alignment horizontal="left" wrapText="1"/>
    </xf>
  </cellXfs>
  <cellStyles count="2">
    <cellStyle name="Normal" xfId="0" builtinId="0"/>
    <cellStyle name="Normal 12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56"/>
  <sheetViews>
    <sheetView showGridLines="0" tabSelected="1" view="pageBreakPreview" zoomScale="80" zoomScaleNormal="90" zoomScaleSheetLayoutView="80" workbookViewId="0">
      <selection activeCell="A3" sqref="A3:E3"/>
    </sheetView>
  </sheetViews>
  <sheetFormatPr defaultColWidth="9.140625" defaultRowHeight="15" x14ac:dyDescent="0.25"/>
  <cols>
    <col min="1" max="1" width="70.28515625" customWidth="1"/>
    <col min="2" max="2" width="16.5703125" customWidth="1"/>
    <col min="3" max="3" width="14.28515625" customWidth="1"/>
    <col min="4" max="5" width="15.42578125" customWidth="1"/>
    <col min="6" max="16384" width="9.140625" style="16"/>
  </cols>
  <sheetData>
    <row r="2" spans="1:5" x14ac:dyDescent="0.25">
      <c r="A2" s="18" t="s">
        <v>48</v>
      </c>
      <c r="B2" s="18"/>
      <c r="C2" s="18"/>
      <c r="D2" s="18"/>
      <c r="E2" s="18"/>
    </row>
    <row r="3" spans="1:5" x14ac:dyDescent="0.25">
      <c r="A3" s="18" t="s">
        <v>35</v>
      </c>
      <c r="B3" s="18"/>
      <c r="C3" s="18"/>
      <c r="D3" s="18"/>
      <c r="E3" s="18"/>
    </row>
    <row r="4" spans="1:5" ht="15.75" thickBot="1" x14ac:dyDescent="0.3">
      <c r="A4" s="19"/>
      <c r="B4" s="19"/>
      <c r="C4" s="19"/>
      <c r="D4" s="19"/>
      <c r="E4" s="16"/>
    </row>
    <row r="5" spans="1:5" x14ac:dyDescent="0.25">
      <c r="A5" s="2" t="s">
        <v>45</v>
      </c>
      <c r="B5" s="3">
        <v>2015</v>
      </c>
      <c r="C5" s="3">
        <v>2016</v>
      </c>
      <c r="D5" s="3">
        <v>2017</v>
      </c>
      <c r="E5" s="3">
        <v>2018</v>
      </c>
    </row>
    <row r="6" spans="1:5" x14ac:dyDescent="0.25">
      <c r="A6" s="4"/>
      <c r="B6" s="5" t="s">
        <v>0</v>
      </c>
      <c r="C6" s="5" t="s">
        <v>0</v>
      </c>
      <c r="D6" s="5" t="s">
        <v>0</v>
      </c>
      <c r="E6" s="5" t="s">
        <v>0</v>
      </c>
    </row>
    <row r="7" spans="1:5" x14ac:dyDescent="0.25">
      <c r="A7" s="4"/>
      <c r="B7" s="5" t="s">
        <v>46</v>
      </c>
      <c r="C7" s="5" t="s">
        <v>46</v>
      </c>
      <c r="D7" s="5" t="s">
        <v>46</v>
      </c>
      <c r="E7" s="5" t="s">
        <v>46</v>
      </c>
    </row>
    <row r="8" spans="1:5" x14ac:dyDescent="0.25">
      <c r="A8" s="6" t="s">
        <v>40</v>
      </c>
      <c r="B8" s="7">
        <v>66818422.879999936</v>
      </c>
      <c r="C8" s="7">
        <v>51572493.729999967</v>
      </c>
      <c r="D8" s="7">
        <v>53549915.630000055</v>
      </c>
      <c r="E8" s="7">
        <v>54883962.659348793</v>
      </c>
    </row>
    <row r="9" spans="1:5" x14ac:dyDescent="0.25">
      <c r="A9" s="6" t="s">
        <v>43</v>
      </c>
      <c r="B9" s="7">
        <v>-28387753.710000016</v>
      </c>
      <c r="C9" s="7">
        <v>-27690010.610000048</v>
      </c>
      <c r="D9" s="7">
        <v>-16851360.210000016</v>
      </c>
      <c r="E9" s="7">
        <v>-29221786.020000018</v>
      </c>
    </row>
    <row r="10" spans="1:5" x14ac:dyDescent="0.25">
      <c r="A10" s="6" t="s">
        <v>41</v>
      </c>
      <c r="B10" s="7">
        <v>3537843.3200000003</v>
      </c>
      <c r="C10" s="7">
        <v>4963478.2099999953</v>
      </c>
      <c r="D10" s="7">
        <v>10645247.950000003</v>
      </c>
      <c r="E10" s="7">
        <v>12719662.849999994</v>
      </c>
    </row>
    <row r="11" spans="1:5" x14ac:dyDescent="0.25">
      <c r="A11" s="6" t="s">
        <v>42</v>
      </c>
      <c r="B11" s="7">
        <v>-1298709.6199999999</v>
      </c>
      <c r="C11" s="7">
        <v>-4791579.0699999994</v>
      </c>
      <c r="D11" s="7">
        <v>-8501221.1799999978</v>
      </c>
      <c r="E11" s="7">
        <v>-8332711.7099999981</v>
      </c>
    </row>
    <row r="12" spans="1:5" s="17" customFormat="1" ht="12.75" x14ac:dyDescent="0.2">
      <c r="A12" s="6" t="s">
        <v>39</v>
      </c>
      <c r="B12" s="7">
        <v>0</v>
      </c>
      <c r="C12" s="7">
        <v>0</v>
      </c>
      <c r="D12" s="7">
        <v>2129811.3199999998</v>
      </c>
      <c r="E12" s="7">
        <v>0</v>
      </c>
    </row>
    <row r="13" spans="1:5" x14ac:dyDescent="0.25">
      <c r="A13" s="6" t="s">
        <v>1</v>
      </c>
      <c r="B13" s="7">
        <v>5483596.5800000029</v>
      </c>
      <c r="C13" s="7">
        <v>14921608.569999976</v>
      </c>
      <c r="D13" s="7">
        <v>9848467.6999999993</v>
      </c>
      <c r="E13" s="7">
        <v>19133185.328731749</v>
      </c>
    </row>
    <row r="14" spans="1:5" x14ac:dyDescent="0.25">
      <c r="A14" s="6" t="s">
        <v>2</v>
      </c>
      <c r="B14" s="7">
        <v>15530669.489999959</v>
      </c>
      <c r="C14" s="7">
        <v>13111958.100000001</v>
      </c>
      <c r="D14" s="7">
        <v>24237985.820000004</v>
      </c>
      <c r="E14" s="7">
        <v>18474251.852419522</v>
      </c>
    </row>
    <row r="15" spans="1:5" x14ac:dyDescent="0.25">
      <c r="A15" s="8" t="s">
        <v>3</v>
      </c>
      <c r="B15" s="9">
        <f>SUM(B8:B14)</f>
        <v>61684068.939999886</v>
      </c>
      <c r="C15" s="9">
        <f t="shared" ref="C15" si="0">SUM(C8:C14)</f>
        <v>52087948.929999895</v>
      </c>
      <c r="D15" s="9">
        <v>75058847.030000046</v>
      </c>
      <c r="E15" s="9">
        <v>67656564.960500047</v>
      </c>
    </row>
    <row r="16" spans="1:5" x14ac:dyDescent="0.25">
      <c r="A16" s="6" t="s">
        <v>5</v>
      </c>
      <c r="B16" s="7">
        <v>44036659.279999986</v>
      </c>
      <c r="C16" s="7">
        <v>34144884.380000025</v>
      </c>
      <c r="D16" s="7">
        <v>35305373.650000006</v>
      </c>
      <c r="E16" s="7">
        <v>14750708.890840329</v>
      </c>
    </row>
    <row r="17" spans="1:5" x14ac:dyDescent="0.25">
      <c r="A17" s="6" t="s">
        <v>6</v>
      </c>
      <c r="B17" s="7">
        <v>6788496.5499999998</v>
      </c>
      <c r="C17" s="7">
        <v>15675820.969999995</v>
      </c>
      <c r="D17" s="7">
        <v>12823393.220000003</v>
      </c>
      <c r="E17" s="7">
        <v>9310066.0098917149</v>
      </c>
    </row>
    <row r="18" spans="1:5" x14ac:dyDescent="0.25">
      <c r="A18" s="6" t="s">
        <v>7</v>
      </c>
      <c r="B18" s="7">
        <v>38451559.68999999</v>
      </c>
      <c r="C18" s="7">
        <v>49181924.690000042</v>
      </c>
      <c r="D18" s="7">
        <v>42517335.760000065</v>
      </c>
      <c r="E18" s="7">
        <v>61288027.723052911</v>
      </c>
    </row>
    <row r="19" spans="1:5" x14ac:dyDescent="0.25">
      <c r="A19" s="6" t="s">
        <v>8</v>
      </c>
      <c r="B19" s="7">
        <v>6426074.8099999996</v>
      </c>
      <c r="C19" s="7">
        <v>4752241.0700000012</v>
      </c>
      <c r="D19" s="7">
        <v>21995599.780000001</v>
      </c>
      <c r="E19" s="7">
        <v>35850460.779637739</v>
      </c>
    </row>
    <row r="20" spans="1:5" x14ac:dyDescent="0.25">
      <c r="A20" s="6" t="s">
        <v>37</v>
      </c>
      <c r="B20" s="7">
        <v>0</v>
      </c>
      <c r="C20" s="7">
        <v>0</v>
      </c>
      <c r="D20" s="7">
        <v>0</v>
      </c>
      <c r="E20" s="7">
        <v>216340.46390044704</v>
      </c>
    </row>
    <row r="21" spans="1:5" ht="15" customHeight="1" x14ac:dyDescent="0.25">
      <c r="A21" s="6" t="s">
        <v>38</v>
      </c>
      <c r="B21" s="7">
        <v>83097665.330000103</v>
      </c>
      <c r="C21" s="7">
        <v>84457567.009999841</v>
      </c>
      <c r="D21" s="7">
        <v>98516033.159999788</v>
      </c>
      <c r="E21" s="7">
        <v>74709006.192698047</v>
      </c>
    </row>
    <row r="22" spans="1:5" x14ac:dyDescent="0.25">
      <c r="A22" s="6" t="s">
        <v>9</v>
      </c>
      <c r="B22" s="7">
        <v>3750101.5399999986</v>
      </c>
      <c r="C22" s="7">
        <v>1423872.0299999998</v>
      </c>
      <c r="D22" s="7">
        <v>1244552.0599999991</v>
      </c>
      <c r="E22" s="7">
        <v>3338416.2790985387</v>
      </c>
    </row>
    <row r="23" spans="1:5" x14ac:dyDescent="0.25">
      <c r="A23" s="6" t="s">
        <v>10</v>
      </c>
      <c r="B23" s="7">
        <v>5111215.549999998</v>
      </c>
      <c r="C23" s="7">
        <v>4128657.2500000019</v>
      </c>
      <c r="D23" s="7">
        <v>2892723.1000000015</v>
      </c>
      <c r="E23" s="7">
        <v>1553584.6860262998</v>
      </c>
    </row>
    <row r="24" spans="1:5" x14ac:dyDescent="0.25">
      <c r="A24" s="6" t="s">
        <v>11</v>
      </c>
      <c r="B24" s="7">
        <v>8935318.4999999981</v>
      </c>
      <c r="C24" s="7">
        <v>3402811.6999999997</v>
      </c>
      <c r="D24" s="7">
        <v>3933813.1200000006</v>
      </c>
      <c r="E24" s="7">
        <v>1557059.4824328858</v>
      </c>
    </row>
    <row r="25" spans="1:5" x14ac:dyDescent="0.25">
      <c r="A25" s="6" t="s">
        <v>12</v>
      </c>
      <c r="B25" s="7">
        <v>7024956.360000005</v>
      </c>
      <c r="C25" s="7">
        <v>8610929.9000000041</v>
      </c>
      <c r="D25" s="7">
        <v>4403997.1599999983</v>
      </c>
      <c r="E25" s="7">
        <v>2374983.4915878437</v>
      </c>
    </row>
    <row r="26" spans="1:5" x14ac:dyDescent="0.25">
      <c r="A26" s="6" t="s">
        <v>13</v>
      </c>
      <c r="B26" s="7">
        <v>60813351.739999905</v>
      </c>
      <c r="C26" s="7">
        <v>65623923.899999849</v>
      </c>
      <c r="D26" s="7">
        <v>40515154.350000121</v>
      </c>
      <c r="E26" s="7">
        <v>34121959.82880719</v>
      </c>
    </row>
    <row r="27" spans="1:5" x14ac:dyDescent="0.25">
      <c r="A27" s="8" t="s">
        <v>14</v>
      </c>
      <c r="B27" s="9">
        <f>SUM(B16:B26)</f>
        <v>264435399.35000002</v>
      </c>
      <c r="C27" s="9">
        <f t="shared" ref="C27" si="1">SUM(C16:C26)</f>
        <v>271402632.89999974</v>
      </c>
      <c r="D27" s="9">
        <v>264147975.35999998</v>
      </c>
      <c r="E27" s="9">
        <v>239070613.82797396</v>
      </c>
    </row>
    <row r="28" spans="1:5" s="17" customFormat="1" ht="12.75" x14ac:dyDescent="0.2">
      <c r="A28" s="6" t="s">
        <v>15</v>
      </c>
      <c r="B28" s="7">
        <v>0</v>
      </c>
      <c r="C28" s="7">
        <v>0</v>
      </c>
      <c r="D28" s="7">
        <v>0</v>
      </c>
      <c r="E28" s="7">
        <v>0</v>
      </c>
    </row>
    <row r="29" spans="1:5" x14ac:dyDescent="0.25">
      <c r="A29" s="6" t="s">
        <v>16</v>
      </c>
      <c r="B29" s="7">
        <v>0</v>
      </c>
      <c r="C29" s="7">
        <v>0</v>
      </c>
      <c r="D29" s="7">
        <v>0</v>
      </c>
      <c r="E29" s="7">
        <v>0</v>
      </c>
    </row>
    <row r="30" spans="1:5" x14ac:dyDescent="0.25">
      <c r="A30" s="6" t="s">
        <v>17</v>
      </c>
      <c r="B30" s="7">
        <v>47808.08</v>
      </c>
      <c r="C30" s="7">
        <v>1105.26</v>
      </c>
      <c r="D30" s="7">
        <v>0</v>
      </c>
      <c r="E30" s="7">
        <v>0</v>
      </c>
    </row>
    <row r="31" spans="1:5" x14ac:dyDescent="0.25">
      <c r="A31" s="6" t="s">
        <v>18</v>
      </c>
      <c r="B31" s="7">
        <v>20631552.75</v>
      </c>
      <c r="C31" s="7">
        <v>106380359.38999999</v>
      </c>
      <c r="D31" s="7">
        <v>64838211.100799978</v>
      </c>
      <c r="E31" s="7">
        <v>106092473.93661773</v>
      </c>
    </row>
    <row r="32" spans="1:5" x14ac:dyDescent="0.25">
      <c r="A32" s="6" t="s">
        <v>47</v>
      </c>
      <c r="B32" s="7">
        <v>0</v>
      </c>
      <c r="C32" s="7">
        <v>0</v>
      </c>
      <c r="D32" s="7">
        <v>0</v>
      </c>
      <c r="E32" s="7">
        <v>-144306.12</v>
      </c>
    </row>
    <row r="33" spans="1:5" x14ac:dyDescent="0.25">
      <c r="A33" s="6" t="s">
        <v>19</v>
      </c>
      <c r="B33" s="7">
        <v>4061138.4300000011</v>
      </c>
      <c r="C33" s="7">
        <v>19907092.420000006</v>
      </c>
      <c r="D33" s="7">
        <v>8099747.839999998</v>
      </c>
      <c r="E33" s="7">
        <v>18046700.125154294</v>
      </c>
    </row>
    <row r="34" spans="1:5" x14ac:dyDescent="0.25">
      <c r="A34" s="6" t="s">
        <v>20</v>
      </c>
      <c r="B34" s="7">
        <v>7794241.8900000006</v>
      </c>
      <c r="C34" s="7">
        <v>1387940.8799999992</v>
      </c>
      <c r="D34" s="7">
        <v>65746.910000000033</v>
      </c>
      <c r="E34" s="7">
        <v>550774.14349244244</v>
      </c>
    </row>
    <row r="35" spans="1:5" x14ac:dyDescent="0.25">
      <c r="A35" s="6" t="s">
        <v>21</v>
      </c>
      <c r="B35" s="7">
        <v>1574167.8300000003</v>
      </c>
      <c r="C35" s="7">
        <v>2244129.7999999998</v>
      </c>
      <c r="D35" s="7">
        <v>1539.0700000000006</v>
      </c>
      <c r="E35" s="7">
        <v>377773.1902257012</v>
      </c>
    </row>
    <row r="36" spans="1:5" x14ac:dyDescent="0.25">
      <c r="A36" s="6" t="s">
        <v>22</v>
      </c>
      <c r="B36" s="7">
        <v>36197.760000000002</v>
      </c>
      <c r="C36" s="7">
        <v>341090.12000000005</v>
      </c>
      <c r="D36" s="7">
        <v>221032.61000000007</v>
      </c>
      <c r="E36" s="7">
        <v>20058.735487466496</v>
      </c>
    </row>
    <row r="37" spans="1:5" ht="13.5" customHeight="1" x14ac:dyDescent="0.25">
      <c r="A37" s="8" t="s">
        <v>23</v>
      </c>
      <c r="B37" s="9">
        <f>SUM(B28:B36)</f>
        <v>34145106.739999995</v>
      </c>
      <c r="C37" s="9">
        <f>SUM(C28:C36)</f>
        <v>130261717.86999999</v>
      </c>
      <c r="D37" s="9">
        <v>73226277.53079997</v>
      </c>
      <c r="E37" s="9">
        <v>124943474.01097763</v>
      </c>
    </row>
    <row r="38" spans="1:5" x14ac:dyDescent="0.25">
      <c r="A38" s="6" t="s">
        <v>24</v>
      </c>
      <c r="B38" s="7">
        <v>21267591.530000005</v>
      </c>
      <c r="C38" s="7">
        <v>17908400.680000007</v>
      </c>
      <c r="D38" s="7">
        <v>8743968.5599999987</v>
      </c>
      <c r="E38" s="7">
        <v>6922913.4600000028</v>
      </c>
    </row>
    <row r="39" spans="1:5" x14ac:dyDescent="0.25">
      <c r="A39" s="6" t="s">
        <v>25</v>
      </c>
      <c r="B39" s="7">
        <v>2884789.5900000003</v>
      </c>
      <c r="C39" s="7">
        <v>3723266.0500000003</v>
      </c>
      <c r="D39" s="7">
        <v>4514236.0600000015</v>
      </c>
      <c r="E39" s="7">
        <v>3729786.9399999967</v>
      </c>
    </row>
    <row r="40" spans="1:5" x14ac:dyDescent="0.25">
      <c r="A40" s="6" t="s">
        <v>26</v>
      </c>
      <c r="B40" s="7">
        <v>21647476.130000025</v>
      </c>
      <c r="C40" s="7">
        <v>40638417.179999985</v>
      </c>
      <c r="D40" s="7">
        <v>28169187.610000003</v>
      </c>
      <c r="E40" s="7">
        <v>83652415.020000026</v>
      </c>
    </row>
    <row r="41" spans="1:5" x14ac:dyDescent="0.25">
      <c r="A41" s="6" t="s">
        <v>34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A42" s="6" t="s">
        <v>27</v>
      </c>
      <c r="B42" s="7">
        <v>28477487.5</v>
      </c>
      <c r="C42" s="7">
        <v>67545915.219999984</v>
      </c>
      <c r="D42" s="7">
        <v>67589985.309999987</v>
      </c>
      <c r="E42" s="7">
        <v>0</v>
      </c>
    </row>
    <row r="43" spans="1:5" x14ac:dyDescent="0.25">
      <c r="A43" s="6" t="s">
        <v>28</v>
      </c>
      <c r="B43" s="7">
        <v>0</v>
      </c>
      <c r="C43" s="7">
        <v>0</v>
      </c>
      <c r="D43" s="7">
        <v>0</v>
      </c>
      <c r="E43" s="7">
        <v>0</v>
      </c>
    </row>
    <row r="44" spans="1:5" x14ac:dyDescent="0.25">
      <c r="A44" s="8" t="s">
        <v>29</v>
      </c>
      <c r="B44" s="9">
        <f>SUM(B38:B43)</f>
        <v>74277344.75000003</v>
      </c>
      <c r="C44" s="9">
        <f t="shared" ref="C44" si="2">SUM(C38:C43)</f>
        <v>129815999.12999998</v>
      </c>
      <c r="D44" s="9">
        <v>109017377.53999999</v>
      </c>
      <c r="E44" s="9">
        <v>94305115.420000017</v>
      </c>
    </row>
    <row r="45" spans="1:5" x14ac:dyDescent="0.25">
      <c r="A45" s="6" t="s">
        <v>30</v>
      </c>
      <c r="B45" s="7">
        <v>0</v>
      </c>
      <c r="C45" s="7"/>
      <c r="D45" s="7"/>
      <c r="E45" s="7">
        <v>0</v>
      </c>
    </row>
    <row r="46" spans="1:5" ht="13.5" customHeight="1" x14ac:dyDescent="0.25">
      <c r="A46" s="6" t="s">
        <v>36</v>
      </c>
      <c r="B46" s="7">
        <f>976073.48+198117.520000041</f>
        <v>1174191.000000041</v>
      </c>
      <c r="C46" s="7">
        <v>1088873.3800000004</v>
      </c>
      <c r="D46" s="7">
        <v>4163078.0400000061</v>
      </c>
      <c r="E46" s="7">
        <v>-67999.129451351706</v>
      </c>
    </row>
    <row r="47" spans="1:5" ht="13.5" customHeight="1" x14ac:dyDescent="0.25">
      <c r="A47" s="6" t="s">
        <v>44</v>
      </c>
      <c r="B47" s="7">
        <v>-397337.77999999997</v>
      </c>
      <c r="C47" s="7">
        <v>-361158.97999999992</v>
      </c>
      <c r="D47" s="7">
        <v>-3351768.3399999989</v>
      </c>
      <c r="E47" s="7">
        <v>-1549985.6400000015</v>
      </c>
    </row>
    <row r="48" spans="1:5" x14ac:dyDescent="0.25">
      <c r="A48" s="8" t="s">
        <v>31</v>
      </c>
      <c r="B48" s="9">
        <f>SUM(B45:B47)</f>
        <v>776853.22000004095</v>
      </c>
      <c r="C48" s="9">
        <f t="shared" ref="C48" si="3">SUM(C45:C47)</f>
        <v>727714.40000000037</v>
      </c>
      <c r="D48" s="9">
        <v>811309.70000000717</v>
      </c>
      <c r="E48" s="9">
        <v>-1617984.7694513532</v>
      </c>
    </row>
    <row r="49" spans="1:5" x14ac:dyDescent="0.25">
      <c r="A49" s="8" t="s">
        <v>33</v>
      </c>
      <c r="B49" s="9">
        <f>B48+B44+B37+B27+B15</f>
        <v>435318772.99999994</v>
      </c>
      <c r="C49" s="9">
        <f>C48+C44+C37+C27+C15</f>
        <v>584296013.22999966</v>
      </c>
      <c r="D49" s="9">
        <v>522261787.16079998</v>
      </c>
      <c r="E49" s="9">
        <v>524357783.45000035</v>
      </c>
    </row>
    <row r="50" spans="1:5" ht="48" customHeight="1" thickBot="1" x14ac:dyDescent="0.3">
      <c r="A50" s="10" t="s">
        <v>32</v>
      </c>
      <c r="B50" s="11"/>
      <c r="C50" s="11">
        <v>0</v>
      </c>
      <c r="D50" s="11">
        <v>-2002023</v>
      </c>
      <c r="E50" s="11">
        <v>0</v>
      </c>
    </row>
    <row r="51" spans="1:5" ht="16.5" thickTop="1" thickBot="1" x14ac:dyDescent="0.3">
      <c r="A51" s="12" t="s">
        <v>4</v>
      </c>
      <c r="B51" s="13">
        <f t="shared" ref="B51:C51" si="4">B49+B50</f>
        <v>435318772.99999994</v>
      </c>
      <c r="C51" s="13">
        <f t="shared" si="4"/>
        <v>584296013.22999966</v>
      </c>
      <c r="D51" s="13">
        <f>SUM(D49:D50)</f>
        <v>520259764.16079998</v>
      </c>
      <c r="E51" s="13">
        <v>524357783.45000035</v>
      </c>
    </row>
    <row r="52" spans="1:5" x14ac:dyDescent="0.25">
      <c r="A52" s="14"/>
      <c r="B52" s="15"/>
      <c r="C52" s="15"/>
      <c r="D52" s="15"/>
      <c r="E52" s="15"/>
    </row>
    <row r="53" spans="1:5" x14ac:dyDescent="0.25">
      <c r="A53" s="14"/>
      <c r="B53" s="14"/>
      <c r="C53" s="14"/>
      <c r="D53" s="14"/>
      <c r="E53" s="14"/>
    </row>
    <row r="54" spans="1:5" x14ac:dyDescent="0.25">
      <c r="A54" s="1"/>
      <c r="B54" s="14"/>
      <c r="C54" s="14"/>
      <c r="D54" s="14"/>
      <c r="E54" s="14"/>
    </row>
    <row r="55" spans="1:5" x14ac:dyDescent="0.25">
      <c r="B55" s="14"/>
      <c r="C55" s="14"/>
      <c r="D55" s="14"/>
      <c r="E55" s="14"/>
    </row>
    <row r="56" spans="1:5" x14ac:dyDescent="0.25">
      <c r="B56" s="14"/>
      <c r="C56" s="14"/>
      <c r="D56" s="14"/>
      <c r="E56" s="14"/>
    </row>
  </sheetData>
  <mergeCells count="3">
    <mergeCell ref="A4:D4"/>
    <mergeCell ref="A2:E2"/>
    <mergeCell ref="A3:E3"/>
  </mergeCells>
  <dataValidations count="1">
    <dataValidation type="list" allowBlank="1" showInputMessage="1" showErrorMessage="1" sqref="B6:E7" xr:uid="{00000000-0002-0000-0000-000000000000}">
      <formula1>"CGAAP, MIFRS, USGAAP, ASPE"</formula1>
    </dataValidation>
  </dataValidations>
  <printOptions horizontalCentered="1"/>
  <pageMargins left="0.70866141732283472" right="0.70866141732283472" top="1.4960629921259843" bottom="0.74803149606299213" header="0.31496062992125984" footer="0.31496062992125984"/>
  <pageSetup scale="68" orientation="portrait" r:id="rId1"/>
  <headerFooter scaleWithDoc="0">
    <oddHeader>&amp;R&amp;7Toronto Hydro-Electric System Limited
EB-2018-0165
Interrogatory Responses
&amp;"-,Bold"U-STAFF-166.3
Appendix B&amp;"-,Regular"
FILED:  June 11, 2019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814EA6-BF44-4B5E-83B3-D2BE0A54B848}"/>
</file>

<file path=customXml/itemProps2.xml><?xml version="1.0" encoding="utf-8"?>
<ds:datastoreItem xmlns:ds="http://schemas.openxmlformats.org/officeDocument/2006/customXml" ds:itemID="{3ACE7BB6-DDDD-4EFE-8B4E-C7975C7EA7F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12f68b52-648b-46a0-8463-d3282342a499"/>
    <ds:schemaRef ds:uri="http://purl.org/dc/dcmitype/"/>
    <ds:schemaRef ds:uri="http://schemas.microsoft.com/sharepoint/v3/field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D46EE15-BD44-45EC-B6D6-B0D499E2CE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B</vt:lpstr>
      <vt:lpstr>'Appendix B'!Print_Area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Zubair Islam</dc:creator>
  <cp:lastModifiedBy>Elissar El-hage</cp:lastModifiedBy>
  <cp:lastPrinted>2019-06-09T17:20:51Z</cp:lastPrinted>
  <dcterms:created xsi:type="dcterms:W3CDTF">2018-05-28T13:23:51Z</dcterms:created>
  <dcterms:modified xsi:type="dcterms:W3CDTF">2019-06-09T17:20:56Z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