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0cir/Exhibits/2020 IRs on Application Update (Exhibit U)/1. OEB Staff/U-Staff-168/"/>
    </mc:Choice>
  </mc:AlternateContent>
  <xr:revisionPtr revIDLastSave="0" documentId="13_ncr:1_{D9666443-F2CA-4EBB-A9F1-07EB4D7E267F}" xr6:coauthVersionLast="36" xr6:coauthVersionMax="36" xr10:uidLastSave="{00000000-0000-0000-0000-000000000000}"/>
  <bookViews>
    <workbookView xWindow="360" yWindow="225" windowWidth="15000" windowHeight="6630" tabRatio="723" firstSheet="5" activeTab="5" xr2:uid="{00000000-000D-0000-FFFF-FFFF00000000}"/>
  </bookViews>
  <sheets>
    <sheet name="2-BA 2015 MIFRS" sheetId="14" state="hidden" r:id="rId1"/>
    <sheet name="2-BA 2016 MIFRS" sheetId="7" state="hidden" r:id="rId2"/>
    <sheet name="2-BA 2017 MIFRS" sheetId="15" state="hidden" r:id="rId3"/>
    <sheet name="2-BA 2018 MIFRS" sheetId="16" state="hidden" r:id="rId4"/>
    <sheet name="2-BA 2019 MIFRS" sheetId="17" state="hidden" r:id="rId5"/>
    <sheet name="2-BA 2020 MIFRS" sheetId="18" r:id="rId6"/>
    <sheet name="2-BA 2021 MIFRS" sheetId="19" r:id="rId7"/>
    <sheet name="2-BA 2022 MIFRS" sheetId="20" r:id="rId8"/>
    <sheet name="2-BA 2023 MIFRS" sheetId="21" r:id="rId9"/>
    <sheet name="2-BA 2024 MIFRS" sheetId="22" r:id="rId10"/>
  </sheets>
  <externalReferences>
    <externalReference r:id="rId11"/>
    <externalReference r:id="rId12"/>
  </externalReferences>
  <definedNames>
    <definedName name="_Key1" localSheetId="0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hidden="1">#REF!</definedName>
    <definedName name="_Order1" hidden="1">0</definedName>
    <definedName name="_Sort" localSheetId="0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BS_THESI">[1]BS_THESI!$A$5:$H$4920</definedName>
    <definedName name="Crystal_1_1_WEBI_DataGrid" localSheetId="0" hidden="1">[2]summary!#REF!</definedName>
    <definedName name="Crystal_1_1_WEBI_DataGrid" localSheetId="2" hidden="1">[2]summary!#REF!</definedName>
    <definedName name="Crystal_1_1_WEBI_DataGrid" localSheetId="3" hidden="1">[2]summary!#REF!</definedName>
    <definedName name="Crystal_1_1_WEBI_DataGrid" localSheetId="4" hidden="1">[2]summary!#REF!</definedName>
    <definedName name="Crystal_1_1_WEBI_DataGrid" localSheetId="5" hidden="1">[2]summary!#REF!</definedName>
    <definedName name="Crystal_1_1_WEBI_DataGrid" localSheetId="6" hidden="1">[2]summary!#REF!</definedName>
    <definedName name="Crystal_1_1_WEBI_DataGrid" localSheetId="7" hidden="1">[2]summary!#REF!</definedName>
    <definedName name="Crystal_1_1_WEBI_DataGrid" localSheetId="8" hidden="1">[2]summary!#REF!</definedName>
    <definedName name="Crystal_1_1_WEBI_DataGrid" localSheetId="9" hidden="1">[2]summary!#REF!</definedName>
    <definedName name="Crystal_1_1_WEBI_DataGrid" hidden="1">[2]summary!#REF!</definedName>
    <definedName name="Crystal_1_1_WEBI_HHeading" localSheetId="0" hidden="1">[2]summary!#REF!</definedName>
    <definedName name="Crystal_1_1_WEBI_HHeading" localSheetId="2" hidden="1">[2]summary!#REF!</definedName>
    <definedName name="Crystal_1_1_WEBI_HHeading" localSheetId="3" hidden="1">[2]summary!#REF!</definedName>
    <definedName name="Crystal_1_1_WEBI_HHeading" localSheetId="4" hidden="1">[2]summary!#REF!</definedName>
    <definedName name="Crystal_1_1_WEBI_HHeading" localSheetId="5" hidden="1">[2]summary!#REF!</definedName>
    <definedName name="Crystal_1_1_WEBI_HHeading" localSheetId="6" hidden="1">[2]summary!#REF!</definedName>
    <definedName name="Crystal_1_1_WEBI_HHeading" localSheetId="7" hidden="1">[2]summary!#REF!</definedName>
    <definedName name="Crystal_1_1_WEBI_HHeading" localSheetId="8" hidden="1">[2]summary!#REF!</definedName>
    <definedName name="Crystal_1_1_WEBI_HHeading" localSheetId="9" hidden="1">[2]summary!#REF!</definedName>
    <definedName name="Crystal_1_1_WEBI_HHeading" hidden="1">[2]summary!#REF!</definedName>
    <definedName name="Crystal_1_1_WEBI_Table" localSheetId="0" hidden="1">[2]summary!#REF!</definedName>
    <definedName name="Crystal_1_1_WEBI_Table" localSheetId="2" hidden="1">[2]summary!#REF!</definedName>
    <definedName name="Crystal_1_1_WEBI_Table" localSheetId="3" hidden="1">[2]summary!#REF!</definedName>
    <definedName name="Crystal_1_1_WEBI_Table" localSheetId="4" hidden="1">[2]summary!#REF!</definedName>
    <definedName name="Crystal_1_1_WEBI_Table" localSheetId="5" hidden="1">[2]summary!#REF!</definedName>
    <definedName name="Crystal_1_1_WEBI_Table" localSheetId="6" hidden="1">[2]summary!#REF!</definedName>
    <definedName name="Crystal_1_1_WEBI_Table" localSheetId="7" hidden="1">[2]summary!#REF!</definedName>
    <definedName name="Crystal_1_1_WEBI_Table" localSheetId="8" hidden="1">[2]summary!#REF!</definedName>
    <definedName name="Crystal_1_1_WEBI_Table" localSheetId="9" hidden="1">[2]summary!#REF!</definedName>
    <definedName name="Crystal_1_1_WEBI_Table" hidden="1">[2]summary!#REF!</definedName>
    <definedName name="Crystal_10_1_WEBI_DataGrid" localSheetId="0" hidden="1">#REF!</definedName>
    <definedName name="Crystal_10_1_WEBI_DataGrid" localSheetId="2" hidden="1">#REF!</definedName>
    <definedName name="Crystal_10_1_WEBI_DataGrid" localSheetId="3" hidden="1">#REF!</definedName>
    <definedName name="Crystal_10_1_WEBI_DataGrid" localSheetId="4" hidden="1">#REF!</definedName>
    <definedName name="Crystal_10_1_WEBI_DataGrid" localSheetId="5" hidden="1">#REF!</definedName>
    <definedName name="Crystal_10_1_WEBI_DataGrid" localSheetId="6" hidden="1">#REF!</definedName>
    <definedName name="Crystal_10_1_WEBI_DataGrid" localSheetId="7" hidden="1">#REF!</definedName>
    <definedName name="Crystal_10_1_WEBI_DataGrid" localSheetId="8" hidden="1">#REF!</definedName>
    <definedName name="Crystal_10_1_WEBI_DataGrid" localSheetId="9" hidden="1">#REF!</definedName>
    <definedName name="Crystal_10_1_WEBI_DataGrid" hidden="1">#REF!</definedName>
    <definedName name="Crystal_10_1_WEBI_HHeading" localSheetId="0" hidden="1">#REF!</definedName>
    <definedName name="Crystal_10_1_WEBI_HHeading" localSheetId="2" hidden="1">#REF!</definedName>
    <definedName name="Crystal_10_1_WEBI_HHeading" localSheetId="3" hidden="1">#REF!</definedName>
    <definedName name="Crystal_10_1_WEBI_HHeading" localSheetId="4" hidden="1">#REF!</definedName>
    <definedName name="Crystal_10_1_WEBI_HHeading" localSheetId="5" hidden="1">#REF!</definedName>
    <definedName name="Crystal_10_1_WEBI_HHeading" localSheetId="6" hidden="1">#REF!</definedName>
    <definedName name="Crystal_10_1_WEBI_HHeading" localSheetId="7" hidden="1">#REF!</definedName>
    <definedName name="Crystal_10_1_WEBI_HHeading" localSheetId="8" hidden="1">#REF!</definedName>
    <definedName name="Crystal_10_1_WEBI_HHeading" localSheetId="9" hidden="1">#REF!</definedName>
    <definedName name="Crystal_10_1_WEBI_HHeading" hidden="1">#REF!</definedName>
    <definedName name="Crystal_10_1_WEBI_Table" localSheetId="0" hidden="1">#REF!</definedName>
    <definedName name="Crystal_10_1_WEBI_Table" localSheetId="2" hidden="1">#REF!</definedName>
    <definedName name="Crystal_10_1_WEBI_Table" localSheetId="3" hidden="1">#REF!</definedName>
    <definedName name="Crystal_10_1_WEBI_Table" localSheetId="4" hidden="1">#REF!</definedName>
    <definedName name="Crystal_10_1_WEBI_Table" localSheetId="5" hidden="1">#REF!</definedName>
    <definedName name="Crystal_10_1_WEBI_Table" localSheetId="6" hidden="1">#REF!</definedName>
    <definedName name="Crystal_10_1_WEBI_Table" localSheetId="7" hidden="1">#REF!</definedName>
    <definedName name="Crystal_10_1_WEBI_Table" localSheetId="8" hidden="1">#REF!</definedName>
    <definedName name="Crystal_10_1_WEBI_Table" localSheetId="9" hidden="1">#REF!</definedName>
    <definedName name="Crystal_10_1_WEBI_Table" hidden="1">#REF!</definedName>
    <definedName name="Crystal_12_1_WEBI_DataGrid" localSheetId="0" hidden="1">#REF!</definedName>
    <definedName name="Crystal_12_1_WEBI_DataGrid" localSheetId="2" hidden="1">#REF!</definedName>
    <definedName name="Crystal_12_1_WEBI_DataGrid" localSheetId="3" hidden="1">#REF!</definedName>
    <definedName name="Crystal_12_1_WEBI_DataGrid" localSheetId="4" hidden="1">#REF!</definedName>
    <definedName name="Crystal_12_1_WEBI_DataGrid" localSheetId="5" hidden="1">#REF!</definedName>
    <definedName name="Crystal_12_1_WEBI_DataGrid" localSheetId="6" hidden="1">#REF!</definedName>
    <definedName name="Crystal_12_1_WEBI_DataGrid" localSheetId="7" hidden="1">#REF!</definedName>
    <definedName name="Crystal_12_1_WEBI_DataGrid" localSheetId="8" hidden="1">#REF!</definedName>
    <definedName name="Crystal_12_1_WEBI_DataGrid" localSheetId="9" hidden="1">#REF!</definedName>
    <definedName name="Crystal_12_1_WEBI_DataGrid" hidden="1">#REF!</definedName>
    <definedName name="Crystal_12_1_WEBI_HHeading" localSheetId="0" hidden="1">#REF!</definedName>
    <definedName name="Crystal_12_1_WEBI_HHeading" localSheetId="2" hidden="1">#REF!</definedName>
    <definedName name="Crystal_12_1_WEBI_HHeading" localSheetId="3" hidden="1">#REF!</definedName>
    <definedName name="Crystal_12_1_WEBI_HHeading" localSheetId="4" hidden="1">#REF!</definedName>
    <definedName name="Crystal_12_1_WEBI_HHeading" localSheetId="5" hidden="1">#REF!</definedName>
    <definedName name="Crystal_12_1_WEBI_HHeading" localSheetId="6" hidden="1">#REF!</definedName>
    <definedName name="Crystal_12_1_WEBI_HHeading" localSheetId="7" hidden="1">#REF!</definedName>
    <definedName name="Crystal_12_1_WEBI_HHeading" localSheetId="8" hidden="1">#REF!</definedName>
    <definedName name="Crystal_12_1_WEBI_HHeading" localSheetId="9" hidden="1">#REF!</definedName>
    <definedName name="Crystal_12_1_WEBI_HHeading" hidden="1">#REF!</definedName>
    <definedName name="Crystal_12_1_WEBI_Table" localSheetId="0" hidden="1">#REF!</definedName>
    <definedName name="Crystal_12_1_WEBI_Table" localSheetId="2" hidden="1">#REF!</definedName>
    <definedName name="Crystal_12_1_WEBI_Table" localSheetId="3" hidden="1">#REF!</definedName>
    <definedName name="Crystal_12_1_WEBI_Table" localSheetId="4" hidden="1">#REF!</definedName>
    <definedName name="Crystal_12_1_WEBI_Table" localSheetId="5" hidden="1">#REF!</definedName>
    <definedName name="Crystal_12_1_WEBI_Table" localSheetId="6" hidden="1">#REF!</definedName>
    <definedName name="Crystal_12_1_WEBI_Table" localSheetId="7" hidden="1">#REF!</definedName>
    <definedName name="Crystal_12_1_WEBI_Table" localSheetId="8" hidden="1">#REF!</definedName>
    <definedName name="Crystal_12_1_WEBI_Table" localSheetId="9" hidden="1">#REF!</definedName>
    <definedName name="Crystal_12_1_WEBI_Table" hidden="1">#REF!</definedName>
    <definedName name="Crystal_14_1_WEBI_DataGrid" localSheetId="0" hidden="1">#REF!</definedName>
    <definedName name="Crystal_14_1_WEBI_DataGrid" localSheetId="2" hidden="1">#REF!</definedName>
    <definedName name="Crystal_14_1_WEBI_DataGrid" localSheetId="3" hidden="1">#REF!</definedName>
    <definedName name="Crystal_14_1_WEBI_DataGrid" localSheetId="4" hidden="1">#REF!</definedName>
    <definedName name="Crystal_14_1_WEBI_DataGrid" localSheetId="5" hidden="1">#REF!</definedName>
    <definedName name="Crystal_14_1_WEBI_DataGrid" localSheetId="6" hidden="1">#REF!</definedName>
    <definedName name="Crystal_14_1_WEBI_DataGrid" localSheetId="7" hidden="1">#REF!</definedName>
    <definedName name="Crystal_14_1_WEBI_DataGrid" localSheetId="8" hidden="1">#REF!</definedName>
    <definedName name="Crystal_14_1_WEBI_DataGrid" localSheetId="9" hidden="1">#REF!</definedName>
    <definedName name="Crystal_14_1_WEBI_DataGrid" hidden="1">#REF!</definedName>
    <definedName name="Crystal_14_1_WEBI_HHeading" localSheetId="0" hidden="1">#REF!</definedName>
    <definedName name="Crystal_14_1_WEBI_HHeading" localSheetId="2" hidden="1">#REF!</definedName>
    <definedName name="Crystal_14_1_WEBI_HHeading" localSheetId="3" hidden="1">#REF!</definedName>
    <definedName name="Crystal_14_1_WEBI_HHeading" localSheetId="4" hidden="1">#REF!</definedName>
    <definedName name="Crystal_14_1_WEBI_HHeading" localSheetId="5" hidden="1">#REF!</definedName>
    <definedName name="Crystal_14_1_WEBI_HHeading" localSheetId="6" hidden="1">#REF!</definedName>
    <definedName name="Crystal_14_1_WEBI_HHeading" localSheetId="7" hidden="1">#REF!</definedName>
    <definedName name="Crystal_14_1_WEBI_HHeading" localSheetId="8" hidden="1">#REF!</definedName>
    <definedName name="Crystal_14_1_WEBI_HHeading" localSheetId="9" hidden="1">#REF!</definedName>
    <definedName name="Crystal_14_1_WEBI_HHeading" hidden="1">#REF!</definedName>
    <definedName name="Crystal_14_1_WEBI_Table" localSheetId="0" hidden="1">#REF!</definedName>
    <definedName name="Crystal_14_1_WEBI_Table" localSheetId="2" hidden="1">#REF!</definedName>
    <definedName name="Crystal_14_1_WEBI_Table" localSheetId="3" hidden="1">#REF!</definedName>
    <definedName name="Crystal_14_1_WEBI_Table" localSheetId="4" hidden="1">#REF!</definedName>
    <definedName name="Crystal_14_1_WEBI_Table" localSheetId="5" hidden="1">#REF!</definedName>
    <definedName name="Crystal_14_1_WEBI_Table" localSheetId="6" hidden="1">#REF!</definedName>
    <definedName name="Crystal_14_1_WEBI_Table" localSheetId="7" hidden="1">#REF!</definedName>
    <definedName name="Crystal_14_1_WEBI_Table" localSheetId="8" hidden="1">#REF!</definedName>
    <definedName name="Crystal_14_1_WEBI_Table" localSheetId="9" hidden="1">#REF!</definedName>
    <definedName name="Crystal_14_1_WEBI_Table" hidden="1">#REF!</definedName>
    <definedName name="Crystal_16_1_WEBI_DataGrid" localSheetId="0" hidden="1">#REF!</definedName>
    <definedName name="Crystal_16_1_WEBI_DataGrid" localSheetId="2" hidden="1">#REF!</definedName>
    <definedName name="Crystal_16_1_WEBI_DataGrid" localSheetId="3" hidden="1">#REF!</definedName>
    <definedName name="Crystal_16_1_WEBI_DataGrid" localSheetId="4" hidden="1">#REF!</definedName>
    <definedName name="Crystal_16_1_WEBI_DataGrid" localSheetId="5" hidden="1">#REF!</definedName>
    <definedName name="Crystal_16_1_WEBI_DataGrid" localSheetId="6" hidden="1">#REF!</definedName>
    <definedName name="Crystal_16_1_WEBI_DataGrid" localSheetId="7" hidden="1">#REF!</definedName>
    <definedName name="Crystal_16_1_WEBI_DataGrid" localSheetId="8" hidden="1">#REF!</definedName>
    <definedName name="Crystal_16_1_WEBI_DataGrid" localSheetId="9" hidden="1">#REF!</definedName>
    <definedName name="Crystal_16_1_WEBI_DataGrid" hidden="1">#REF!</definedName>
    <definedName name="Crystal_16_1_WEBI_HHeading" localSheetId="0" hidden="1">#REF!</definedName>
    <definedName name="Crystal_16_1_WEBI_HHeading" localSheetId="2" hidden="1">#REF!</definedName>
    <definedName name="Crystal_16_1_WEBI_HHeading" localSheetId="3" hidden="1">#REF!</definedName>
    <definedName name="Crystal_16_1_WEBI_HHeading" localSheetId="4" hidden="1">#REF!</definedName>
    <definedName name="Crystal_16_1_WEBI_HHeading" localSheetId="5" hidden="1">#REF!</definedName>
    <definedName name="Crystal_16_1_WEBI_HHeading" localSheetId="6" hidden="1">#REF!</definedName>
    <definedName name="Crystal_16_1_WEBI_HHeading" localSheetId="7" hidden="1">#REF!</definedName>
    <definedName name="Crystal_16_1_WEBI_HHeading" localSheetId="8" hidden="1">#REF!</definedName>
    <definedName name="Crystal_16_1_WEBI_HHeading" localSheetId="9" hidden="1">#REF!</definedName>
    <definedName name="Crystal_16_1_WEBI_HHeading" hidden="1">#REF!</definedName>
    <definedName name="Crystal_16_1_WEBI_Table" localSheetId="0" hidden="1">#REF!</definedName>
    <definedName name="Crystal_16_1_WEBI_Table" localSheetId="2" hidden="1">#REF!</definedName>
    <definedName name="Crystal_16_1_WEBI_Table" localSheetId="3" hidden="1">#REF!</definedName>
    <definedName name="Crystal_16_1_WEBI_Table" localSheetId="4" hidden="1">#REF!</definedName>
    <definedName name="Crystal_16_1_WEBI_Table" localSheetId="5" hidden="1">#REF!</definedName>
    <definedName name="Crystal_16_1_WEBI_Table" localSheetId="6" hidden="1">#REF!</definedName>
    <definedName name="Crystal_16_1_WEBI_Table" localSheetId="7" hidden="1">#REF!</definedName>
    <definedName name="Crystal_16_1_WEBI_Table" localSheetId="8" hidden="1">#REF!</definedName>
    <definedName name="Crystal_16_1_WEBI_Table" localSheetId="9" hidden="1">#REF!</definedName>
    <definedName name="Crystal_16_1_WEBI_Table" hidden="1">#REF!</definedName>
    <definedName name="Crystal_18_1_WEBI_DataGrid" localSheetId="0" hidden="1">#REF!</definedName>
    <definedName name="Crystal_18_1_WEBI_DataGrid" localSheetId="2" hidden="1">#REF!</definedName>
    <definedName name="Crystal_18_1_WEBI_DataGrid" localSheetId="3" hidden="1">#REF!</definedName>
    <definedName name="Crystal_18_1_WEBI_DataGrid" localSheetId="4" hidden="1">#REF!</definedName>
    <definedName name="Crystal_18_1_WEBI_DataGrid" localSheetId="5" hidden="1">#REF!</definedName>
    <definedName name="Crystal_18_1_WEBI_DataGrid" localSheetId="6" hidden="1">#REF!</definedName>
    <definedName name="Crystal_18_1_WEBI_DataGrid" localSheetId="7" hidden="1">#REF!</definedName>
    <definedName name="Crystal_18_1_WEBI_DataGrid" localSheetId="8" hidden="1">#REF!</definedName>
    <definedName name="Crystal_18_1_WEBI_DataGrid" localSheetId="9" hidden="1">#REF!</definedName>
    <definedName name="Crystal_18_1_WEBI_DataGrid" hidden="1">#REF!</definedName>
    <definedName name="Crystal_18_1_WEBI_HHeading" localSheetId="0" hidden="1">#REF!</definedName>
    <definedName name="Crystal_18_1_WEBI_HHeading" localSheetId="2" hidden="1">#REF!</definedName>
    <definedName name="Crystal_18_1_WEBI_HHeading" localSheetId="3" hidden="1">#REF!</definedName>
    <definedName name="Crystal_18_1_WEBI_HHeading" localSheetId="4" hidden="1">#REF!</definedName>
    <definedName name="Crystal_18_1_WEBI_HHeading" localSheetId="5" hidden="1">#REF!</definedName>
    <definedName name="Crystal_18_1_WEBI_HHeading" localSheetId="6" hidden="1">#REF!</definedName>
    <definedName name="Crystal_18_1_WEBI_HHeading" localSheetId="7" hidden="1">#REF!</definedName>
    <definedName name="Crystal_18_1_WEBI_HHeading" localSheetId="8" hidden="1">#REF!</definedName>
    <definedName name="Crystal_18_1_WEBI_HHeading" localSheetId="9" hidden="1">#REF!</definedName>
    <definedName name="Crystal_18_1_WEBI_HHeading" hidden="1">#REF!</definedName>
    <definedName name="Crystal_18_1_WEBI_Table" localSheetId="0" hidden="1">#REF!</definedName>
    <definedName name="Crystal_18_1_WEBI_Table" localSheetId="2" hidden="1">#REF!</definedName>
    <definedName name="Crystal_18_1_WEBI_Table" localSheetId="3" hidden="1">#REF!</definedName>
    <definedName name="Crystal_18_1_WEBI_Table" localSheetId="4" hidden="1">#REF!</definedName>
    <definedName name="Crystal_18_1_WEBI_Table" localSheetId="5" hidden="1">#REF!</definedName>
    <definedName name="Crystal_18_1_WEBI_Table" localSheetId="6" hidden="1">#REF!</definedName>
    <definedName name="Crystal_18_1_WEBI_Table" localSheetId="7" hidden="1">#REF!</definedName>
    <definedName name="Crystal_18_1_WEBI_Table" localSheetId="8" hidden="1">#REF!</definedName>
    <definedName name="Crystal_18_1_WEBI_Table" localSheetId="9" hidden="1">#REF!</definedName>
    <definedName name="Crystal_18_1_WEBI_Table" hidden="1">#REF!</definedName>
    <definedName name="Crystal_2_1_WEBI_DataGrid" localSheetId="0" hidden="1">#REF!</definedName>
    <definedName name="Crystal_2_1_WEBI_DataGrid" localSheetId="2" hidden="1">#REF!</definedName>
    <definedName name="Crystal_2_1_WEBI_DataGrid" localSheetId="3" hidden="1">#REF!</definedName>
    <definedName name="Crystal_2_1_WEBI_DataGrid" localSheetId="4" hidden="1">#REF!</definedName>
    <definedName name="Crystal_2_1_WEBI_DataGrid" localSheetId="5" hidden="1">#REF!</definedName>
    <definedName name="Crystal_2_1_WEBI_DataGrid" localSheetId="6" hidden="1">#REF!</definedName>
    <definedName name="Crystal_2_1_WEBI_DataGrid" localSheetId="7" hidden="1">#REF!</definedName>
    <definedName name="Crystal_2_1_WEBI_DataGrid" localSheetId="8" hidden="1">#REF!</definedName>
    <definedName name="Crystal_2_1_WEBI_DataGrid" localSheetId="9" hidden="1">#REF!</definedName>
    <definedName name="Crystal_2_1_WEBI_DataGrid" hidden="1">#REF!</definedName>
    <definedName name="Crystal_2_1_WEBI_HHeading" localSheetId="0" hidden="1">#REF!</definedName>
    <definedName name="Crystal_2_1_WEBI_HHeading" localSheetId="2" hidden="1">#REF!</definedName>
    <definedName name="Crystal_2_1_WEBI_HHeading" localSheetId="3" hidden="1">#REF!</definedName>
    <definedName name="Crystal_2_1_WEBI_HHeading" localSheetId="4" hidden="1">#REF!</definedName>
    <definedName name="Crystal_2_1_WEBI_HHeading" localSheetId="5" hidden="1">#REF!</definedName>
    <definedName name="Crystal_2_1_WEBI_HHeading" localSheetId="6" hidden="1">#REF!</definedName>
    <definedName name="Crystal_2_1_WEBI_HHeading" localSheetId="7" hidden="1">#REF!</definedName>
    <definedName name="Crystal_2_1_WEBI_HHeading" localSheetId="8" hidden="1">#REF!</definedName>
    <definedName name="Crystal_2_1_WEBI_HHeading" localSheetId="9" hidden="1">#REF!</definedName>
    <definedName name="Crystal_2_1_WEBI_HHeading" hidden="1">#REF!</definedName>
    <definedName name="Crystal_2_1_WEBI_Table" localSheetId="0" hidden="1">#REF!</definedName>
    <definedName name="Crystal_2_1_WEBI_Table" localSheetId="2" hidden="1">#REF!</definedName>
    <definedName name="Crystal_2_1_WEBI_Table" localSheetId="3" hidden="1">#REF!</definedName>
    <definedName name="Crystal_2_1_WEBI_Table" localSheetId="4" hidden="1">#REF!</definedName>
    <definedName name="Crystal_2_1_WEBI_Table" localSheetId="5" hidden="1">#REF!</definedName>
    <definedName name="Crystal_2_1_WEBI_Table" localSheetId="6" hidden="1">#REF!</definedName>
    <definedName name="Crystal_2_1_WEBI_Table" localSheetId="7" hidden="1">#REF!</definedName>
    <definedName name="Crystal_2_1_WEBI_Table" localSheetId="8" hidden="1">#REF!</definedName>
    <definedName name="Crystal_2_1_WEBI_Table" localSheetId="9" hidden="1">#REF!</definedName>
    <definedName name="Crystal_2_1_WEBI_Table" hidden="1">#REF!</definedName>
    <definedName name="Crystal_4_1_WEBI_DataGrid" localSheetId="0" hidden="1">#REF!</definedName>
    <definedName name="Crystal_4_1_WEBI_DataGrid" localSheetId="2" hidden="1">#REF!</definedName>
    <definedName name="Crystal_4_1_WEBI_DataGrid" localSheetId="3" hidden="1">#REF!</definedName>
    <definedName name="Crystal_4_1_WEBI_DataGrid" localSheetId="4" hidden="1">#REF!</definedName>
    <definedName name="Crystal_4_1_WEBI_DataGrid" localSheetId="5" hidden="1">#REF!</definedName>
    <definedName name="Crystal_4_1_WEBI_DataGrid" localSheetId="6" hidden="1">#REF!</definedName>
    <definedName name="Crystal_4_1_WEBI_DataGrid" localSheetId="7" hidden="1">#REF!</definedName>
    <definedName name="Crystal_4_1_WEBI_DataGrid" localSheetId="8" hidden="1">#REF!</definedName>
    <definedName name="Crystal_4_1_WEBI_DataGrid" localSheetId="9" hidden="1">#REF!</definedName>
    <definedName name="Crystal_4_1_WEBI_DataGrid" hidden="1">#REF!</definedName>
    <definedName name="Crystal_4_1_WEBI_HHeading" localSheetId="0" hidden="1">#REF!</definedName>
    <definedName name="Crystal_4_1_WEBI_HHeading" localSheetId="2" hidden="1">#REF!</definedName>
    <definedName name="Crystal_4_1_WEBI_HHeading" localSheetId="3" hidden="1">#REF!</definedName>
    <definedName name="Crystal_4_1_WEBI_HHeading" localSheetId="4" hidden="1">#REF!</definedName>
    <definedName name="Crystal_4_1_WEBI_HHeading" localSheetId="5" hidden="1">#REF!</definedName>
    <definedName name="Crystal_4_1_WEBI_HHeading" localSheetId="6" hidden="1">#REF!</definedName>
    <definedName name="Crystal_4_1_WEBI_HHeading" localSheetId="7" hidden="1">#REF!</definedName>
    <definedName name="Crystal_4_1_WEBI_HHeading" localSheetId="8" hidden="1">#REF!</definedName>
    <definedName name="Crystal_4_1_WEBI_HHeading" localSheetId="9" hidden="1">#REF!</definedName>
    <definedName name="Crystal_4_1_WEBI_HHeading" hidden="1">#REF!</definedName>
    <definedName name="Crystal_4_1_WEBI_Table" localSheetId="0" hidden="1">#REF!</definedName>
    <definedName name="Crystal_4_1_WEBI_Table" localSheetId="2" hidden="1">#REF!</definedName>
    <definedName name="Crystal_4_1_WEBI_Table" localSheetId="3" hidden="1">#REF!</definedName>
    <definedName name="Crystal_4_1_WEBI_Table" localSheetId="4" hidden="1">#REF!</definedName>
    <definedName name="Crystal_4_1_WEBI_Table" localSheetId="5" hidden="1">#REF!</definedName>
    <definedName name="Crystal_4_1_WEBI_Table" localSheetId="6" hidden="1">#REF!</definedName>
    <definedName name="Crystal_4_1_WEBI_Table" localSheetId="7" hidden="1">#REF!</definedName>
    <definedName name="Crystal_4_1_WEBI_Table" localSheetId="8" hidden="1">#REF!</definedName>
    <definedName name="Crystal_4_1_WEBI_Table" localSheetId="9" hidden="1">#REF!</definedName>
    <definedName name="Crystal_4_1_WEBI_Table" hidden="1">#REF!</definedName>
    <definedName name="Crystal_5_1_WEBI_DataGrid" localSheetId="0" hidden="1">#REF!</definedName>
    <definedName name="Crystal_5_1_WEBI_DataGrid" localSheetId="2" hidden="1">#REF!</definedName>
    <definedName name="Crystal_5_1_WEBI_DataGrid" localSheetId="3" hidden="1">#REF!</definedName>
    <definedName name="Crystal_5_1_WEBI_DataGrid" localSheetId="4" hidden="1">#REF!</definedName>
    <definedName name="Crystal_5_1_WEBI_DataGrid" localSheetId="5" hidden="1">#REF!</definedName>
    <definedName name="Crystal_5_1_WEBI_DataGrid" localSheetId="6" hidden="1">#REF!</definedName>
    <definedName name="Crystal_5_1_WEBI_DataGrid" localSheetId="7" hidden="1">#REF!</definedName>
    <definedName name="Crystal_5_1_WEBI_DataGrid" localSheetId="8" hidden="1">#REF!</definedName>
    <definedName name="Crystal_5_1_WEBI_DataGrid" localSheetId="9" hidden="1">#REF!</definedName>
    <definedName name="Crystal_5_1_WEBI_DataGrid" hidden="1">#REF!</definedName>
    <definedName name="Crystal_5_1_WEBI_HHeading" localSheetId="0" hidden="1">#REF!</definedName>
    <definedName name="Crystal_5_1_WEBI_HHeading" localSheetId="2" hidden="1">#REF!</definedName>
    <definedName name="Crystal_5_1_WEBI_HHeading" localSheetId="3" hidden="1">#REF!</definedName>
    <definedName name="Crystal_5_1_WEBI_HHeading" localSheetId="4" hidden="1">#REF!</definedName>
    <definedName name="Crystal_5_1_WEBI_HHeading" localSheetId="5" hidden="1">#REF!</definedName>
    <definedName name="Crystal_5_1_WEBI_HHeading" localSheetId="6" hidden="1">#REF!</definedName>
    <definedName name="Crystal_5_1_WEBI_HHeading" localSheetId="7" hidden="1">#REF!</definedName>
    <definedName name="Crystal_5_1_WEBI_HHeading" localSheetId="8" hidden="1">#REF!</definedName>
    <definedName name="Crystal_5_1_WEBI_HHeading" localSheetId="9" hidden="1">#REF!</definedName>
    <definedName name="Crystal_5_1_WEBI_HHeading" hidden="1">#REF!</definedName>
    <definedName name="Crystal_5_1_WEBI_Table" localSheetId="0" hidden="1">#REF!</definedName>
    <definedName name="Crystal_5_1_WEBI_Table" localSheetId="2" hidden="1">#REF!</definedName>
    <definedName name="Crystal_5_1_WEBI_Table" localSheetId="3" hidden="1">#REF!</definedName>
    <definedName name="Crystal_5_1_WEBI_Table" localSheetId="4" hidden="1">#REF!</definedName>
    <definedName name="Crystal_5_1_WEBI_Table" localSheetId="5" hidden="1">#REF!</definedName>
    <definedName name="Crystal_5_1_WEBI_Table" localSheetId="6" hidden="1">#REF!</definedName>
    <definedName name="Crystal_5_1_WEBI_Table" localSheetId="7" hidden="1">#REF!</definedName>
    <definedName name="Crystal_5_1_WEBI_Table" localSheetId="8" hidden="1">#REF!</definedName>
    <definedName name="Crystal_5_1_WEBI_Table" localSheetId="9" hidden="1">#REF!</definedName>
    <definedName name="Crystal_5_1_WEBI_Table" hidden="1">#REF!</definedName>
    <definedName name="Crystal_6_1_WEBI_DataGrid" localSheetId="0" hidden="1">#REF!</definedName>
    <definedName name="Crystal_6_1_WEBI_DataGrid" localSheetId="2" hidden="1">#REF!</definedName>
    <definedName name="Crystal_6_1_WEBI_DataGrid" localSheetId="3" hidden="1">#REF!</definedName>
    <definedName name="Crystal_6_1_WEBI_DataGrid" localSheetId="4" hidden="1">#REF!</definedName>
    <definedName name="Crystal_6_1_WEBI_DataGrid" localSheetId="5" hidden="1">#REF!</definedName>
    <definedName name="Crystal_6_1_WEBI_DataGrid" localSheetId="6" hidden="1">#REF!</definedName>
    <definedName name="Crystal_6_1_WEBI_DataGrid" localSheetId="7" hidden="1">#REF!</definedName>
    <definedName name="Crystal_6_1_WEBI_DataGrid" localSheetId="8" hidden="1">#REF!</definedName>
    <definedName name="Crystal_6_1_WEBI_DataGrid" localSheetId="9" hidden="1">#REF!</definedName>
    <definedName name="Crystal_6_1_WEBI_DataGrid" hidden="1">#REF!</definedName>
    <definedName name="Crystal_6_1_WEBI_HHeading" localSheetId="0" hidden="1">#REF!</definedName>
    <definedName name="Crystal_6_1_WEBI_HHeading" localSheetId="2" hidden="1">#REF!</definedName>
    <definedName name="Crystal_6_1_WEBI_HHeading" localSheetId="3" hidden="1">#REF!</definedName>
    <definedName name="Crystal_6_1_WEBI_HHeading" localSheetId="4" hidden="1">#REF!</definedName>
    <definedName name="Crystal_6_1_WEBI_HHeading" localSheetId="5" hidden="1">#REF!</definedName>
    <definedName name="Crystal_6_1_WEBI_HHeading" localSheetId="6" hidden="1">#REF!</definedName>
    <definedName name="Crystal_6_1_WEBI_HHeading" localSheetId="7" hidden="1">#REF!</definedName>
    <definedName name="Crystal_6_1_WEBI_HHeading" localSheetId="8" hidden="1">#REF!</definedName>
    <definedName name="Crystal_6_1_WEBI_HHeading" localSheetId="9" hidden="1">#REF!</definedName>
    <definedName name="Crystal_6_1_WEBI_HHeading" hidden="1">#REF!</definedName>
    <definedName name="Crystal_6_1_WEBI_Table" localSheetId="0" hidden="1">#REF!</definedName>
    <definedName name="Crystal_6_1_WEBI_Table" localSheetId="2" hidden="1">#REF!</definedName>
    <definedName name="Crystal_6_1_WEBI_Table" localSheetId="3" hidden="1">#REF!</definedName>
    <definedName name="Crystal_6_1_WEBI_Table" localSheetId="4" hidden="1">#REF!</definedName>
    <definedName name="Crystal_6_1_WEBI_Table" localSheetId="5" hidden="1">#REF!</definedName>
    <definedName name="Crystal_6_1_WEBI_Table" localSheetId="6" hidden="1">#REF!</definedName>
    <definedName name="Crystal_6_1_WEBI_Table" localSheetId="7" hidden="1">#REF!</definedName>
    <definedName name="Crystal_6_1_WEBI_Table" localSheetId="8" hidden="1">#REF!</definedName>
    <definedName name="Crystal_6_1_WEBI_Table" localSheetId="9" hidden="1">#REF!</definedName>
    <definedName name="Crystal_6_1_WEBI_Table" hidden="1">#REF!</definedName>
    <definedName name="Crystal_8_1_WEBI_DataGrid" localSheetId="0" hidden="1">#REF!</definedName>
    <definedName name="Crystal_8_1_WEBI_DataGrid" localSheetId="2" hidden="1">#REF!</definedName>
    <definedName name="Crystal_8_1_WEBI_DataGrid" localSheetId="3" hidden="1">#REF!</definedName>
    <definedName name="Crystal_8_1_WEBI_DataGrid" localSheetId="4" hidden="1">#REF!</definedName>
    <definedName name="Crystal_8_1_WEBI_DataGrid" localSheetId="5" hidden="1">#REF!</definedName>
    <definedName name="Crystal_8_1_WEBI_DataGrid" localSheetId="6" hidden="1">#REF!</definedName>
    <definedName name="Crystal_8_1_WEBI_DataGrid" localSheetId="7" hidden="1">#REF!</definedName>
    <definedName name="Crystal_8_1_WEBI_DataGrid" localSheetId="8" hidden="1">#REF!</definedName>
    <definedName name="Crystal_8_1_WEBI_DataGrid" localSheetId="9" hidden="1">#REF!</definedName>
    <definedName name="Crystal_8_1_WEBI_DataGrid" hidden="1">#REF!</definedName>
    <definedName name="Crystal_8_1_WEBI_HHeading" localSheetId="0" hidden="1">#REF!</definedName>
    <definedName name="Crystal_8_1_WEBI_HHeading" localSheetId="2" hidden="1">#REF!</definedName>
    <definedName name="Crystal_8_1_WEBI_HHeading" localSheetId="3" hidden="1">#REF!</definedName>
    <definedName name="Crystal_8_1_WEBI_HHeading" localSheetId="4" hidden="1">#REF!</definedName>
    <definedName name="Crystal_8_1_WEBI_HHeading" localSheetId="5" hidden="1">#REF!</definedName>
    <definedName name="Crystal_8_1_WEBI_HHeading" localSheetId="6" hidden="1">#REF!</definedName>
    <definedName name="Crystal_8_1_WEBI_HHeading" localSheetId="7" hidden="1">#REF!</definedName>
    <definedName name="Crystal_8_1_WEBI_HHeading" localSheetId="8" hidden="1">#REF!</definedName>
    <definedName name="Crystal_8_1_WEBI_HHeading" localSheetId="9" hidden="1">#REF!</definedName>
    <definedName name="Crystal_8_1_WEBI_HHeading" hidden="1">#REF!</definedName>
    <definedName name="Crystal_8_1_WEBI_Table" localSheetId="0" hidden="1">#REF!</definedName>
    <definedName name="Crystal_8_1_WEBI_Table" localSheetId="2" hidden="1">#REF!</definedName>
    <definedName name="Crystal_8_1_WEBI_Table" localSheetId="3" hidden="1">#REF!</definedName>
    <definedName name="Crystal_8_1_WEBI_Table" localSheetId="4" hidden="1">#REF!</definedName>
    <definedName name="Crystal_8_1_WEBI_Table" localSheetId="5" hidden="1">#REF!</definedName>
    <definedName name="Crystal_8_1_WEBI_Table" localSheetId="6" hidden="1">#REF!</definedName>
    <definedName name="Crystal_8_1_WEBI_Table" localSheetId="7" hidden="1">#REF!</definedName>
    <definedName name="Crystal_8_1_WEBI_Table" localSheetId="8" hidden="1">#REF!</definedName>
    <definedName name="Crystal_8_1_WEBI_Table" localSheetId="9" hidden="1">#REF!</definedName>
    <definedName name="Crystal_8_1_WEBI_Table" hidden="1">#REF!</definedName>
    <definedName name="Crystal_9_1_WEBI_DataGrid" localSheetId="0" hidden="1">#REF!</definedName>
    <definedName name="Crystal_9_1_WEBI_DataGrid" localSheetId="2" hidden="1">#REF!</definedName>
    <definedName name="Crystal_9_1_WEBI_DataGrid" localSheetId="3" hidden="1">#REF!</definedName>
    <definedName name="Crystal_9_1_WEBI_DataGrid" localSheetId="4" hidden="1">#REF!</definedName>
    <definedName name="Crystal_9_1_WEBI_DataGrid" localSheetId="5" hidden="1">#REF!</definedName>
    <definedName name="Crystal_9_1_WEBI_DataGrid" localSheetId="6" hidden="1">#REF!</definedName>
    <definedName name="Crystal_9_1_WEBI_DataGrid" localSheetId="7" hidden="1">#REF!</definedName>
    <definedName name="Crystal_9_1_WEBI_DataGrid" localSheetId="8" hidden="1">#REF!</definedName>
    <definedName name="Crystal_9_1_WEBI_DataGrid" localSheetId="9" hidden="1">#REF!</definedName>
    <definedName name="Crystal_9_1_WEBI_DataGrid" hidden="1">#REF!</definedName>
    <definedName name="Crystal_9_1_WEBI_HHeading" localSheetId="0" hidden="1">#REF!</definedName>
    <definedName name="Crystal_9_1_WEBI_HHeading" localSheetId="2" hidden="1">#REF!</definedName>
    <definedName name="Crystal_9_1_WEBI_HHeading" localSheetId="3" hidden="1">#REF!</definedName>
    <definedName name="Crystal_9_1_WEBI_HHeading" localSheetId="4" hidden="1">#REF!</definedName>
    <definedName name="Crystal_9_1_WEBI_HHeading" localSheetId="5" hidden="1">#REF!</definedName>
    <definedName name="Crystal_9_1_WEBI_HHeading" localSheetId="6" hidden="1">#REF!</definedName>
    <definedName name="Crystal_9_1_WEBI_HHeading" localSheetId="7" hidden="1">#REF!</definedName>
    <definedName name="Crystal_9_1_WEBI_HHeading" localSheetId="8" hidden="1">#REF!</definedName>
    <definedName name="Crystal_9_1_WEBI_HHeading" localSheetId="9" hidden="1">#REF!</definedName>
    <definedName name="Crystal_9_1_WEBI_HHeading" hidden="1">#REF!</definedName>
    <definedName name="Crystal_9_1_WEBI_Table" localSheetId="0" hidden="1">#REF!</definedName>
    <definedName name="Crystal_9_1_WEBI_Table" localSheetId="2" hidden="1">#REF!</definedName>
    <definedName name="Crystal_9_1_WEBI_Table" localSheetId="3" hidden="1">#REF!</definedName>
    <definedName name="Crystal_9_1_WEBI_Table" localSheetId="4" hidden="1">#REF!</definedName>
    <definedName name="Crystal_9_1_WEBI_Table" localSheetId="5" hidden="1">#REF!</definedName>
    <definedName name="Crystal_9_1_WEBI_Table" localSheetId="6" hidden="1">#REF!</definedName>
    <definedName name="Crystal_9_1_WEBI_Table" localSheetId="7" hidden="1">#REF!</definedName>
    <definedName name="Crystal_9_1_WEBI_Table" localSheetId="8" hidden="1">#REF!</definedName>
    <definedName name="Crystal_9_1_WEBI_Table" localSheetId="9" hidden="1">#REF!</definedName>
    <definedName name="Crystal_9_1_WEBI_Table" hidden="1">#REF!</definedName>
    <definedName name="dd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tet" localSheetId="0" hidden="1">#REF!</definedName>
    <definedName name="etet" localSheetId="2" hidden="1">#REF!</definedName>
    <definedName name="etet" localSheetId="3" hidden="1">#REF!</definedName>
    <definedName name="etet" localSheetId="4" hidden="1">#REF!</definedName>
    <definedName name="etet" localSheetId="5" hidden="1">#REF!</definedName>
    <definedName name="etet" localSheetId="6" hidden="1">#REF!</definedName>
    <definedName name="etet" localSheetId="7" hidden="1">#REF!</definedName>
    <definedName name="etet" localSheetId="8" hidden="1">#REF!</definedName>
    <definedName name="etet" localSheetId="9" hidden="1">#REF!</definedName>
    <definedName name="etet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m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n" hidden="1">{#N/A,#N/A,FALSE,"Aging Summary";#N/A,#N/A,FALSE,"Ratio Analysis";#N/A,#N/A,FALSE,"Test 120 Day Accts";#N/A,#N/A,FALSE,"Tickmarks"}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o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0">'2-BA 2015 MIFRS'!$A$9:$Y$69</definedName>
    <definedName name="_xlnm.Print_Area" localSheetId="1">'2-BA 2016 MIFRS'!$A$9:$S$68</definedName>
    <definedName name="_xlnm.Print_Area" localSheetId="2">'2-BA 2017 MIFRS'!$A$9:$S$70</definedName>
    <definedName name="_xlnm.Print_Area" localSheetId="3">'2-BA 2018 MIFRS'!$A$9:$S$70</definedName>
    <definedName name="_xlnm.Print_Area" localSheetId="4">'2-BA 2019 MIFRS'!$A$9:$S$70</definedName>
    <definedName name="_xlnm.Print_Area" localSheetId="5">'2-BA 2020 MIFRS'!$A$9:$M$68</definedName>
    <definedName name="_xlnm.Print_Area" localSheetId="6">'2-BA 2021 MIFRS'!$A$9:$M$68</definedName>
    <definedName name="_xlnm.Print_Area" localSheetId="7">'2-BA 2022 MIFRS'!$A$9:$M$68</definedName>
    <definedName name="_xlnm.Print_Area" localSheetId="8">'2-BA 2023 MIFRS'!$A$9:$M$68</definedName>
    <definedName name="_xlnm.Print_Area" localSheetId="9">'2-BA 2024 MIFRS'!$A$9:$M$68</definedName>
    <definedName name="_xlnm.Print_Titles" localSheetId="0">'2-BA 2015 MIFRS'!$A:$C</definedName>
    <definedName name="_xlnm.Print_Titles" localSheetId="1">'2-BA 2016 MIFRS'!$A:$C</definedName>
    <definedName name="_xlnm.Print_Titles" localSheetId="2">'2-BA 2017 MIFRS'!$A:$C</definedName>
    <definedName name="_xlnm.Print_Titles" localSheetId="3">'2-BA 2018 MIFRS'!$A:$C</definedName>
    <definedName name="_xlnm.Print_Titles" localSheetId="4">'2-BA 2019 MIFRS'!$A:$C</definedName>
    <definedName name="_xlnm.Print_Titles" localSheetId="5">'2-BA 2020 MIFRS'!$A:$C</definedName>
    <definedName name="_xlnm.Print_Titles" localSheetId="6">'2-BA 2021 MIFRS'!$A:$C</definedName>
    <definedName name="_xlnm.Print_Titles" localSheetId="7">'2-BA 2022 MIFRS'!$A:$C</definedName>
    <definedName name="_xlnm.Print_Titles" localSheetId="8">'2-BA 2023 MIFRS'!$A:$C</definedName>
    <definedName name="_xlnm.Print_Titles" localSheetId="9">'2-BA 2024 MIFRS'!$A:$C</definedName>
    <definedName name="rr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tretert" localSheetId="0" hidden="1">#REF!</definedName>
    <definedName name="tretert" localSheetId="2" hidden="1">#REF!</definedName>
    <definedName name="tretert" localSheetId="3" hidden="1">#REF!</definedName>
    <definedName name="tretert" localSheetId="4" hidden="1">#REF!</definedName>
    <definedName name="tretert" localSheetId="5" hidden="1">#REF!</definedName>
    <definedName name="tretert" localSheetId="6" hidden="1">#REF!</definedName>
    <definedName name="tretert" localSheetId="7" hidden="1">#REF!</definedName>
    <definedName name="tretert" localSheetId="8" hidden="1">#REF!</definedName>
    <definedName name="tretert" localSheetId="9" hidden="1">#REF!</definedName>
    <definedName name="tretert" hidden="1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utu" localSheetId="0" hidden="1">#REF!</definedName>
    <definedName name="tutu" localSheetId="2" hidden="1">#REF!</definedName>
    <definedName name="tutu" localSheetId="3" hidden="1">#REF!</definedName>
    <definedName name="tutu" localSheetId="4" hidden="1">#REF!</definedName>
    <definedName name="tutu" localSheetId="5" hidden="1">#REF!</definedName>
    <definedName name="tutu" localSheetId="6" hidden="1">#REF!</definedName>
    <definedName name="tutu" localSheetId="7" hidden="1">#REF!</definedName>
    <definedName name="tutu" localSheetId="8" hidden="1">#REF!</definedName>
    <definedName name="tutu" localSheetId="9" hidden="1">#REF!</definedName>
    <definedName name="tutu" hidden="1">#REF!</definedName>
    <definedName name="uu" hidden="1">{#N/A,#N/A,FALSE,"Aging Summary";#N/A,#N/A,FALSE,"Ratio Analysis";#N/A,#N/A,FALSE,"Test 120 Day Accts";#N/A,#N/A,FALSE,"Tickmarks"}</definedName>
    <definedName name="uuu" localSheetId="0" hidden="1">#REF!</definedName>
    <definedName name="uuu" localSheetId="2" hidden="1">#REF!</definedName>
    <definedName name="uuu" localSheetId="3" hidden="1">#REF!</definedName>
    <definedName name="uuu" localSheetId="4" hidden="1">#REF!</definedName>
    <definedName name="uuu" localSheetId="5" hidden="1">#REF!</definedName>
    <definedName name="uuu" localSheetId="6" hidden="1">#REF!</definedName>
    <definedName name="uuu" localSheetId="7" hidden="1">#REF!</definedName>
    <definedName name="uuu" localSheetId="8" hidden="1">#REF!</definedName>
    <definedName name="uuu" localSheetId="9" hidden="1">#REF!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v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trytry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</definedNames>
  <calcPr calcId="191029"/>
</workbook>
</file>

<file path=xl/calcChain.xml><?xml version="1.0" encoding="utf-8"?>
<calcChain xmlns="http://schemas.openxmlformats.org/spreadsheetml/2006/main">
  <c r="W52" i="14" l="1"/>
  <c r="W51" i="14"/>
  <c r="S52" i="17" l="1"/>
  <c r="R52" i="17"/>
  <c r="M52" i="17"/>
  <c r="L52" i="17"/>
  <c r="J52" i="17"/>
  <c r="E52" i="17"/>
  <c r="D52" i="17"/>
  <c r="S52" i="16"/>
  <c r="R52" i="16"/>
  <c r="M52" i="16"/>
  <c r="L52" i="16"/>
  <c r="J52" i="16"/>
  <c r="E52" i="16"/>
  <c r="D52" i="16"/>
  <c r="S52" i="15"/>
  <c r="R52" i="15"/>
  <c r="M52" i="15"/>
  <c r="L52" i="15"/>
  <c r="J52" i="15"/>
  <c r="E52" i="15"/>
  <c r="D52" i="15"/>
  <c r="S52" i="7"/>
  <c r="R52" i="7"/>
  <c r="M52" i="7"/>
  <c r="L52" i="7"/>
  <c r="J52" i="7"/>
  <c r="X52" i="17" l="1"/>
  <c r="S102" i="7"/>
  <c r="R102" i="7"/>
  <c r="P102" i="7"/>
  <c r="O102" i="7"/>
  <c r="N102" i="7"/>
  <c r="M102" i="7"/>
  <c r="L102" i="7"/>
  <c r="J102" i="7"/>
  <c r="H102" i="7"/>
  <c r="G102" i="7"/>
  <c r="F102" i="7"/>
  <c r="E102" i="7"/>
  <c r="D102" i="7"/>
  <c r="S102" i="15"/>
  <c r="R102" i="15"/>
  <c r="P102" i="15"/>
  <c r="O102" i="15"/>
  <c r="N102" i="15"/>
  <c r="M102" i="15"/>
  <c r="L102" i="15"/>
  <c r="J102" i="15"/>
  <c r="H102" i="15"/>
  <c r="G102" i="15"/>
  <c r="F102" i="15"/>
  <c r="E102" i="15"/>
  <c r="D102" i="15"/>
  <c r="S103" i="16"/>
  <c r="R103" i="16"/>
  <c r="P103" i="16"/>
  <c r="O103" i="16"/>
  <c r="N103" i="16"/>
  <c r="M103" i="16"/>
  <c r="L103" i="16"/>
  <c r="J103" i="16"/>
  <c r="H103" i="16"/>
  <c r="G103" i="16"/>
  <c r="F103" i="16"/>
  <c r="E103" i="16"/>
  <c r="D103" i="16"/>
  <c r="S103" i="17"/>
  <c r="R103" i="17"/>
  <c r="P103" i="17"/>
  <c r="O103" i="17"/>
  <c r="N103" i="17"/>
  <c r="M103" i="17"/>
  <c r="L103" i="17"/>
  <c r="J103" i="17"/>
  <c r="H103" i="17"/>
  <c r="G103" i="17"/>
  <c r="F103" i="17"/>
  <c r="E103" i="17"/>
  <c r="D103" i="17"/>
  <c r="Y105" i="17"/>
  <c r="X105" i="17"/>
  <c r="W105" i="17"/>
  <c r="V105" i="17"/>
  <c r="T105" i="17"/>
  <c r="K105" i="17"/>
  <c r="Y105" i="16"/>
  <c r="X105" i="16"/>
  <c r="W105" i="16"/>
  <c r="V105" i="16"/>
  <c r="T105" i="16"/>
  <c r="K105" i="16"/>
  <c r="Y104" i="15"/>
  <c r="X104" i="15"/>
  <c r="W104" i="15"/>
  <c r="V104" i="15"/>
  <c r="T104" i="15"/>
  <c r="K104" i="15"/>
  <c r="X104" i="7"/>
  <c r="T104" i="7"/>
  <c r="Y104" i="7"/>
  <c r="W104" i="7"/>
  <c r="V104" i="7"/>
  <c r="K104" i="7"/>
  <c r="N104" i="14"/>
  <c r="Y102" i="14"/>
  <c r="X102" i="14"/>
  <c r="V102" i="14"/>
  <c r="U102" i="14"/>
  <c r="T102" i="14"/>
  <c r="S102" i="14"/>
  <c r="R102" i="14"/>
  <c r="Q102" i="14"/>
  <c r="P102" i="14"/>
  <c r="O102" i="14"/>
  <c r="M102" i="14"/>
  <c r="K102" i="14"/>
  <c r="J102" i="14"/>
  <c r="I102" i="14"/>
  <c r="H102" i="14"/>
  <c r="G102" i="14"/>
  <c r="F102" i="14"/>
  <c r="E102" i="14"/>
  <c r="D102" i="14"/>
  <c r="S29" i="17"/>
  <c r="R29" i="17"/>
  <c r="P29" i="17"/>
  <c r="O29" i="17"/>
  <c r="N29" i="17"/>
  <c r="M29" i="17"/>
  <c r="L29" i="17"/>
  <c r="J29" i="17"/>
  <c r="H29" i="17"/>
  <c r="G29" i="17"/>
  <c r="F29" i="17"/>
  <c r="E29" i="17"/>
  <c r="D29" i="17"/>
  <c r="S29" i="16"/>
  <c r="R29" i="16"/>
  <c r="P29" i="16"/>
  <c r="O29" i="16"/>
  <c r="N29" i="16"/>
  <c r="M29" i="16"/>
  <c r="L29" i="16"/>
  <c r="J29" i="16"/>
  <c r="H29" i="16"/>
  <c r="G29" i="16"/>
  <c r="F29" i="16"/>
  <c r="E29" i="16"/>
  <c r="D29" i="16"/>
  <c r="S29" i="15"/>
  <c r="R29" i="15"/>
  <c r="P29" i="15"/>
  <c r="O29" i="15"/>
  <c r="N29" i="15"/>
  <c r="M29" i="15"/>
  <c r="L29" i="15"/>
  <c r="J29" i="15"/>
  <c r="H29" i="15"/>
  <c r="G29" i="15"/>
  <c r="F29" i="15"/>
  <c r="E29" i="15"/>
  <c r="D29" i="15"/>
  <c r="S29" i="7"/>
  <c r="R29" i="7"/>
  <c r="P29" i="7"/>
  <c r="O29" i="7"/>
  <c r="N29" i="7"/>
  <c r="M29" i="7"/>
  <c r="L29" i="7"/>
  <c r="J29" i="7"/>
  <c r="H29" i="7"/>
  <c r="G29" i="7"/>
  <c r="F29" i="7"/>
  <c r="E29" i="7"/>
  <c r="D29" i="7"/>
  <c r="Y29" i="14"/>
  <c r="X29" i="14"/>
  <c r="V29" i="14"/>
  <c r="U29" i="14"/>
  <c r="T29" i="14"/>
  <c r="S29" i="14"/>
  <c r="R29" i="14"/>
  <c r="Q29" i="14"/>
  <c r="P29" i="14"/>
  <c r="O29" i="14"/>
  <c r="M29" i="14"/>
  <c r="K29" i="14"/>
  <c r="J29" i="14"/>
  <c r="I29" i="14"/>
  <c r="H29" i="14"/>
  <c r="G29" i="14"/>
  <c r="F29" i="14"/>
  <c r="E29" i="14"/>
  <c r="D29" i="14"/>
  <c r="P105" i="16" l="1"/>
  <c r="P28" i="16" s="1"/>
  <c r="E104" i="15"/>
  <c r="E28" i="15" s="1"/>
  <c r="Q29" i="7"/>
  <c r="Q29" i="15"/>
  <c r="M104" i="7"/>
  <c r="M28" i="7" s="1"/>
  <c r="R104" i="7"/>
  <c r="R28" i="7" s="1"/>
  <c r="I29" i="7"/>
  <c r="I29" i="15"/>
  <c r="F105" i="16"/>
  <c r="F28" i="16" s="1"/>
  <c r="I29" i="16"/>
  <c r="Q29" i="16"/>
  <c r="I29" i="17"/>
  <c r="Q29" i="17"/>
  <c r="L29" i="14"/>
  <c r="W29" i="14"/>
  <c r="G104" i="7"/>
  <c r="G28" i="7" s="1"/>
  <c r="N104" i="7"/>
  <c r="N28" i="7" s="1"/>
  <c r="L104" i="15"/>
  <c r="L28" i="15" s="1"/>
  <c r="D105" i="17"/>
  <c r="D28" i="17" s="1"/>
  <c r="H105" i="17"/>
  <c r="H28" i="17" s="1"/>
  <c r="N105" i="17"/>
  <c r="N28" i="17" s="1"/>
  <c r="S105" i="17"/>
  <c r="S28" i="17" s="1"/>
  <c r="J105" i="17"/>
  <c r="J28" i="17" s="1"/>
  <c r="L104" i="7"/>
  <c r="L28" i="7" s="1"/>
  <c r="D105" i="16"/>
  <c r="D28" i="16" s="1"/>
  <c r="N105" i="16"/>
  <c r="N28" i="16" s="1"/>
  <c r="S105" i="16"/>
  <c r="S28" i="16" s="1"/>
  <c r="E105" i="17"/>
  <c r="E28" i="17" s="1"/>
  <c r="O105" i="17"/>
  <c r="O28" i="17" s="1"/>
  <c r="G104" i="14"/>
  <c r="G28" i="14" s="1"/>
  <c r="Q104" i="14"/>
  <c r="Q28" i="14" s="1"/>
  <c r="N104" i="15"/>
  <c r="N28" i="15" s="1"/>
  <c r="G105" i="17"/>
  <c r="G28" i="17" s="1"/>
  <c r="M105" i="17"/>
  <c r="M28" i="17" s="1"/>
  <c r="R105" i="17"/>
  <c r="R28" i="17" s="1"/>
  <c r="L105" i="16"/>
  <c r="L28" i="16" s="1"/>
  <c r="J104" i="15"/>
  <c r="J28" i="15" s="1"/>
  <c r="O104" i="15"/>
  <c r="O28" i="15" s="1"/>
  <c r="D104" i="7"/>
  <c r="D28" i="7" s="1"/>
  <c r="H104" i="7"/>
  <c r="H28" i="7" s="1"/>
  <c r="P104" i="14"/>
  <c r="P28" i="14" s="1"/>
  <c r="T104" i="14"/>
  <c r="T28" i="14" s="1"/>
  <c r="Y104" i="14"/>
  <c r="Y28" i="14" s="1"/>
  <c r="K104" i="14"/>
  <c r="K28" i="14" s="1"/>
  <c r="U104" i="14"/>
  <c r="U28" i="14" s="1"/>
  <c r="J104" i="14"/>
  <c r="J28" i="14" s="1"/>
  <c r="E104" i="14"/>
  <c r="E28" i="14" s="1"/>
  <c r="I104" i="14"/>
  <c r="I28" i="14" s="1"/>
  <c r="O104" i="14"/>
  <c r="O28" i="14" s="1"/>
  <c r="S104" i="14"/>
  <c r="S28" i="14" s="1"/>
  <c r="X104" i="14"/>
  <c r="X28" i="14" s="1"/>
  <c r="F105" i="17"/>
  <c r="F28" i="17" s="1"/>
  <c r="L105" i="17"/>
  <c r="L28" i="17" s="1"/>
  <c r="P105" i="17"/>
  <c r="P28" i="17" s="1"/>
  <c r="E105" i="16"/>
  <c r="E28" i="16" s="1"/>
  <c r="J105" i="16"/>
  <c r="J28" i="16" s="1"/>
  <c r="O105" i="16"/>
  <c r="O28" i="16" s="1"/>
  <c r="D104" i="15"/>
  <c r="D28" i="15" s="1"/>
  <c r="H104" i="15"/>
  <c r="H28" i="15" s="1"/>
  <c r="U103" i="17"/>
  <c r="G105" i="16"/>
  <c r="G28" i="16" s="1"/>
  <c r="M105" i="16"/>
  <c r="M28" i="16" s="1"/>
  <c r="R105" i="16"/>
  <c r="R28" i="16" s="1"/>
  <c r="F104" i="15"/>
  <c r="F28" i="15" s="1"/>
  <c r="P104" i="15"/>
  <c r="P28" i="15" s="1"/>
  <c r="E104" i="7"/>
  <c r="E28" i="7" s="1"/>
  <c r="J104" i="7"/>
  <c r="J28" i="7" s="1"/>
  <c r="O104" i="7"/>
  <c r="O28" i="7" s="1"/>
  <c r="F104" i="14"/>
  <c r="F28" i="14" s="1"/>
  <c r="D104" i="14"/>
  <c r="D28" i="14" s="1"/>
  <c r="H104" i="14"/>
  <c r="H28" i="14" s="1"/>
  <c r="M104" i="14"/>
  <c r="M28" i="14" s="1"/>
  <c r="R104" i="14"/>
  <c r="R28" i="14" s="1"/>
  <c r="V104" i="14"/>
  <c r="V28" i="14" s="1"/>
  <c r="H105" i="16"/>
  <c r="H28" i="16" s="1"/>
  <c r="G104" i="15"/>
  <c r="G28" i="15" s="1"/>
  <c r="M104" i="15"/>
  <c r="M28" i="15" s="1"/>
  <c r="R104" i="15"/>
  <c r="R28" i="15" s="1"/>
  <c r="F104" i="7"/>
  <c r="F28" i="7" s="1"/>
  <c r="P104" i="7"/>
  <c r="P28" i="7" s="1"/>
  <c r="U103" i="16"/>
  <c r="U102" i="15"/>
  <c r="S104" i="15"/>
  <c r="S28" i="15" s="1"/>
  <c r="U102" i="7"/>
  <c r="AA102" i="14"/>
  <c r="S104" i="7"/>
  <c r="S28" i="7" s="1"/>
  <c r="AA104" i="7" l="1"/>
  <c r="I28" i="15"/>
  <c r="L28" i="14"/>
  <c r="I28" i="7"/>
  <c r="Q28" i="7"/>
  <c r="Q28" i="15"/>
  <c r="Q28" i="16"/>
  <c r="I28" i="16"/>
  <c r="Q28" i="17"/>
  <c r="I28" i="17"/>
  <c r="W28" i="14"/>
  <c r="AA105" i="17"/>
  <c r="AA105" i="16"/>
  <c r="AA104" i="15"/>
  <c r="AA104" i="14"/>
  <c r="M16" i="7"/>
  <c r="L16" i="7"/>
  <c r="E16" i="7"/>
  <c r="D16" i="7"/>
  <c r="Y16" i="14"/>
  <c r="X16" i="14"/>
  <c r="S16" i="14"/>
  <c r="H16" i="14"/>
  <c r="M16" i="14"/>
  <c r="S31" i="14" l="1"/>
  <c r="J44" i="17" l="1"/>
  <c r="J37" i="17"/>
  <c r="S44" i="17"/>
  <c r="S37" i="17"/>
  <c r="R44" i="17"/>
  <c r="R37" i="17"/>
  <c r="M44" i="17"/>
  <c r="M37" i="17"/>
  <c r="L44" i="17"/>
  <c r="L37" i="17"/>
  <c r="E44" i="17"/>
  <c r="E37" i="17"/>
  <c r="D44" i="17"/>
  <c r="D37" i="17"/>
  <c r="S44" i="16"/>
  <c r="S37" i="16"/>
  <c r="R44" i="16"/>
  <c r="R37" i="16"/>
  <c r="M37" i="16"/>
  <c r="M44" i="16"/>
  <c r="L44" i="16"/>
  <c r="J44" i="16"/>
  <c r="D44" i="16"/>
  <c r="J37" i="16"/>
  <c r="E44" i="16"/>
  <c r="E37" i="16"/>
  <c r="S44" i="15"/>
  <c r="R44" i="15"/>
  <c r="M44" i="15"/>
  <c r="J44" i="15"/>
  <c r="E44" i="15"/>
  <c r="D52" i="7"/>
  <c r="Y52" i="14"/>
  <c r="X52" i="14"/>
  <c r="S52" i="14"/>
  <c r="M52" i="14"/>
  <c r="H52" i="14"/>
  <c r="Y51" i="14" l="1"/>
  <c r="X51" i="14"/>
  <c r="S51" i="14"/>
  <c r="O52" i="14"/>
  <c r="R52" i="14" s="1"/>
  <c r="O51" i="14"/>
  <c r="R51" i="14" s="1"/>
  <c r="M51" i="14"/>
  <c r="H51" i="14"/>
  <c r="D52" i="14"/>
  <c r="G52" i="14" s="1"/>
  <c r="D51" i="14"/>
  <c r="S51" i="7"/>
  <c r="R51" i="7"/>
  <c r="M51" i="7"/>
  <c r="L51" i="7"/>
  <c r="J51" i="7"/>
  <c r="E51" i="7"/>
  <c r="D51" i="7"/>
  <c r="S51" i="15"/>
  <c r="R51" i="15"/>
  <c r="M51" i="15"/>
  <c r="L51" i="15"/>
  <c r="J51" i="15"/>
  <c r="E51" i="15"/>
  <c r="D51" i="15"/>
  <c r="S51" i="16"/>
  <c r="R51" i="16"/>
  <c r="M51" i="16"/>
  <c r="L51" i="16"/>
  <c r="J51" i="16"/>
  <c r="E51" i="16"/>
  <c r="D51" i="16"/>
  <c r="S51" i="17"/>
  <c r="R51" i="17"/>
  <c r="M51" i="17"/>
  <c r="L51" i="17"/>
  <c r="J51" i="17"/>
  <c r="E51" i="17"/>
  <c r="D51" i="17"/>
  <c r="G51" i="14"/>
  <c r="D16" i="17"/>
  <c r="E16" i="17"/>
  <c r="J16" i="17"/>
  <c r="L16" i="17"/>
  <c r="M16" i="17"/>
  <c r="R16" i="17"/>
  <c r="S48" i="17"/>
  <c r="R48" i="17"/>
  <c r="P48" i="17"/>
  <c r="O48" i="17"/>
  <c r="N48" i="17"/>
  <c r="M48" i="17"/>
  <c r="L48" i="17"/>
  <c r="J48" i="17"/>
  <c r="H48" i="17"/>
  <c r="G48" i="17"/>
  <c r="F48" i="17"/>
  <c r="E48" i="17"/>
  <c r="D48" i="17"/>
  <c r="S47" i="17"/>
  <c r="R47" i="17"/>
  <c r="P47" i="17"/>
  <c r="O47" i="17"/>
  <c r="N47" i="17"/>
  <c r="M47" i="17"/>
  <c r="L47" i="17"/>
  <c r="J47" i="17"/>
  <c r="H47" i="17"/>
  <c r="G47" i="17"/>
  <c r="F47" i="17"/>
  <c r="E47" i="17"/>
  <c r="D47" i="17"/>
  <c r="S46" i="17"/>
  <c r="R46" i="17"/>
  <c r="P46" i="17"/>
  <c r="O46" i="17"/>
  <c r="N46" i="17"/>
  <c r="M46" i="17"/>
  <c r="L46" i="17"/>
  <c r="J46" i="17"/>
  <c r="H46" i="17"/>
  <c r="G46" i="17"/>
  <c r="F46" i="17"/>
  <c r="E46" i="17"/>
  <c r="D46" i="17"/>
  <c r="S45" i="17"/>
  <c r="R45" i="17"/>
  <c r="P45" i="17"/>
  <c r="O45" i="17"/>
  <c r="N45" i="17"/>
  <c r="M45" i="17"/>
  <c r="L45" i="17"/>
  <c r="J45" i="17"/>
  <c r="H45" i="17"/>
  <c r="G45" i="17"/>
  <c r="F45" i="17"/>
  <c r="E45" i="17"/>
  <c r="D45" i="17"/>
  <c r="P44" i="17"/>
  <c r="O44" i="17"/>
  <c r="N44" i="17"/>
  <c r="H44" i="17"/>
  <c r="G44" i="17"/>
  <c r="F44" i="17"/>
  <c r="S43" i="17"/>
  <c r="R43" i="17"/>
  <c r="P43" i="17"/>
  <c r="O43" i="17"/>
  <c r="N43" i="17"/>
  <c r="M43" i="17"/>
  <c r="L43" i="17"/>
  <c r="J43" i="17"/>
  <c r="H43" i="17"/>
  <c r="G43" i="17"/>
  <c r="F43" i="17"/>
  <c r="E43" i="17"/>
  <c r="D43" i="17"/>
  <c r="S42" i="17"/>
  <c r="R42" i="17"/>
  <c r="P42" i="17"/>
  <c r="O42" i="17"/>
  <c r="N42" i="17"/>
  <c r="M42" i="17"/>
  <c r="L42" i="17"/>
  <c r="J42" i="17"/>
  <c r="H42" i="17"/>
  <c r="G42" i="17"/>
  <c r="F42" i="17"/>
  <c r="E42" i="17"/>
  <c r="D42" i="17"/>
  <c r="S41" i="17"/>
  <c r="R41" i="17"/>
  <c r="P41" i="17"/>
  <c r="O41" i="17"/>
  <c r="N41" i="17"/>
  <c r="M41" i="17"/>
  <c r="L41" i="17"/>
  <c r="J41" i="17"/>
  <c r="H41" i="17"/>
  <c r="G41" i="17"/>
  <c r="F41" i="17"/>
  <c r="E41" i="17"/>
  <c r="D41" i="17"/>
  <c r="S40" i="17"/>
  <c r="R40" i="17"/>
  <c r="P40" i="17"/>
  <c r="O40" i="17"/>
  <c r="N40" i="17"/>
  <c r="M40" i="17"/>
  <c r="L40" i="17"/>
  <c r="J40" i="17"/>
  <c r="H40" i="17"/>
  <c r="G40" i="17"/>
  <c r="F40" i="17"/>
  <c r="E40" i="17"/>
  <c r="D40" i="17"/>
  <c r="S39" i="17"/>
  <c r="R39" i="17"/>
  <c r="P39" i="17"/>
  <c r="O39" i="17"/>
  <c r="N39" i="17"/>
  <c r="M39" i="17"/>
  <c r="L39" i="17"/>
  <c r="J39" i="17"/>
  <c r="H39" i="17"/>
  <c r="G39" i="17"/>
  <c r="F39" i="17"/>
  <c r="E39" i="17"/>
  <c r="D39" i="17"/>
  <c r="S38" i="17"/>
  <c r="R38" i="17"/>
  <c r="P38" i="17"/>
  <c r="O38" i="17"/>
  <c r="N38" i="17"/>
  <c r="M38" i="17"/>
  <c r="L38" i="17"/>
  <c r="J38" i="17"/>
  <c r="H38" i="17"/>
  <c r="G38" i="17"/>
  <c r="F38" i="17"/>
  <c r="E38" i="17"/>
  <c r="D38" i="17"/>
  <c r="P37" i="17"/>
  <c r="O37" i="17"/>
  <c r="N37" i="17"/>
  <c r="H37" i="17"/>
  <c r="G37" i="17"/>
  <c r="F37" i="17"/>
  <c r="S36" i="17"/>
  <c r="R36" i="17"/>
  <c r="P36" i="17"/>
  <c r="O36" i="17"/>
  <c r="N36" i="17"/>
  <c r="M36" i="17"/>
  <c r="L36" i="17"/>
  <c r="J36" i="17"/>
  <c r="H36" i="17"/>
  <c r="G36" i="17"/>
  <c r="F36" i="17"/>
  <c r="E36" i="17"/>
  <c r="D36" i="17"/>
  <c r="S35" i="17"/>
  <c r="R35" i="17"/>
  <c r="P35" i="17"/>
  <c r="O35" i="17"/>
  <c r="N35" i="17"/>
  <c r="M35" i="17"/>
  <c r="L35" i="17"/>
  <c r="J35" i="17"/>
  <c r="H35" i="17"/>
  <c r="G35" i="17"/>
  <c r="F35" i="17"/>
  <c r="E35" i="17"/>
  <c r="D35" i="17"/>
  <c r="S34" i="17"/>
  <c r="R34" i="17"/>
  <c r="P34" i="17"/>
  <c r="O34" i="17"/>
  <c r="N34" i="17"/>
  <c r="M34" i="17"/>
  <c r="L34" i="17"/>
  <c r="J34" i="17"/>
  <c r="H34" i="17"/>
  <c r="G34" i="17"/>
  <c r="F34" i="17"/>
  <c r="E34" i="17"/>
  <c r="D34" i="17"/>
  <c r="S33" i="17"/>
  <c r="R33" i="17"/>
  <c r="P33" i="17"/>
  <c r="O33" i="17"/>
  <c r="N33" i="17"/>
  <c r="M33" i="17"/>
  <c r="L33" i="17"/>
  <c r="J33" i="17"/>
  <c r="H33" i="17"/>
  <c r="G33" i="17"/>
  <c r="F33" i="17"/>
  <c r="E33" i="17"/>
  <c r="D33" i="17"/>
  <c r="S32" i="17"/>
  <c r="R32" i="17"/>
  <c r="P32" i="17"/>
  <c r="O32" i="17"/>
  <c r="N32" i="17"/>
  <c r="M32" i="17"/>
  <c r="L32" i="17"/>
  <c r="J32" i="17"/>
  <c r="H32" i="17"/>
  <c r="G32" i="17"/>
  <c r="F32" i="17"/>
  <c r="E32" i="17"/>
  <c r="D32" i="17"/>
  <c r="S31" i="17"/>
  <c r="R31" i="17"/>
  <c r="P31" i="17"/>
  <c r="O31" i="17"/>
  <c r="N31" i="17"/>
  <c r="M31" i="17"/>
  <c r="L31" i="17"/>
  <c r="J31" i="17"/>
  <c r="H31" i="17"/>
  <c r="G31" i="17"/>
  <c r="F31" i="17"/>
  <c r="E31" i="17"/>
  <c r="D31" i="17"/>
  <c r="S30" i="17"/>
  <c r="R30" i="17"/>
  <c r="P30" i="17"/>
  <c r="O30" i="17"/>
  <c r="N30" i="17"/>
  <c r="M30" i="17"/>
  <c r="L30" i="17"/>
  <c r="J30" i="17"/>
  <c r="H30" i="17"/>
  <c r="G30" i="17"/>
  <c r="F30" i="17"/>
  <c r="E30" i="17"/>
  <c r="D30" i="17"/>
  <c r="S27" i="17"/>
  <c r="R27" i="17"/>
  <c r="P27" i="17"/>
  <c r="O27" i="17"/>
  <c r="N27" i="17"/>
  <c r="M27" i="17"/>
  <c r="L27" i="17"/>
  <c r="J27" i="17"/>
  <c r="H27" i="17"/>
  <c r="G27" i="17"/>
  <c r="F27" i="17"/>
  <c r="E27" i="17"/>
  <c r="D27" i="17"/>
  <c r="S26" i="17"/>
  <c r="R26" i="17"/>
  <c r="P26" i="17"/>
  <c r="O26" i="17"/>
  <c r="N26" i="17"/>
  <c r="M26" i="17"/>
  <c r="L26" i="17"/>
  <c r="J26" i="17"/>
  <c r="H26" i="17"/>
  <c r="G26" i="17"/>
  <c r="F26" i="17"/>
  <c r="E26" i="17"/>
  <c r="D26" i="17"/>
  <c r="S25" i="17"/>
  <c r="R25" i="17"/>
  <c r="P25" i="17"/>
  <c r="O25" i="17"/>
  <c r="N25" i="17"/>
  <c r="M25" i="17"/>
  <c r="L25" i="17"/>
  <c r="J25" i="17"/>
  <c r="H25" i="17"/>
  <c r="G25" i="17"/>
  <c r="F25" i="17"/>
  <c r="E25" i="17"/>
  <c r="D25" i="17"/>
  <c r="S24" i="17"/>
  <c r="R24" i="17"/>
  <c r="P24" i="17"/>
  <c r="O24" i="17"/>
  <c r="N24" i="17"/>
  <c r="M24" i="17"/>
  <c r="L24" i="17"/>
  <c r="J24" i="17"/>
  <c r="H24" i="17"/>
  <c r="G24" i="17"/>
  <c r="F24" i="17"/>
  <c r="E24" i="17"/>
  <c r="D24" i="17"/>
  <c r="S23" i="17"/>
  <c r="R23" i="17"/>
  <c r="P23" i="17"/>
  <c r="O23" i="17"/>
  <c r="N23" i="17"/>
  <c r="M23" i="17"/>
  <c r="L23" i="17"/>
  <c r="J23" i="17"/>
  <c r="H23" i="17"/>
  <c r="G23" i="17"/>
  <c r="F23" i="17"/>
  <c r="E23" i="17"/>
  <c r="D23" i="17"/>
  <c r="S22" i="17"/>
  <c r="R22" i="17"/>
  <c r="P22" i="17"/>
  <c r="O22" i="17"/>
  <c r="N22" i="17"/>
  <c r="M22" i="17"/>
  <c r="L22" i="17"/>
  <c r="J22" i="17"/>
  <c r="H22" i="17"/>
  <c r="G22" i="17"/>
  <c r="F22" i="17"/>
  <c r="E22" i="17"/>
  <c r="D22" i="17"/>
  <c r="S21" i="17"/>
  <c r="R21" i="17"/>
  <c r="P21" i="17"/>
  <c r="O21" i="17"/>
  <c r="N21" i="17"/>
  <c r="M21" i="17"/>
  <c r="L21" i="17"/>
  <c r="J21" i="17"/>
  <c r="H21" i="17"/>
  <c r="G21" i="17"/>
  <c r="F21" i="17"/>
  <c r="E21" i="17"/>
  <c r="D21" i="17"/>
  <c r="S20" i="17"/>
  <c r="R20" i="17"/>
  <c r="P20" i="17"/>
  <c r="O20" i="17"/>
  <c r="N20" i="17"/>
  <c r="M20" i="17"/>
  <c r="L20" i="17"/>
  <c r="J20" i="17"/>
  <c r="H20" i="17"/>
  <c r="G20" i="17"/>
  <c r="F20" i="17"/>
  <c r="E20" i="17"/>
  <c r="D20" i="17"/>
  <c r="S19" i="17"/>
  <c r="R19" i="17"/>
  <c r="P19" i="17"/>
  <c r="O19" i="17"/>
  <c r="N19" i="17"/>
  <c r="M19" i="17"/>
  <c r="L19" i="17"/>
  <c r="J19" i="17"/>
  <c r="H19" i="17"/>
  <c r="G19" i="17"/>
  <c r="F19" i="17"/>
  <c r="E19" i="17"/>
  <c r="D19" i="17"/>
  <c r="S18" i="17"/>
  <c r="R18" i="17"/>
  <c r="P18" i="17"/>
  <c r="O18" i="17"/>
  <c r="N18" i="17"/>
  <c r="M18" i="17"/>
  <c r="L18" i="17"/>
  <c r="J18" i="17"/>
  <c r="H18" i="17"/>
  <c r="G18" i="17"/>
  <c r="F18" i="17"/>
  <c r="E18" i="17"/>
  <c r="D18" i="17"/>
  <c r="S17" i="17"/>
  <c r="R17" i="17"/>
  <c r="P17" i="17"/>
  <c r="O17" i="17"/>
  <c r="N17" i="17"/>
  <c r="M17" i="17"/>
  <c r="L17" i="17"/>
  <c r="J17" i="17"/>
  <c r="H17" i="17"/>
  <c r="G17" i="17"/>
  <c r="F17" i="17"/>
  <c r="E17" i="17"/>
  <c r="D17" i="17"/>
  <c r="S16" i="17"/>
  <c r="P16" i="17"/>
  <c r="O16" i="17"/>
  <c r="N16" i="17"/>
  <c r="H16" i="17"/>
  <c r="G16" i="17"/>
  <c r="F16" i="17"/>
  <c r="S48" i="16"/>
  <c r="R48" i="16"/>
  <c r="P48" i="16"/>
  <c r="O48" i="16"/>
  <c r="N48" i="16"/>
  <c r="M48" i="16"/>
  <c r="L48" i="16"/>
  <c r="J48" i="16"/>
  <c r="H48" i="16"/>
  <c r="G48" i="16"/>
  <c r="F48" i="16"/>
  <c r="E48" i="16"/>
  <c r="D48" i="16"/>
  <c r="S47" i="16"/>
  <c r="R47" i="16"/>
  <c r="P47" i="16"/>
  <c r="O47" i="16"/>
  <c r="N47" i="16"/>
  <c r="M47" i="16"/>
  <c r="L47" i="16"/>
  <c r="J47" i="16"/>
  <c r="H47" i="16"/>
  <c r="G47" i="16"/>
  <c r="F47" i="16"/>
  <c r="E47" i="16"/>
  <c r="D47" i="16"/>
  <c r="S46" i="16"/>
  <c r="R46" i="16"/>
  <c r="P46" i="16"/>
  <c r="O46" i="16"/>
  <c r="N46" i="16"/>
  <c r="M46" i="16"/>
  <c r="L46" i="16"/>
  <c r="J46" i="16"/>
  <c r="H46" i="16"/>
  <c r="G46" i="16"/>
  <c r="F46" i="16"/>
  <c r="E46" i="16"/>
  <c r="D46" i="16"/>
  <c r="S45" i="16"/>
  <c r="R45" i="16"/>
  <c r="P45" i="16"/>
  <c r="O45" i="16"/>
  <c r="N45" i="16"/>
  <c r="M45" i="16"/>
  <c r="L45" i="16"/>
  <c r="J45" i="16"/>
  <c r="H45" i="16"/>
  <c r="G45" i="16"/>
  <c r="F45" i="16"/>
  <c r="E45" i="16"/>
  <c r="D45" i="16"/>
  <c r="P44" i="16"/>
  <c r="O44" i="16"/>
  <c r="N44" i="16"/>
  <c r="H44" i="16"/>
  <c r="G44" i="16"/>
  <c r="F44" i="16"/>
  <c r="S43" i="16"/>
  <c r="R43" i="16"/>
  <c r="P43" i="16"/>
  <c r="O43" i="16"/>
  <c r="N43" i="16"/>
  <c r="M43" i="16"/>
  <c r="L43" i="16"/>
  <c r="J43" i="16"/>
  <c r="H43" i="16"/>
  <c r="G43" i="16"/>
  <c r="F43" i="16"/>
  <c r="E43" i="16"/>
  <c r="D43" i="16"/>
  <c r="S42" i="16"/>
  <c r="R42" i="16"/>
  <c r="P42" i="16"/>
  <c r="O42" i="16"/>
  <c r="N42" i="16"/>
  <c r="M42" i="16"/>
  <c r="L42" i="16"/>
  <c r="J42" i="16"/>
  <c r="H42" i="16"/>
  <c r="G42" i="16"/>
  <c r="F42" i="16"/>
  <c r="E42" i="16"/>
  <c r="D42" i="16"/>
  <c r="S41" i="16"/>
  <c r="R41" i="16"/>
  <c r="P41" i="16"/>
  <c r="O41" i="16"/>
  <c r="N41" i="16"/>
  <c r="M41" i="16"/>
  <c r="L41" i="16"/>
  <c r="J41" i="16"/>
  <c r="H41" i="16"/>
  <c r="G41" i="16"/>
  <c r="F41" i="16"/>
  <c r="E41" i="16"/>
  <c r="D41" i="16"/>
  <c r="S40" i="16"/>
  <c r="R40" i="16"/>
  <c r="P40" i="16"/>
  <c r="O40" i="16"/>
  <c r="N40" i="16"/>
  <c r="M40" i="16"/>
  <c r="L40" i="16"/>
  <c r="J40" i="16"/>
  <c r="H40" i="16"/>
  <c r="G40" i="16"/>
  <c r="F40" i="16"/>
  <c r="E40" i="16"/>
  <c r="D40" i="16"/>
  <c r="S39" i="16"/>
  <c r="R39" i="16"/>
  <c r="P39" i="16"/>
  <c r="O39" i="16"/>
  <c r="N39" i="16"/>
  <c r="M39" i="16"/>
  <c r="L39" i="16"/>
  <c r="J39" i="16"/>
  <c r="H39" i="16"/>
  <c r="G39" i="16"/>
  <c r="F39" i="16"/>
  <c r="E39" i="16"/>
  <c r="D39" i="16"/>
  <c r="S38" i="16"/>
  <c r="R38" i="16"/>
  <c r="P38" i="16"/>
  <c r="O38" i="16"/>
  <c r="N38" i="16"/>
  <c r="M38" i="16"/>
  <c r="L38" i="16"/>
  <c r="J38" i="16"/>
  <c r="H38" i="16"/>
  <c r="G38" i="16"/>
  <c r="F38" i="16"/>
  <c r="E38" i="16"/>
  <c r="D38" i="16"/>
  <c r="P37" i="16"/>
  <c r="O37" i="16"/>
  <c r="N37" i="16"/>
  <c r="L37" i="16"/>
  <c r="H37" i="16"/>
  <c r="G37" i="16"/>
  <c r="F37" i="16"/>
  <c r="D37" i="16"/>
  <c r="S36" i="16"/>
  <c r="R36" i="16"/>
  <c r="P36" i="16"/>
  <c r="O36" i="16"/>
  <c r="N36" i="16"/>
  <c r="M36" i="16"/>
  <c r="L36" i="16"/>
  <c r="J36" i="16"/>
  <c r="H36" i="16"/>
  <c r="G36" i="16"/>
  <c r="F36" i="16"/>
  <c r="E36" i="16"/>
  <c r="D36" i="16"/>
  <c r="S35" i="16"/>
  <c r="R35" i="16"/>
  <c r="P35" i="16"/>
  <c r="O35" i="16"/>
  <c r="N35" i="16"/>
  <c r="M35" i="16"/>
  <c r="L35" i="16"/>
  <c r="J35" i="16"/>
  <c r="H35" i="16"/>
  <c r="G35" i="16"/>
  <c r="F35" i="16"/>
  <c r="E35" i="16"/>
  <c r="D35" i="16"/>
  <c r="S34" i="16"/>
  <c r="R34" i="16"/>
  <c r="P34" i="16"/>
  <c r="O34" i="16"/>
  <c r="N34" i="16"/>
  <c r="M34" i="16"/>
  <c r="L34" i="16"/>
  <c r="J34" i="16"/>
  <c r="H34" i="16"/>
  <c r="G34" i="16"/>
  <c r="F34" i="16"/>
  <c r="E34" i="16"/>
  <c r="D34" i="16"/>
  <c r="S33" i="16"/>
  <c r="R33" i="16"/>
  <c r="P33" i="16"/>
  <c r="O33" i="16"/>
  <c r="N33" i="16"/>
  <c r="M33" i="16"/>
  <c r="L33" i="16"/>
  <c r="J33" i="16"/>
  <c r="H33" i="16"/>
  <c r="G33" i="16"/>
  <c r="F33" i="16"/>
  <c r="E33" i="16"/>
  <c r="D33" i="16"/>
  <c r="S32" i="16"/>
  <c r="R32" i="16"/>
  <c r="P32" i="16"/>
  <c r="O32" i="16"/>
  <c r="N32" i="16"/>
  <c r="M32" i="16"/>
  <c r="L32" i="16"/>
  <c r="J32" i="16"/>
  <c r="H32" i="16"/>
  <c r="G32" i="16"/>
  <c r="F32" i="16"/>
  <c r="E32" i="16"/>
  <c r="D32" i="16"/>
  <c r="S31" i="16"/>
  <c r="R31" i="16"/>
  <c r="P31" i="16"/>
  <c r="O31" i="16"/>
  <c r="N31" i="16"/>
  <c r="M31" i="16"/>
  <c r="L31" i="16"/>
  <c r="J31" i="16"/>
  <c r="H31" i="16"/>
  <c r="G31" i="16"/>
  <c r="F31" i="16"/>
  <c r="E31" i="16"/>
  <c r="D31" i="16"/>
  <c r="S30" i="16"/>
  <c r="R30" i="16"/>
  <c r="P30" i="16"/>
  <c r="O30" i="16"/>
  <c r="N30" i="16"/>
  <c r="M30" i="16"/>
  <c r="L30" i="16"/>
  <c r="J30" i="16"/>
  <c r="H30" i="16"/>
  <c r="G30" i="16"/>
  <c r="F30" i="16"/>
  <c r="E30" i="16"/>
  <c r="D30" i="16"/>
  <c r="S27" i="16"/>
  <c r="R27" i="16"/>
  <c r="P27" i="16"/>
  <c r="O27" i="16"/>
  <c r="N27" i="16"/>
  <c r="M27" i="16"/>
  <c r="L27" i="16"/>
  <c r="J27" i="16"/>
  <c r="H27" i="16"/>
  <c r="G27" i="16"/>
  <c r="F27" i="16"/>
  <c r="E27" i="16"/>
  <c r="D27" i="16"/>
  <c r="S26" i="16"/>
  <c r="R26" i="16"/>
  <c r="P26" i="16"/>
  <c r="O26" i="16"/>
  <c r="N26" i="16"/>
  <c r="M26" i="16"/>
  <c r="L26" i="16"/>
  <c r="J26" i="16"/>
  <c r="H26" i="16"/>
  <c r="G26" i="16"/>
  <c r="F26" i="16"/>
  <c r="E26" i="16"/>
  <c r="D26" i="16"/>
  <c r="S25" i="16"/>
  <c r="R25" i="16"/>
  <c r="P25" i="16"/>
  <c r="O25" i="16"/>
  <c r="N25" i="16"/>
  <c r="M25" i="16"/>
  <c r="L25" i="16"/>
  <c r="J25" i="16"/>
  <c r="H25" i="16"/>
  <c r="G25" i="16"/>
  <c r="F25" i="16"/>
  <c r="E25" i="16"/>
  <c r="D25" i="16"/>
  <c r="S24" i="16"/>
  <c r="R24" i="16"/>
  <c r="P24" i="16"/>
  <c r="O24" i="16"/>
  <c r="N24" i="16"/>
  <c r="M24" i="16"/>
  <c r="L24" i="16"/>
  <c r="J24" i="16"/>
  <c r="H24" i="16"/>
  <c r="G24" i="16"/>
  <c r="F24" i="16"/>
  <c r="E24" i="16"/>
  <c r="D24" i="16"/>
  <c r="S23" i="16"/>
  <c r="R23" i="16"/>
  <c r="P23" i="16"/>
  <c r="O23" i="16"/>
  <c r="N23" i="16"/>
  <c r="M23" i="16"/>
  <c r="L23" i="16"/>
  <c r="J23" i="16"/>
  <c r="H23" i="16"/>
  <c r="G23" i="16"/>
  <c r="F23" i="16"/>
  <c r="E23" i="16"/>
  <c r="D23" i="16"/>
  <c r="S22" i="16"/>
  <c r="R22" i="16"/>
  <c r="P22" i="16"/>
  <c r="O22" i="16"/>
  <c r="N22" i="16"/>
  <c r="M22" i="16"/>
  <c r="L22" i="16"/>
  <c r="J22" i="16"/>
  <c r="H22" i="16"/>
  <c r="G22" i="16"/>
  <c r="F22" i="16"/>
  <c r="E22" i="16"/>
  <c r="D22" i="16"/>
  <c r="S21" i="16"/>
  <c r="R21" i="16"/>
  <c r="P21" i="16"/>
  <c r="O21" i="16"/>
  <c r="N21" i="16"/>
  <c r="M21" i="16"/>
  <c r="L21" i="16"/>
  <c r="J21" i="16"/>
  <c r="H21" i="16"/>
  <c r="G21" i="16"/>
  <c r="F21" i="16"/>
  <c r="E21" i="16"/>
  <c r="D21" i="16"/>
  <c r="S20" i="16"/>
  <c r="R20" i="16"/>
  <c r="P20" i="16"/>
  <c r="O20" i="16"/>
  <c r="N20" i="16"/>
  <c r="M20" i="16"/>
  <c r="L20" i="16"/>
  <c r="J20" i="16"/>
  <c r="H20" i="16"/>
  <c r="G20" i="16"/>
  <c r="F20" i="16"/>
  <c r="E20" i="16"/>
  <c r="D20" i="16"/>
  <c r="S19" i="16"/>
  <c r="R19" i="16"/>
  <c r="P19" i="16"/>
  <c r="O19" i="16"/>
  <c r="N19" i="16"/>
  <c r="M19" i="16"/>
  <c r="L19" i="16"/>
  <c r="J19" i="16"/>
  <c r="H19" i="16"/>
  <c r="G19" i="16"/>
  <c r="F19" i="16"/>
  <c r="E19" i="16"/>
  <c r="D19" i="16"/>
  <c r="S18" i="16"/>
  <c r="R18" i="16"/>
  <c r="P18" i="16"/>
  <c r="O18" i="16"/>
  <c r="N18" i="16"/>
  <c r="M18" i="16"/>
  <c r="L18" i="16"/>
  <c r="J18" i="16"/>
  <c r="H18" i="16"/>
  <c r="G18" i="16"/>
  <c r="F18" i="16"/>
  <c r="E18" i="16"/>
  <c r="D18" i="16"/>
  <c r="S17" i="16"/>
  <c r="R17" i="16"/>
  <c r="P17" i="16"/>
  <c r="O17" i="16"/>
  <c r="N17" i="16"/>
  <c r="M17" i="16"/>
  <c r="L17" i="16"/>
  <c r="J17" i="16"/>
  <c r="H17" i="16"/>
  <c r="G17" i="16"/>
  <c r="F17" i="16"/>
  <c r="E17" i="16"/>
  <c r="D17" i="16"/>
  <c r="S16" i="16"/>
  <c r="R16" i="16"/>
  <c r="P16" i="16"/>
  <c r="O16" i="16"/>
  <c r="N16" i="16"/>
  <c r="M16" i="16"/>
  <c r="L16" i="16"/>
  <c r="J16" i="16"/>
  <c r="H16" i="16"/>
  <c r="G16" i="16"/>
  <c r="F16" i="16"/>
  <c r="E16" i="16"/>
  <c r="D16" i="16"/>
  <c r="S48" i="15"/>
  <c r="R48" i="15"/>
  <c r="P48" i="15"/>
  <c r="O48" i="15"/>
  <c r="N48" i="15"/>
  <c r="M48" i="15"/>
  <c r="L48" i="15"/>
  <c r="J48" i="15"/>
  <c r="H48" i="15"/>
  <c r="G48" i="15"/>
  <c r="F48" i="15"/>
  <c r="E48" i="15"/>
  <c r="D48" i="15"/>
  <c r="S47" i="15"/>
  <c r="R47" i="15"/>
  <c r="P47" i="15"/>
  <c r="O47" i="15"/>
  <c r="N47" i="15"/>
  <c r="M47" i="15"/>
  <c r="L47" i="15"/>
  <c r="J47" i="15"/>
  <c r="H47" i="15"/>
  <c r="G47" i="15"/>
  <c r="F47" i="15"/>
  <c r="E47" i="15"/>
  <c r="D47" i="15"/>
  <c r="S46" i="15"/>
  <c r="R46" i="15"/>
  <c r="P46" i="15"/>
  <c r="O46" i="15"/>
  <c r="N46" i="15"/>
  <c r="M46" i="15"/>
  <c r="L46" i="15"/>
  <c r="J46" i="15"/>
  <c r="H46" i="15"/>
  <c r="G46" i="15"/>
  <c r="F46" i="15"/>
  <c r="E46" i="15"/>
  <c r="D46" i="15"/>
  <c r="S45" i="15"/>
  <c r="R45" i="15"/>
  <c r="P45" i="15"/>
  <c r="O45" i="15"/>
  <c r="N45" i="15"/>
  <c r="M45" i="15"/>
  <c r="L45" i="15"/>
  <c r="J45" i="15"/>
  <c r="H45" i="15"/>
  <c r="G45" i="15"/>
  <c r="F45" i="15"/>
  <c r="E45" i="15"/>
  <c r="D45" i="15"/>
  <c r="P44" i="15"/>
  <c r="O44" i="15"/>
  <c r="N44" i="15"/>
  <c r="L44" i="15"/>
  <c r="H44" i="15"/>
  <c r="G44" i="15"/>
  <c r="F44" i="15"/>
  <c r="D44" i="15"/>
  <c r="S43" i="15"/>
  <c r="R43" i="15"/>
  <c r="P43" i="15"/>
  <c r="O43" i="15"/>
  <c r="N43" i="15"/>
  <c r="M43" i="15"/>
  <c r="L43" i="15"/>
  <c r="J43" i="15"/>
  <c r="H43" i="15"/>
  <c r="G43" i="15"/>
  <c r="F43" i="15"/>
  <c r="E43" i="15"/>
  <c r="D43" i="15"/>
  <c r="S42" i="15"/>
  <c r="R42" i="15"/>
  <c r="P42" i="15"/>
  <c r="O42" i="15"/>
  <c r="N42" i="15"/>
  <c r="M42" i="15"/>
  <c r="L42" i="15"/>
  <c r="J42" i="15"/>
  <c r="H42" i="15"/>
  <c r="G42" i="15"/>
  <c r="F42" i="15"/>
  <c r="E42" i="15"/>
  <c r="D42" i="15"/>
  <c r="S41" i="15"/>
  <c r="R41" i="15"/>
  <c r="P41" i="15"/>
  <c r="O41" i="15"/>
  <c r="N41" i="15"/>
  <c r="M41" i="15"/>
  <c r="L41" i="15"/>
  <c r="J41" i="15"/>
  <c r="H41" i="15"/>
  <c r="G41" i="15"/>
  <c r="F41" i="15"/>
  <c r="E41" i="15"/>
  <c r="D41" i="15"/>
  <c r="S40" i="15"/>
  <c r="R40" i="15"/>
  <c r="P40" i="15"/>
  <c r="O40" i="15"/>
  <c r="N40" i="15"/>
  <c r="M40" i="15"/>
  <c r="L40" i="15"/>
  <c r="J40" i="15"/>
  <c r="H40" i="15"/>
  <c r="G40" i="15"/>
  <c r="F40" i="15"/>
  <c r="E40" i="15"/>
  <c r="D40" i="15"/>
  <c r="S39" i="15"/>
  <c r="R39" i="15"/>
  <c r="P39" i="15"/>
  <c r="O39" i="15"/>
  <c r="N39" i="15"/>
  <c r="M39" i="15"/>
  <c r="L39" i="15"/>
  <c r="J39" i="15"/>
  <c r="H39" i="15"/>
  <c r="G39" i="15"/>
  <c r="F39" i="15"/>
  <c r="E39" i="15"/>
  <c r="D39" i="15"/>
  <c r="S38" i="15"/>
  <c r="R38" i="15"/>
  <c r="P38" i="15"/>
  <c r="O38" i="15"/>
  <c r="N38" i="15"/>
  <c r="M38" i="15"/>
  <c r="L38" i="15"/>
  <c r="J38" i="15"/>
  <c r="H38" i="15"/>
  <c r="G38" i="15"/>
  <c r="F38" i="15"/>
  <c r="E38" i="15"/>
  <c r="D38" i="15"/>
  <c r="S37" i="15"/>
  <c r="R37" i="15"/>
  <c r="P37" i="15"/>
  <c r="O37" i="15"/>
  <c r="N37" i="15"/>
  <c r="M37" i="15"/>
  <c r="L37" i="15"/>
  <c r="J37" i="15"/>
  <c r="H37" i="15"/>
  <c r="G37" i="15"/>
  <c r="F37" i="15"/>
  <c r="E37" i="15"/>
  <c r="D37" i="15"/>
  <c r="S36" i="15"/>
  <c r="R36" i="15"/>
  <c r="P36" i="15"/>
  <c r="O36" i="15"/>
  <c r="N36" i="15"/>
  <c r="M36" i="15"/>
  <c r="L36" i="15"/>
  <c r="J36" i="15"/>
  <c r="H36" i="15"/>
  <c r="G36" i="15"/>
  <c r="F36" i="15"/>
  <c r="E36" i="15"/>
  <c r="D36" i="15"/>
  <c r="S35" i="15"/>
  <c r="R35" i="15"/>
  <c r="P35" i="15"/>
  <c r="O35" i="15"/>
  <c r="N35" i="15"/>
  <c r="M35" i="15"/>
  <c r="L35" i="15"/>
  <c r="J35" i="15"/>
  <c r="H35" i="15"/>
  <c r="G35" i="15"/>
  <c r="F35" i="15"/>
  <c r="E35" i="15"/>
  <c r="D35" i="15"/>
  <c r="S34" i="15"/>
  <c r="R34" i="15"/>
  <c r="P34" i="15"/>
  <c r="O34" i="15"/>
  <c r="N34" i="15"/>
  <c r="M34" i="15"/>
  <c r="L34" i="15"/>
  <c r="J34" i="15"/>
  <c r="H34" i="15"/>
  <c r="G34" i="15"/>
  <c r="F34" i="15"/>
  <c r="E34" i="15"/>
  <c r="D34" i="15"/>
  <c r="S33" i="15"/>
  <c r="R33" i="15"/>
  <c r="P33" i="15"/>
  <c r="O33" i="15"/>
  <c r="N33" i="15"/>
  <c r="M33" i="15"/>
  <c r="L33" i="15"/>
  <c r="J33" i="15"/>
  <c r="H33" i="15"/>
  <c r="G33" i="15"/>
  <c r="F33" i="15"/>
  <c r="E33" i="15"/>
  <c r="D33" i="15"/>
  <c r="S32" i="15"/>
  <c r="R32" i="15"/>
  <c r="P32" i="15"/>
  <c r="O32" i="15"/>
  <c r="N32" i="15"/>
  <c r="M32" i="15"/>
  <c r="L32" i="15"/>
  <c r="J32" i="15"/>
  <c r="H32" i="15"/>
  <c r="G32" i="15"/>
  <c r="F32" i="15"/>
  <c r="E32" i="15"/>
  <c r="D32" i="15"/>
  <c r="S31" i="15"/>
  <c r="R31" i="15"/>
  <c r="P31" i="15"/>
  <c r="O31" i="15"/>
  <c r="N31" i="15"/>
  <c r="M31" i="15"/>
  <c r="L31" i="15"/>
  <c r="J31" i="15"/>
  <c r="H31" i="15"/>
  <c r="G31" i="15"/>
  <c r="F31" i="15"/>
  <c r="E31" i="15"/>
  <c r="D31" i="15"/>
  <c r="S30" i="15"/>
  <c r="R30" i="15"/>
  <c r="P30" i="15"/>
  <c r="O30" i="15"/>
  <c r="N30" i="15"/>
  <c r="M30" i="15"/>
  <c r="L30" i="15"/>
  <c r="J30" i="15"/>
  <c r="H30" i="15"/>
  <c r="G30" i="15"/>
  <c r="F30" i="15"/>
  <c r="E30" i="15"/>
  <c r="D30" i="15"/>
  <c r="S27" i="15"/>
  <c r="R27" i="15"/>
  <c r="P27" i="15"/>
  <c r="O27" i="15"/>
  <c r="N27" i="15"/>
  <c r="M27" i="15"/>
  <c r="L27" i="15"/>
  <c r="J27" i="15"/>
  <c r="H27" i="15"/>
  <c r="G27" i="15"/>
  <c r="F27" i="15"/>
  <c r="E27" i="15"/>
  <c r="D27" i="15"/>
  <c r="S26" i="15"/>
  <c r="R26" i="15"/>
  <c r="P26" i="15"/>
  <c r="O26" i="15"/>
  <c r="N26" i="15"/>
  <c r="M26" i="15"/>
  <c r="L26" i="15"/>
  <c r="J26" i="15"/>
  <c r="H26" i="15"/>
  <c r="G26" i="15"/>
  <c r="F26" i="15"/>
  <c r="E26" i="15"/>
  <c r="D26" i="15"/>
  <c r="S25" i="15"/>
  <c r="R25" i="15"/>
  <c r="P25" i="15"/>
  <c r="O25" i="15"/>
  <c r="N25" i="15"/>
  <c r="M25" i="15"/>
  <c r="L25" i="15"/>
  <c r="J25" i="15"/>
  <c r="H25" i="15"/>
  <c r="G25" i="15"/>
  <c r="F25" i="15"/>
  <c r="E25" i="15"/>
  <c r="D25" i="15"/>
  <c r="S24" i="15"/>
  <c r="R24" i="15"/>
  <c r="P24" i="15"/>
  <c r="O24" i="15"/>
  <c r="N24" i="15"/>
  <c r="M24" i="15"/>
  <c r="L24" i="15"/>
  <c r="J24" i="15"/>
  <c r="H24" i="15"/>
  <c r="G24" i="15"/>
  <c r="F24" i="15"/>
  <c r="E24" i="15"/>
  <c r="D24" i="15"/>
  <c r="S23" i="15"/>
  <c r="R23" i="15"/>
  <c r="P23" i="15"/>
  <c r="O23" i="15"/>
  <c r="N23" i="15"/>
  <c r="M23" i="15"/>
  <c r="L23" i="15"/>
  <c r="J23" i="15"/>
  <c r="H23" i="15"/>
  <c r="G23" i="15"/>
  <c r="F23" i="15"/>
  <c r="E23" i="15"/>
  <c r="D23" i="15"/>
  <c r="S22" i="15"/>
  <c r="R22" i="15"/>
  <c r="P22" i="15"/>
  <c r="O22" i="15"/>
  <c r="N22" i="15"/>
  <c r="M22" i="15"/>
  <c r="L22" i="15"/>
  <c r="J22" i="15"/>
  <c r="H22" i="15"/>
  <c r="G22" i="15"/>
  <c r="F22" i="15"/>
  <c r="E22" i="15"/>
  <c r="D22" i="15"/>
  <c r="S21" i="15"/>
  <c r="R21" i="15"/>
  <c r="P21" i="15"/>
  <c r="O21" i="15"/>
  <c r="N21" i="15"/>
  <c r="M21" i="15"/>
  <c r="L21" i="15"/>
  <c r="J21" i="15"/>
  <c r="H21" i="15"/>
  <c r="G21" i="15"/>
  <c r="F21" i="15"/>
  <c r="E21" i="15"/>
  <c r="D21" i="15"/>
  <c r="S20" i="15"/>
  <c r="R20" i="15"/>
  <c r="P20" i="15"/>
  <c r="O20" i="15"/>
  <c r="N20" i="15"/>
  <c r="M20" i="15"/>
  <c r="L20" i="15"/>
  <c r="J20" i="15"/>
  <c r="H20" i="15"/>
  <c r="G20" i="15"/>
  <c r="F20" i="15"/>
  <c r="E20" i="15"/>
  <c r="D20" i="15"/>
  <c r="S19" i="15"/>
  <c r="R19" i="15"/>
  <c r="P19" i="15"/>
  <c r="O19" i="15"/>
  <c r="N19" i="15"/>
  <c r="M19" i="15"/>
  <c r="L19" i="15"/>
  <c r="J19" i="15"/>
  <c r="H19" i="15"/>
  <c r="G19" i="15"/>
  <c r="F19" i="15"/>
  <c r="E19" i="15"/>
  <c r="D19" i="15"/>
  <c r="S18" i="15"/>
  <c r="R18" i="15"/>
  <c r="P18" i="15"/>
  <c r="O18" i="15"/>
  <c r="N18" i="15"/>
  <c r="M18" i="15"/>
  <c r="L18" i="15"/>
  <c r="J18" i="15"/>
  <c r="H18" i="15"/>
  <c r="G18" i="15"/>
  <c r="F18" i="15"/>
  <c r="E18" i="15"/>
  <c r="D18" i="15"/>
  <c r="S17" i="15"/>
  <c r="R17" i="15"/>
  <c r="P17" i="15"/>
  <c r="O17" i="15"/>
  <c r="N17" i="15"/>
  <c r="M17" i="15"/>
  <c r="L17" i="15"/>
  <c r="J17" i="15"/>
  <c r="H17" i="15"/>
  <c r="G17" i="15"/>
  <c r="F17" i="15"/>
  <c r="E17" i="15"/>
  <c r="D17" i="15"/>
  <c r="S16" i="15"/>
  <c r="R16" i="15"/>
  <c r="P16" i="15"/>
  <c r="O16" i="15"/>
  <c r="N16" i="15"/>
  <c r="M16" i="15"/>
  <c r="L16" i="15"/>
  <c r="J16" i="15"/>
  <c r="H16" i="15"/>
  <c r="G16" i="15"/>
  <c r="F16" i="15"/>
  <c r="E16" i="15"/>
  <c r="D16" i="15"/>
  <c r="S48" i="7"/>
  <c r="R48" i="7"/>
  <c r="P48" i="7"/>
  <c r="O48" i="7"/>
  <c r="N48" i="7"/>
  <c r="M48" i="7"/>
  <c r="L48" i="7"/>
  <c r="J48" i="7"/>
  <c r="H48" i="7"/>
  <c r="G48" i="7"/>
  <c r="F48" i="7"/>
  <c r="E48" i="7"/>
  <c r="D48" i="7"/>
  <c r="S47" i="7"/>
  <c r="R47" i="7"/>
  <c r="P47" i="7"/>
  <c r="O47" i="7"/>
  <c r="N47" i="7"/>
  <c r="M47" i="7"/>
  <c r="L47" i="7"/>
  <c r="J47" i="7"/>
  <c r="H47" i="7"/>
  <c r="G47" i="7"/>
  <c r="F47" i="7"/>
  <c r="E47" i="7"/>
  <c r="D47" i="7"/>
  <c r="S46" i="7"/>
  <c r="R46" i="7"/>
  <c r="P46" i="7"/>
  <c r="O46" i="7"/>
  <c r="N46" i="7"/>
  <c r="M46" i="7"/>
  <c r="L46" i="7"/>
  <c r="J46" i="7"/>
  <c r="H46" i="7"/>
  <c r="G46" i="7"/>
  <c r="F46" i="7"/>
  <c r="E46" i="7"/>
  <c r="D46" i="7"/>
  <c r="S45" i="7"/>
  <c r="R45" i="7"/>
  <c r="P45" i="7"/>
  <c r="O45" i="7"/>
  <c r="N45" i="7"/>
  <c r="M45" i="7"/>
  <c r="L45" i="7"/>
  <c r="J45" i="7"/>
  <c r="H45" i="7"/>
  <c r="G45" i="7"/>
  <c r="F45" i="7"/>
  <c r="E45" i="7"/>
  <c r="D45" i="7"/>
  <c r="S44" i="7"/>
  <c r="R44" i="7"/>
  <c r="P44" i="7"/>
  <c r="O44" i="7"/>
  <c r="N44" i="7"/>
  <c r="M44" i="7"/>
  <c r="L44" i="7"/>
  <c r="J44" i="7"/>
  <c r="H44" i="7"/>
  <c r="G44" i="7"/>
  <c r="F44" i="7"/>
  <c r="E44" i="7"/>
  <c r="D44" i="7"/>
  <c r="S43" i="7"/>
  <c r="R43" i="7"/>
  <c r="P43" i="7"/>
  <c r="O43" i="7"/>
  <c r="N43" i="7"/>
  <c r="M43" i="7"/>
  <c r="L43" i="7"/>
  <c r="J43" i="7"/>
  <c r="H43" i="7"/>
  <c r="G43" i="7"/>
  <c r="F43" i="7"/>
  <c r="E43" i="7"/>
  <c r="D43" i="7"/>
  <c r="S42" i="7"/>
  <c r="R42" i="7"/>
  <c r="P42" i="7"/>
  <c r="O42" i="7"/>
  <c r="N42" i="7"/>
  <c r="M42" i="7"/>
  <c r="L42" i="7"/>
  <c r="J42" i="7"/>
  <c r="H42" i="7"/>
  <c r="G42" i="7"/>
  <c r="F42" i="7"/>
  <c r="E42" i="7"/>
  <c r="D42" i="7"/>
  <c r="S41" i="7"/>
  <c r="R41" i="7"/>
  <c r="P41" i="7"/>
  <c r="O41" i="7"/>
  <c r="N41" i="7"/>
  <c r="M41" i="7"/>
  <c r="L41" i="7"/>
  <c r="J41" i="7"/>
  <c r="H41" i="7"/>
  <c r="G41" i="7"/>
  <c r="F41" i="7"/>
  <c r="E41" i="7"/>
  <c r="D41" i="7"/>
  <c r="S40" i="7"/>
  <c r="R40" i="7"/>
  <c r="P40" i="7"/>
  <c r="O40" i="7"/>
  <c r="N40" i="7"/>
  <c r="M40" i="7"/>
  <c r="L40" i="7"/>
  <c r="J40" i="7"/>
  <c r="H40" i="7"/>
  <c r="G40" i="7"/>
  <c r="F40" i="7"/>
  <c r="E40" i="7"/>
  <c r="D40" i="7"/>
  <c r="S39" i="7"/>
  <c r="R39" i="7"/>
  <c r="P39" i="7"/>
  <c r="O39" i="7"/>
  <c r="N39" i="7"/>
  <c r="M39" i="7"/>
  <c r="L39" i="7"/>
  <c r="J39" i="7"/>
  <c r="H39" i="7"/>
  <c r="G39" i="7"/>
  <c r="F39" i="7"/>
  <c r="E39" i="7"/>
  <c r="D39" i="7"/>
  <c r="S38" i="7"/>
  <c r="R38" i="7"/>
  <c r="P38" i="7"/>
  <c r="O38" i="7"/>
  <c r="N38" i="7"/>
  <c r="M38" i="7"/>
  <c r="L38" i="7"/>
  <c r="J38" i="7"/>
  <c r="H38" i="7"/>
  <c r="G38" i="7"/>
  <c r="F38" i="7"/>
  <c r="E38" i="7"/>
  <c r="D38" i="7"/>
  <c r="S37" i="7"/>
  <c r="R37" i="7"/>
  <c r="P37" i="7"/>
  <c r="O37" i="7"/>
  <c r="N37" i="7"/>
  <c r="M37" i="7"/>
  <c r="L37" i="7"/>
  <c r="J37" i="7"/>
  <c r="H37" i="7"/>
  <c r="G37" i="7"/>
  <c r="F37" i="7"/>
  <c r="E37" i="7"/>
  <c r="D37" i="7"/>
  <c r="S36" i="7"/>
  <c r="R36" i="7"/>
  <c r="P36" i="7"/>
  <c r="O36" i="7"/>
  <c r="N36" i="7"/>
  <c r="M36" i="7"/>
  <c r="L36" i="7"/>
  <c r="J36" i="7"/>
  <c r="H36" i="7"/>
  <c r="G36" i="7"/>
  <c r="F36" i="7"/>
  <c r="E36" i="7"/>
  <c r="D36" i="7"/>
  <c r="S35" i="7"/>
  <c r="R35" i="7"/>
  <c r="P35" i="7"/>
  <c r="O35" i="7"/>
  <c r="N35" i="7"/>
  <c r="M35" i="7"/>
  <c r="L35" i="7"/>
  <c r="J35" i="7"/>
  <c r="H35" i="7"/>
  <c r="G35" i="7"/>
  <c r="F35" i="7"/>
  <c r="E35" i="7"/>
  <c r="D35" i="7"/>
  <c r="S34" i="7"/>
  <c r="R34" i="7"/>
  <c r="P34" i="7"/>
  <c r="O34" i="7"/>
  <c r="N34" i="7"/>
  <c r="M34" i="7"/>
  <c r="L34" i="7"/>
  <c r="J34" i="7"/>
  <c r="H34" i="7"/>
  <c r="G34" i="7"/>
  <c r="F34" i="7"/>
  <c r="E34" i="7"/>
  <c r="D34" i="7"/>
  <c r="S33" i="7"/>
  <c r="R33" i="7"/>
  <c r="P33" i="7"/>
  <c r="O33" i="7"/>
  <c r="N33" i="7"/>
  <c r="M33" i="7"/>
  <c r="L33" i="7"/>
  <c r="J33" i="7"/>
  <c r="H33" i="7"/>
  <c r="G33" i="7"/>
  <c r="F33" i="7"/>
  <c r="E33" i="7"/>
  <c r="D33" i="7"/>
  <c r="S32" i="7"/>
  <c r="R32" i="7"/>
  <c r="P32" i="7"/>
  <c r="O32" i="7"/>
  <c r="N32" i="7"/>
  <c r="M32" i="7"/>
  <c r="L32" i="7"/>
  <c r="J32" i="7"/>
  <c r="H32" i="7"/>
  <c r="G32" i="7"/>
  <c r="F32" i="7"/>
  <c r="E32" i="7"/>
  <c r="D32" i="7"/>
  <c r="S31" i="7"/>
  <c r="R31" i="7"/>
  <c r="P31" i="7"/>
  <c r="O31" i="7"/>
  <c r="N31" i="7"/>
  <c r="M31" i="7"/>
  <c r="L31" i="7"/>
  <c r="J31" i="7"/>
  <c r="H31" i="7"/>
  <c r="G31" i="7"/>
  <c r="F31" i="7"/>
  <c r="E31" i="7"/>
  <c r="D31" i="7"/>
  <c r="S30" i="7"/>
  <c r="R30" i="7"/>
  <c r="P30" i="7"/>
  <c r="O30" i="7"/>
  <c r="N30" i="7"/>
  <c r="M30" i="7"/>
  <c r="L30" i="7"/>
  <c r="J30" i="7"/>
  <c r="H30" i="7"/>
  <c r="G30" i="7"/>
  <c r="F30" i="7"/>
  <c r="E30" i="7"/>
  <c r="D30" i="7"/>
  <c r="S27" i="7"/>
  <c r="R27" i="7"/>
  <c r="P27" i="7"/>
  <c r="O27" i="7"/>
  <c r="N27" i="7"/>
  <c r="M27" i="7"/>
  <c r="L27" i="7"/>
  <c r="J27" i="7"/>
  <c r="H27" i="7"/>
  <c r="G27" i="7"/>
  <c r="F27" i="7"/>
  <c r="E27" i="7"/>
  <c r="D27" i="7"/>
  <c r="S26" i="7"/>
  <c r="R26" i="7"/>
  <c r="P26" i="7"/>
  <c r="O26" i="7"/>
  <c r="N26" i="7"/>
  <c r="M26" i="7"/>
  <c r="L26" i="7"/>
  <c r="J26" i="7"/>
  <c r="H26" i="7"/>
  <c r="G26" i="7"/>
  <c r="F26" i="7"/>
  <c r="E26" i="7"/>
  <c r="D26" i="7"/>
  <c r="S25" i="7"/>
  <c r="R25" i="7"/>
  <c r="P25" i="7"/>
  <c r="O25" i="7"/>
  <c r="N25" i="7"/>
  <c r="M25" i="7"/>
  <c r="L25" i="7"/>
  <c r="J25" i="7"/>
  <c r="H25" i="7"/>
  <c r="G25" i="7"/>
  <c r="F25" i="7"/>
  <c r="E25" i="7"/>
  <c r="D25" i="7"/>
  <c r="S24" i="7"/>
  <c r="R24" i="7"/>
  <c r="P24" i="7"/>
  <c r="O24" i="7"/>
  <c r="N24" i="7"/>
  <c r="M24" i="7"/>
  <c r="L24" i="7"/>
  <c r="J24" i="7"/>
  <c r="H24" i="7"/>
  <c r="G24" i="7"/>
  <c r="F24" i="7"/>
  <c r="E24" i="7"/>
  <c r="D24" i="7"/>
  <c r="S23" i="7"/>
  <c r="R23" i="7"/>
  <c r="P23" i="7"/>
  <c r="O23" i="7"/>
  <c r="N23" i="7"/>
  <c r="M23" i="7"/>
  <c r="L23" i="7"/>
  <c r="J23" i="7"/>
  <c r="H23" i="7"/>
  <c r="G23" i="7"/>
  <c r="F23" i="7"/>
  <c r="E23" i="7"/>
  <c r="D23" i="7"/>
  <c r="S22" i="7"/>
  <c r="R22" i="7"/>
  <c r="P22" i="7"/>
  <c r="O22" i="7"/>
  <c r="N22" i="7"/>
  <c r="M22" i="7"/>
  <c r="L22" i="7"/>
  <c r="J22" i="7"/>
  <c r="H22" i="7"/>
  <c r="G22" i="7"/>
  <c r="F22" i="7"/>
  <c r="E22" i="7"/>
  <c r="D22" i="7"/>
  <c r="S21" i="7"/>
  <c r="R21" i="7"/>
  <c r="P21" i="7"/>
  <c r="O21" i="7"/>
  <c r="N21" i="7"/>
  <c r="M21" i="7"/>
  <c r="L21" i="7"/>
  <c r="J21" i="7"/>
  <c r="H21" i="7"/>
  <c r="G21" i="7"/>
  <c r="F21" i="7"/>
  <c r="E21" i="7"/>
  <c r="D21" i="7"/>
  <c r="S20" i="7"/>
  <c r="R20" i="7"/>
  <c r="P20" i="7"/>
  <c r="O20" i="7"/>
  <c r="N20" i="7"/>
  <c r="M20" i="7"/>
  <c r="L20" i="7"/>
  <c r="J20" i="7"/>
  <c r="H20" i="7"/>
  <c r="G20" i="7"/>
  <c r="F20" i="7"/>
  <c r="E20" i="7"/>
  <c r="D20" i="7"/>
  <c r="S19" i="7"/>
  <c r="R19" i="7"/>
  <c r="P19" i="7"/>
  <c r="O19" i="7"/>
  <c r="N19" i="7"/>
  <c r="M19" i="7"/>
  <c r="L19" i="7"/>
  <c r="J19" i="7"/>
  <c r="H19" i="7"/>
  <c r="G19" i="7"/>
  <c r="F19" i="7"/>
  <c r="E19" i="7"/>
  <c r="D19" i="7"/>
  <c r="S18" i="7"/>
  <c r="R18" i="7"/>
  <c r="P18" i="7"/>
  <c r="O18" i="7"/>
  <c r="N18" i="7"/>
  <c r="M18" i="7"/>
  <c r="L18" i="7"/>
  <c r="J18" i="7"/>
  <c r="H18" i="7"/>
  <c r="G18" i="7"/>
  <c r="F18" i="7"/>
  <c r="E18" i="7"/>
  <c r="D18" i="7"/>
  <c r="S17" i="7"/>
  <c r="R17" i="7"/>
  <c r="P17" i="7"/>
  <c r="O17" i="7"/>
  <c r="N17" i="7"/>
  <c r="M17" i="7"/>
  <c r="L17" i="7"/>
  <c r="J17" i="7"/>
  <c r="H17" i="7"/>
  <c r="G17" i="7"/>
  <c r="F17" i="7"/>
  <c r="E17" i="7"/>
  <c r="D17" i="7"/>
  <c r="S16" i="7"/>
  <c r="R16" i="7"/>
  <c r="P16" i="7"/>
  <c r="O16" i="7"/>
  <c r="N16" i="7"/>
  <c r="J16" i="7"/>
  <c r="H16" i="7"/>
  <c r="G16" i="7"/>
  <c r="F16" i="7"/>
  <c r="Y48" i="14"/>
  <c r="X48" i="14"/>
  <c r="V48" i="14"/>
  <c r="U48" i="14"/>
  <c r="T48" i="14"/>
  <c r="S48" i="14"/>
  <c r="R48" i="14"/>
  <c r="Q48" i="14"/>
  <c r="P48" i="14"/>
  <c r="O48" i="14"/>
  <c r="M48" i="14"/>
  <c r="K48" i="14"/>
  <c r="J48" i="14"/>
  <c r="I48" i="14"/>
  <c r="H48" i="14"/>
  <c r="G48" i="14"/>
  <c r="F48" i="14"/>
  <c r="E48" i="14"/>
  <c r="D48" i="14"/>
  <c r="Y47" i="14"/>
  <c r="X47" i="14"/>
  <c r="V47" i="14"/>
  <c r="U47" i="14"/>
  <c r="T47" i="14"/>
  <c r="S47" i="14"/>
  <c r="R47" i="14"/>
  <c r="Q47" i="14"/>
  <c r="P47" i="14"/>
  <c r="O47" i="14"/>
  <c r="M47" i="14"/>
  <c r="K47" i="14"/>
  <c r="J47" i="14"/>
  <c r="I47" i="14"/>
  <c r="H47" i="14"/>
  <c r="G47" i="14"/>
  <c r="F47" i="14"/>
  <c r="E47" i="14"/>
  <c r="D47" i="14"/>
  <c r="Y46" i="14"/>
  <c r="X46" i="14"/>
  <c r="V46" i="14"/>
  <c r="U46" i="14"/>
  <c r="T46" i="14"/>
  <c r="S46" i="14"/>
  <c r="R46" i="14"/>
  <c r="Q46" i="14"/>
  <c r="P46" i="14"/>
  <c r="O46" i="14"/>
  <c r="M46" i="14"/>
  <c r="K46" i="14"/>
  <c r="J46" i="14"/>
  <c r="I46" i="14"/>
  <c r="H46" i="14"/>
  <c r="G46" i="14"/>
  <c r="F46" i="14"/>
  <c r="E46" i="14"/>
  <c r="D46" i="14"/>
  <c r="Y45" i="14"/>
  <c r="X45" i="14"/>
  <c r="V45" i="14"/>
  <c r="U45" i="14"/>
  <c r="T45" i="14"/>
  <c r="S45" i="14"/>
  <c r="R45" i="14"/>
  <c r="Q45" i="14"/>
  <c r="P45" i="14"/>
  <c r="O45" i="14"/>
  <c r="M45" i="14"/>
  <c r="K45" i="14"/>
  <c r="J45" i="14"/>
  <c r="I45" i="14"/>
  <c r="H45" i="14"/>
  <c r="G45" i="14"/>
  <c r="F45" i="14"/>
  <c r="E45" i="14"/>
  <c r="D45" i="14"/>
  <c r="Y44" i="14"/>
  <c r="X44" i="14"/>
  <c r="V44" i="14"/>
  <c r="U44" i="14"/>
  <c r="T44" i="14"/>
  <c r="S44" i="14"/>
  <c r="R44" i="14"/>
  <c r="Q44" i="14"/>
  <c r="P44" i="14"/>
  <c r="O44" i="14"/>
  <c r="M44" i="14"/>
  <c r="K44" i="14"/>
  <c r="J44" i="14"/>
  <c r="I44" i="14"/>
  <c r="H44" i="14"/>
  <c r="G44" i="14"/>
  <c r="F44" i="14"/>
  <c r="E44" i="14"/>
  <c r="D44" i="14"/>
  <c r="Y43" i="14"/>
  <c r="X43" i="14"/>
  <c r="V43" i="14"/>
  <c r="U43" i="14"/>
  <c r="T43" i="14"/>
  <c r="S43" i="14"/>
  <c r="R43" i="14"/>
  <c r="Q43" i="14"/>
  <c r="P43" i="14"/>
  <c r="O43" i="14"/>
  <c r="M43" i="14"/>
  <c r="K43" i="14"/>
  <c r="J43" i="14"/>
  <c r="I43" i="14"/>
  <c r="H43" i="14"/>
  <c r="G43" i="14"/>
  <c r="F43" i="14"/>
  <c r="E43" i="14"/>
  <c r="D43" i="14"/>
  <c r="Y42" i="14"/>
  <c r="X42" i="14"/>
  <c r="V42" i="14"/>
  <c r="U42" i="14"/>
  <c r="T42" i="14"/>
  <c r="S42" i="14"/>
  <c r="R42" i="14"/>
  <c r="Q42" i="14"/>
  <c r="P42" i="14"/>
  <c r="O42" i="14"/>
  <c r="M42" i="14"/>
  <c r="K42" i="14"/>
  <c r="J42" i="14"/>
  <c r="I42" i="14"/>
  <c r="H42" i="14"/>
  <c r="G42" i="14"/>
  <c r="F42" i="14"/>
  <c r="E42" i="14"/>
  <c r="D42" i="14"/>
  <c r="Y41" i="14"/>
  <c r="X41" i="14"/>
  <c r="V41" i="14"/>
  <c r="U41" i="14"/>
  <c r="T41" i="14"/>
  <c r="S41" i="14"/>
  <c r="R41" i="14"/>
  <c r="Q41" i="14"/>
  <c r="P41" i="14"/>
  <c r="O41" i="14"/>
  <c r="M41" i="14"/>
  <c r="K41" i="14"/>
  <c r="J41" i="14"/>
  <c r="I41" i="14"/>
  <c r="H41" i="14"/>
  <c r="G41" i="14"/>
  <c r="F41" i="14"/>
  <c r="E41" i="14"/>
  <c r="D41" i="14"/>
  <c r="Y40" i="14"/>
  <c r="X40" i="14"/>
  <c r="V40" i="14"/>
  <c r="U40" i="14"/>
  <c r="T40" i="14"/>
  <c r="S40" i="14"/>
  <c r="R40" i="14"/>
  <c r="Q40" i="14"/>
  <c r="P40" i="14"/>
  <c r="O40" i="14"/>
  <c r="M40" i="14"/>
  <c r="K40" i="14"/>
  <c r="J40" i="14"/>
  <c r="I40" i="14"/>
  <c r="H40" i="14"/>
  <c r="G40" i="14"/>
  <c r="F40" i="14"/>
  <c r="E40" i="14"/>
  <c r="D40" i="14"/>
  <c r="Y39" i="14"/>
  <c r="X39" i="14"/>
  <c r="V39" i="14"/>
  <c r="U39" i="14"/>
  <c r="T39" i="14"/>
  <c r="S39" i="14"/>
  <c r="R39" i="14"/>
  <c r="Q39" i="14"/>
  <c r="P39" i="14"/>
  <c r="O39" i="14"/>
  <c r="M39" i="14"/>
  <c r="K39" i="14"/>
  <c r="J39" i="14"/>
  <c r="I39" i="14"/>
  <c r="H39" i="14"/>
  <c r="G39" i="14"/>
  <c r="F39" i="14"/>
  <c r="E39" i="14"/>
  <c r="D39" i="14"/>
  <c r="Y38" i="14"/>
  <c r="X38" i="14"/>
  <c r="V38" i="14"/>
  <c r="U38" i="14"/>
  <c r="T38" i="14"/>
  <c r="S38" i="14"/>
  <c r="R38" i="14"/>
  <c r="Q38" i="14"/>
  <c r="P38" i="14"/>
  <c r="O38" i="14"/>
  <c r="M38" i="14"/>
  <c r="K38" i="14"/>
  <c r="J38" i="14"/>
  <c r="I38" i="14"/>
  <c r="H38" i="14"/>
  <c r="G38" i="14"/>
  <c r="F38" i="14"/>
  <c r="E38" i="14"/>
  <c r="D38" i="14"/>
  <c r="Y37" i="14"/>
  <c r="X37" i="14"/>
  <c r="V37" i="14"/>
  <c r="U37" i="14"/>
  <c r="T37" i="14"/>
  <c r="S37" i="14"/>
  <c r="R37" i="14"/>
  <c r="Q37" i="14"/>
  <c r="P37" i="14"/>
  <c r="O37" i="14"/>
  <c r="M37" i="14"/>
  <c r="K37" i="14"/>
  <c r="J37" i="14"/>
  <c r="I37" i="14"/>
  <c r="H37" i="14"/>
  <c r="G37" i="14"/>
  <c r="F37" i="14"/>
  <c r="E37" i="14"/>
  <c r="D37" i="14"/>
  <c r="Y36" i="14"/>
  <c r="X36" i="14"/>
  <c r="V36" i="14"/>
  <c r="U36" i="14"/>
  <c r="T36" i="14"/>
  <c r="S36" i="14"/>
  <c r="R36" i="14"/>
  <c r="Q36" i="14"/>
  <c r="P36" i="14"/>
  <c r="O36" i="14"/>
  <c r="M36" i="14"/>
  <c r="K36" i="14"/>
  <c r="J36" i="14"/>
  <c r="I36" i="14"/>
  <c r="H36" i="14"/>
  <c r="G36" i="14"/>
  <c r="F36" i="14"/>
  <c r="E36" i="14"/>
  <c r="D36" i="14"/>
  <c r="Y35" i="14"/>
  <c r="X35" i="14"/>
  <c r="V35" i="14"/>
  <c r="U35" i="14"/>
  <c r="T35" i="14"/>
  <c r="S35" i="14"/>
  <c r="R35" i="14"/>
  <c r="Q35" i="14"/>
  <c r="P35" i="14"/>
  <c r="O35" i="14"/>
  <c r="M35" i="14"/>
  <c r="K35" i="14"/>
  <c r="J35" i="14"/>
  <c r="I35" i="14"/>
  <c r="H35" i="14"/>
  <c r="G35" i="14"/>
  <c r="F35" i="14"/>
  <c r="E35" i="14"/>
  <c r="D35" i="14"/>
  <c r="Y34" i="14"/>
  <c r="X34" i="14"/>
  <c r="V34" i="14"/>
  <c r="U34" i="14"/>
  <c r="T34" i="14"/>
  <c r="S34" i="14"/>
  <c r="R34" i="14"/>
  <c r="Q34" i="14"/>
  <c r="P34" i="14"/>
  <c r="O34" i="14"/>
  <c r="M34" i="14"/>
  <c r="K34" i="14"/>
  <c r="J34" i="14"/>
  <c r="I34" i="14"/>
  <c r="H34" i="14"/>
  <c r="G34" i="14"/>
  <c r="F34" i="14"/>
  <c r="E34" i="14"/>
  <c r="D34" i="14"/>
  <c r="Y33" i="14"/>
  <c r="X33" i="14"/>
  <c r="V33" i="14"/>
  <c r="U33" i="14"/>
  <c r="T33" i="14"/>
  <c r="S33" i="14"/>
  <c r="R33" i="14"/>
  <c r="Q33" i="14"/>
  <c r="P33" i="14"/>
  <c r="O33" i="14"/>
  <c r="M33" i="14"/>
  <c r="K33" i="14"/>
  <c r="J33" i="14"/>
  <c r="I33" i="14"/>
  <c r="H33" i="14"/>
  <c r="G33" i="14"/>
  <c r="F33" i="14"/>
  <c r="E33" i="14"/>
  <c r="D33" i="14"/>
  <c r="Y32" i="14"/>
  <c r="X32" i="14"/>
  <c r="V32" i="14"/>
  <c r="U32" i="14"/>
  <c r="T32" i="14"/>
  <c r="S32" i="14"/>
  <c r="R32" i="14"/>
  <c r="Q32" i="14"/>
  <c r="P32" i="14"/>
  <c r="O32" i="14"/>
  <c r="M32" i="14"/>
  <c r="K32" i="14"/>
  <c r="J32" i="14"/>
  <c r="I32" i="14"/>
  <c r="H32" i="14"/>
  <c r="G32" i="14"/>
  <c r="F32" i="14"/>
  <c r="E32" i="14"/>
  <c r="D32" i="14"/>
  <c r="Y31" i="14"/>
  <c r="X31" i="14"/>
  <c r="V31" i="14"/>
  <c r="U31" i="14"/>
  <c r="T31" i="14"/>
  <c r="R31" i="14"/>
  <c r="Q31" i="14"/>
  <c r="P31" i="14"/>
  <c r="O31" i="14"/>
  <c r="M31" i="14"/>
  <c r="K31" i="14"/>
  <c r="J31" i="14"/>
  <c r="I31" i="14"/>
  <c r="H31" i="14"/>
  <c r="G31" i="14"/>
  <c r="F31" i="14"/>
  <c r="E31" i="14"/>
  <c r="D31" i="14"/>
  <c r="Y30" i="14"/>
  <c r="X30" i="14"/>
  <c r="V30" i="14"/>
  <c r="U30" i="14"/>
  <c r="T30" i="14"/>
  <c r="S30" i="14"/>
  <c r="R30" i="14"/>
  <c r="Q30" i="14"/>
  <c r="P30" i="14"/>
  <c r="O30" i="14"/>
  <c r="M30" i="14"/>
  <c r="K30" i="14"/>
  <c r="J30" i="14"/>
  <c r="I30" i="14"/>
  <c r="H30" i="14"/>
  <c r="G30" i="14"/>
  <c r="F30" i="14"/>
  <c r="E30" i="14"/>
  <c r="D30" i="14"/>
  <c r="Y27" i="14"/>
  <c r="X27" i="14"/>
  <c r="V27" i="14"/>
  <c r="U27" i="14"/>
  <c r="T27" i="14"/>
  <c r="S27" i="14"/>
  <c r="R27" i="14"/>
  <c r="Q27" i="14"/>
  <c r="P27" i="14"/>
  <c r="O27" i="14"/>
  <c r="M27" i="14"/>
  <c r="K27" i="14"/>
  <c r="J27" i="14"/>
  <c r="I27" i="14"/>
  <c r="H27" i="14"/>
  <c r="G27" i="14"/>
  <c r="F27" i="14"/>
  <c r="E27" i="14"/>
  <c r="D27" i="14"/>
  <c r="Y26" i="14"/>
  <c r="X26" i="14"/>
  <c r="V26" i="14"/>
  <c r="U26" i="14"/>
  <c r="T26" i="14"/>
  <c r="S26" i="14"/>
  <c r="R26" i="14"/>
  <c r="Q26" i="14"/>
  <c r="P26" i="14"/>
  <c r="O26" i="14"/>
  <c r="M26" i="14"/>
  <c r="K26" i="14"/>
  <c r="J26" i="14"/>
  <c r="I26" i="14"/>
  <c r="H26" i="14"/>
  <c r="G26" i="14"/>
  <c r="F26" i="14"/>
  <c r="E26" i="14"/>
  <c r="D26" i="14"/>
  <c r="Y25" i="14"/>
  <c r="X25" i="14"/>
  <c r="V25" i="14"/>
  <c r="U25" i="14"/>
  <c r="T25" i="14"/>
  <c r="S25" i="14"/>
  <c r="R25" i="14"/>
  <c r="Q25" i="14"/>
  <c r="P25" i="14"/>
  <c r="O25" i="14"/>
  <c r="M25" i="14"/>
  <c r="K25" i="14"/>
  <c r="J25" i="14"/>
  <c r="I25" i="14"/>
  <c r="H25" i="14"/>
  <c r="G25" i="14"/>
  <c r="F25" i="14"/>
  <c r="E25" i="14"/>
  <c r="D25" i="14"/>
  <c r="Y24" i="14"/>
  <c r="X24" i="14"/>
  <c r="V24" i="14"/>
  <c r="U24" i="14"/>
  <c r="T24" i="14"/>
  <c r="S24" i="14"/>
  <c r="R24" i="14"/>
  <c r="Q24" i="14"/>
  <c r="P24" i="14"/>
  <c r="O24" i="14"/>
  <c r="M24" i="14"/>
  <c r="K24" i="14"/>
  <c r="J24" i="14"/>
  <c r="I24" i="14"/>
  <c r="H24" i="14"/>
  <c r="G24" i="14"/>
  <c r="F24" i="14"/>
  <c r="E24" i="14"/>
  <c r="D24" i="14"/>
  <c r="Y23" i="14"/>
  <c r="X23" i="14"/>
  <c r="V23" i="14"/>
  <c r="U23" i="14"/>
  <c r="T23" i="14"/>
  <c r="S23" i="14"/>
  <c r="R23" i="14"/>
  <c r="Q23" i="14"/>
  <c r="P23" i="14"/>
  <c r="O23" i="14"/>
  <c r="M23" i="14"/>
  <c r="K23" i="14"/>
  <c r="J23" i="14"/>
  <c r="I23" i="14"/>
  <c r="H23" i="14"/>
  <c r="G23" i="14"/>
  <c r="F23" i="14"/>
  <c r="E23" i="14"/>
  <c r="D23" i="14"/>
  <c r="Y22" i="14"/>
  <c r="X22" i="14"/>
  <c r="V22" i="14"/>
  <c r="U22" i="14"/>
  <c r="T22" i="14"/>
  <c r="S22" i="14"/>
  <c r="R22" i="14"/>
  <c r="Q22" i="14"/>
  <c r="P22" i="14"/>
  <c r="O22" i="14"/>
  <c r="M22" i="14"/>
  <c r="K22" i="14"/>
  <c r="J22" i="14"/>
  <c r="I22" i="14"/>
  <c r="H22" i="14"/>
  <c r="G22" i="14"/>
  <c r="F22" i="14"/>
  <c r="E22" i="14"/>
  <c r="D22" i="14"/>
  <c r="Y21" i="14"/>
  <c r="X21" i="14"/>
  <c r="V21" i="14"/>
  <c r="U21" i="14"/>
  <c r="T21" i="14"/>
  <c r="S21" i="14"/>
  <c r="R21" i="14"/>
  <c r="Q21" i="14"/>
  <c r="P21" i="14"/>
  <c r="O21" i="14"/>
  <c r="M21" i="14"/>
  <c r="K21" i="14"/>
  <c r="J21" i="14"/>
  <c r="I21" i="14"/>
  <c r="H21" i="14"/>
  <c r="G21" i="14"/>
  <c r="F21" i="14"/>
  <c r="E21" i="14"/>
  <c r="D21" i="14"/>
  <c r="Y20" i="14"/>
  <c r="X20" i="14"/>
  <c r="V20" i="14"/>
  <c r="U20" i="14"/>
  <c r="T20" i="14"/>
  <c r="S20" i="14"/>
  <c r="R20" i="14"/>
  <c r="Q20" i="14"/>
  <c r="P20" i="14"/>
  <c r="O20" i="14"/>
  <c r="M20" i="14"/>
  <c r="K20" i="14"/>
  <c r="J20" i="14"/>
  <c r="I20" i="14"/>
  <c r="H20" i="14"/>
  <c r="G20" i="14"/>
  <c r="F20" i="14"/>
  <c r="E20" i="14"/>
  <c r="D20" i="14"/>
  <c r="Y19" i="14"/>
  <c r="X19" i="14"/>
  <c r="V19" i="14"/>
  <c r="U19" i="14"/>
  <c r="T19" i="14"/>
  <c r="S19" i="14"/>
  <c r="R19" i="14"/>
  <c r="Q19" i="14"/>
  <c r="P19" i="14"/>
  <c r="O19" i="14"/>
  <c r="M19" i="14"/>
  <c r="K19" i="14"/>
  <c r="J19" i="14"/>
  <c r="I19" i="14"/>
  <c r="H19" i="14"/>
  <c r="G19" i="14"/>
  <c r="F19" i="14"/>
  <c r="E19" i="14"/>
  <c r="D19" i="14"/>
  <c r="Y18" i="14"/>
  <c r="X18" i="14"/>
  <c r="V18" i="14"/>
  <c r="U18" i="14"/>
  <c r="T18" i="14"/>
  <c r="S18" i="14"/>
  <c r="R18" i="14"/>
  <c r="Q18" i="14"/>
  <c r="P18" i="14"/>
  <c r="O18" i="14"/>
  <c r="M18" i="14"/>
  <c r="K18" i="14"/>
  <c r="J18" i="14"/>
  <c r="I18" i="14"/>
  <c r="H18" i="14"/>
  <c r="G18" i="14"/>
  <c r="F18" i="14"/>
  <c r="E18" i="14"/>
  <c r="D18" i="14"/>
  <c r="Y17" i="14"/>
  <c r="X17" i="14"/>
  <c r="V17" i="14"/>
  <c r="U17" i="14"/>
  <c r="T17" i="14"/>
  <c r="S17" i="14"/>
  <c r="R17" i="14"/>
  <c r="Q17" i="14"/>
  <c r="P17" i="14"/>
  <c r="O17" i="14"/>
  <c r="M17" i="14"/>
  <c r="K17" i="14"/>
  <c r="J17" i="14"/>
  <c r="I17" i="14"/>
  <c r="H17" i="14"/>
  <c r="G17" i="14"/>
  <c r="F17" i="14"/>
  <c r="E17" i="14"/>
  <c r="D17" i="14"/>
  <c r="V16" i="14"/>
  <c r="U16" i="14"/>
  <c r="T16" i="14"/>
  <c r="R16" i="14"/>
  <c r="Q16" i="14"/>
  <c r="P16" i="14"/>
  <c r="O16" i="14"/>
  <c r="K16" i="14"/>
  <c r="J16" i="14"/>
  <c r="I16" i="14"/>
  <c r="G16" i="14"/>
  <c r="F16" i="14"/>
  <c r="E16" i="14"/>
  <c r="D16" i="14"/>
  <c r="U49" i="17"/>
  <c r="U49" i="16"/>
  <c r="U49" i="15"/>
  <c r="AA49" i="14"/>
  <c r="U49" i="7"/>
  <c r="Q18" i="7" l="1"/>
  <c r="Q22" i="7"/>
  <c r="Q26" i="7"/>
  <c r="I42" i="7"/>
  <c r="I46" i="7"/>
  <c r="I17" i="15"/>
  <c r="I21" i="15"/>
  <c r="I25" i="15"/>
  <c r="Q41" i="15"/>
  <c r="I48" i="15"/>
  <c r="Q31" i="16"/>
  <c r="Q35" i="16"/>
  <c r="I38" i="16"/>
  <c r="I44" i="16"/>
  <c r="Q30" i="17"/>
  <c r="Q34" i="17"/>
  <c r="I39" i="17"/>
  <c r="L19" i="14"/>
  <c r="W20" i="14"/>
  <c r="L23" i="14"/>
  <c r="I20" i="7"/>
  <c r="I24" i="7"/>
  <c r="I30" i="7"/>
  <c r="Q32" i="7"/>
  <c r="I34" i="7"/>
  <c r="Q36" i="7"/>
  <c r="I38" i="7"/>
  <c r="Q40" i="7"/>
  <c r="Q44" i="7"/>
  <c r="Q48" i="7"/>
  <c r="Q19" i="15"/>
  <c r="Q23" i="15"/>
  <c r="Q27" i="15"/>
  <c r="I31" i="15"/>
  <c r="Q33" i="15"/>
  <c r="I35" i="15"/>
  <c r="Q37" i="15"/>
  <c r="I39" i="15"/>
  <c r="I43" i="15"/>
  <c r="I44" i="15"/>
  <c r="Q44" i="15"/>
  <c r="Q46" i="15"/>
  <c r="Q17" i="16"/>
  <c r="I19" i="16"/>
  <c r="Q21" i="16"/>
  <c r="I23" i="16"/>
  <c r="Q25" i="16"/>
  <c r="I27" i="16"/>
  <c r="I33" i="16"/>
  <c r="Q40" i="16"/>
  <c r="I42" i="16"/>
  <c r="I45" i="16"/>
  <c r="Q47" i="16"/>
  <c r="I22" i="17"/>
  <c r="Q24" i="17"/>
  <c r="I26" i="17"/>
  <c r="I32" i="17"/>
  <c r="I36" i="17"/>
  <c r="Q41" i="17"/>
  <c r="I43" i="17"/>
  <c r="I46" i="17"/>
  <c r="Q48" i="17"/>
  <c r="L18" i="14"/>
  <c r="W19" i="14"/>
  <c r="L22" i="14"/>
  <c r="W23" i="14"/>
  <c r="L26" i="14"/>
  <c r="W27" i="14"/>
  <c r="I17" i="7"/>
  <c r="Q19" i="7"/>
  <c r="I21" i="7"/>
  <c r="Q23" i="7"/>
  <c r="I25" i="7"/>
  <c r="Q27" i="7"/>
  <c r="I31" i="7"/>
  <c r="Q33" i="7"/>
  <c r="I35" i="7"/>
  <c r="Q37" i="7"/>
  <c r="I39" i="7"/>
  <c r="Q41" i="7"/>
  <c r="I43" i="7"/>
  <c r="Q45" i="7"/>
  <c r="I47" i="7"/>
  <c r="Q16" i="15"/>
  <c r="I18" i="15"/>
  <c r="Q20" i="15"/>
  <c r="I22" i="15"/>
  <c r="Q24" i="15"/>
  <c r="I26" i="15"/>
  <c r="Q30" i="15"/>
  <c r="I32" i="15"/>
  <c r="Q34" i="15"/>
  <c r="I36" i="15"/>
  <c r="Q38" i="15"/>
  <c r="I40" i="15"/>
  <c r="Q42" i="15"/>
  <c r="I45" i="15"/>
  <c r="Q47" i="15"/>
  <c r="I16" i="16"/>
  <c r="Q18" i="16"/>
  <c r="I20" i="16"/>
  <c r="Q22" i="16"/>
  <c r="I24" i="16"/>
  <c r="Q26" i="16"/>
  <c r="I30" i="16"/>
  <c r="Q32" i="16"/>
  <c r="I34" i="16"/>
  <c r="Q36" i="16"/>
  <c r="I39" i="16"/>
  <c r="Q41" i="16"/>
  <c r="I43" i="16"/>
  <c r="I46" i="16"/>
  <c r="Q48" i="16"/>
  <c r="I16" i="7"/>
  <c r="Q16" i="7"/>
  <c r="I18" i="7"/>
  <c r="Q20" i="7"/>
  <c r="I22" i="7"/>
  <c r="Q24" i="7"/>
  <c r="I26" i="7"/>
  <c r="Q30" i="7"/>
  <c r="I32" i="7"/>
  <c r="Q34" i="7"/>
  <c r="I36" i="7"/>
  <c r="Q38" i="7"/>
  <c r="I40" i="7"/>
  <c r="Q42" i="7"/>
  <c r="I44" i="7"/>
  <c r="Q46" i="7"/>
  <c r="I48" i="7"/>
  <c r="Q17" i="7"/>
  <c r="I19" i="7"/>
  <c r="Q21" i="7"/>
  <c r="I23" i="7"/>
  <c r="Q25" i="7"/>
  <c r="I27" i="7"/>
  <c r="Q31" i="7"/>
  <c r="I33" i="7"/>
  <c r="Q35" i="7"/>
  <c r="I37" i="7"/>
  <c r="Q39" i="7"/>
  <c r="I41" i="7"/>
  <c r="Q43" i="7"/>
  <c r="I45" i="7"/>
  <c r="Q47" i="7"/>
  <c r="I19" i="15"/>
  <c r="Q21" i="15"/>
  <c r="I27" i="15"/>
  <c r="Q17" i="15"/>
  <c r="I23" i="15"/>
  <c r="Q25" i="15"/>
  <c r="Q31" i="15"/>
  <c r="I33" i="15"/>
  <c r="Q35" i="15"/>
  <c r="I37" i="15"/>
  <c r="Q39" i="15"/>
  <c r="I41" i="15"/>
  <c r="Q43" i="15"/>
  <c r="I46" i="15"/>
  <c r="Q48" i="15"/>
  <c r="I16" i="15"/>
  <c r="Q18" i="15"/>
  <c r="I20" i="15"/>
  <c r="Q22" i="15"/>
  <c r="I24" i="15"/>
  <c r="Q26" i="15"/>
  <c r="I30" i="15"/>
  <c r="Q32" i="15"/>
  <c r="I34" i="15"/>
  <c r="Q36" i="15"/>
  <c r="I38" i="15"/>
  <c r="Q40" i="15"/>
  <c r="I42" i="15"/>
  <c r="Q45" i="15"/>
  <c r="I47" i="15"/>
  <c r="I17" i="16"/>
  <c r="Q19" i="16"/>
  <c r="I21" i="16"/>
  <c r="Q23" i="16"/>
  <c r="I25" i="16"/>
  <c r="Q27" i="16"/>
  <c r="I31" i="16"/>
  <c r="Q33" i="16"/>
  <c r="I35" i="16"/>
  <c r="Q38" i="16"/>
  <c r="I40" i="16"/>
  <c r="Q42" i="16"/>
  <c r="Q45" i="16"/>
  <c r="I47" i="16"/>
  <c r="Q16" i="16"/>
  <c r="I18" i="16"/>
  <c r="Q20" i="16"/>
  <c r="I22" i="16"/>
  <c r="Q24" i="16"/>
  <c r="I26" i="16"/>
  <c r="Q30" i="16"/>
  <c r="I32" i="16"/>
  <c r="Q34" i="16"/>
  <c r="I36" i="16"/>
  <c r="I37" i="16"/>
  <c r="Q37" i="16"/>
  <c r="Q39" i="16"/>
  <c r="I41" i="16"/>
  <c r="Q43" i="16"/>
  <c r="Q44" i="16"/>
  <c r="Q46" i="16"/>
  <c r="I48" i="16"/>
  <c r="I18" i="17"/>
  <c r="Q20" i="17"/>
  <c r="Q16" i="17"/>
  <c r="Q17" i="17"/>
  <c r="I19" i="17"/>
  <c r="Q21" i="17"/>
  <c r="I23" i="17"/>
  <c r="Q25" i="17"/>
  <c r="I27" i="17"/>
  <c r="Q31" i="17"/>
  <c r="I33" i="17"/>
  <c r="Q35" i="17"/>
  <c r="Q38" i="17"/>
  <c r="I40" i="17"/>
  <c r="Q42" i="17"/>
  <c r="Q45" i="17"/>
  <c r="I47" i="17"/>
  <c r="I16" i="17"/>
  <c r="Q18" i="17"/>
  <c r="I20" i="17"/>
  <c r="Q22" i="17"/>
  <c r="I24" i="17"/>
  <c r="Q26" i="17"/>
  <c r="I30" i="17"/>
  <c r="Q32" i="17"/>
  <c r="I34" i="17"/>
  <c r="Q36" i="17"/>
  <c r="Q37" i="17"/>
  <c r="Q39" i="17"/>
  <c r="I41" i="17"/>
  <c r="Q43" i="17"/>
  <c r="Q44" i="17"/>
  <c r="Q46" i="17"/>
  <c r="I48" i="17"/>
  <c r="I17" i="17"/>
  <c r="Q19" i="17"/>
  <c r="I21" i="17"/>
  <c r="Q23" i="17"/>
  <c r="I25" i="17"/>
  <c r="Q27" i="17"/>
  <c r="I31" i="17"/>
  <c r="Q33" i="17"/>
  <c r="I35" i="17"/>
  <c r="I37" i="17"/>
  <c r="I38" i="17"/>
  <c r="Q40" i="17"/>
  <c r="I42" i="17"/>
  <c r="I44" i="17"/>
  <c r="I45" i="17"/>
  <c r="Q47" i="17"/>
  <c r="W24" i="14"/>
  <c r="L27" i="14"/>
  <c r="W30" i="14"/>
  <c r="L32" i="14"/>
  <c r="W33" i="14"/>
  <c r="L36" i="14"/>
  <c r="W37" i="14"/>
  <c r="L40" i="14"/>
  <c r="W41" i="14"/>
  <c r="L44" i="14"/>
  <c r="W45" i="14"/>
  <c r="L48" i="14"/>
  <c r="W32" i="14"/>
  <c r="L35" i="14"/>
  <c r="W36" i="14"/>
  <c r="L39" i="14"/>
  <c r="W40" i="14"/>
  <c r="L43" i="14"/>
  <c r="W44" i="14"/>
  <c r="L47" i="14"/>
  <c r="W48" i="14"/>
  <c r="L17" i="14"/>
  <c r="L21" i="14"/>
  <c r="L25" i="14"/>
  <c r="L31" i="14"/>
  <c r="L42" i="14"/>
  <c r="W43" i="14"/>
  <c r="L46" i="14"/>
  <c r="W47" i="14"/>
  <c r="W16" i="14"/>
  <c r="W18" i="14"/>
  <c r="W22" i="14"/>
  <c r="W26" i="14"/>
  <c r="W31" i="14"/>
  <c r="L34" i="14"/>
  <c r="W35" i="14"/>
  <c r="L38" i="14"/>
  <c r="W39" i="14"/>
  <c r="W17" i="14"/>
  <c r="L20" i="14"/>
  <c r="W21" i="14"/>
  <c r="L24" i="14"/>
  <c r="W25" i="14"/>
  <c r="L30" i="14"/>
  <c r="L33" i="14"/>
  <c r="W34" i="14"/>
  <c r="L37" i="14"/>
  <c r="W38" i="14"/>
  <c r="L41" i="14"/>
  <c r="W42" i="14"/>
  <c r="L45" i="14"/>
  <c r="W46" i="14"/>
  <c r="L16" i="14"/>
  <c r="U33" i="7"/>
  <c r="U24" i="17"/>
  <c r="AA28" i="14"/>
  <c r="AA32" i="14"/>
  <c r="AA36" i="14"/>
  <c r="AA40" i="14"/>
  <c r="AA44" i="14"/>
  <c r="AA48" i="14"/>
  <c r="U33" i="15"/>
  <c r="U45" i="15"/>
  <c r="U21" i="17"/>
  <c r="U25" i="17"/>
  <c r="U29" i="17"/>
  <c r="U105" i="17" s="1"/>
  <c r="U33" i="17"/>
  <c r="U37" i="17"/>
  <c r="U41" i="17"/>
  <c r="U45" i="17"/>
  <c r="AA25" i="14"/>
  <c r="AA41" i="14"/>
  <c r="F50" i="14"/>
  <c r="F53" i="14" s="1"/>
  <c r="F72" i="14" s="1"/>
  <c r="Y50" i="14"/>
  <c r="Y53" i="14" s="1"/>
  <c r="Y72" i="14" s="1"/>
  <c r="Q50" i="14"/>
  <c r="Q53" i="14" s="1"/>
  <c r="Q72" i="14" s="1"/>
  <c r="AA23" i="14"/>
  <c r="U16" i="7"/>
  <c r="J50" i="15"/>
  <c r="J53" i="15" s="1"/>
  <c r="J72" i="15" s="1"/>
  <c r="N50" i="15"/>
  <c r="N53" i="15" s="1"/>
  <c r="N72" i="15" s="1"/>
  <c r="U18" i="15"/>
  <c r="U26" i="15"/>
  <c r="U30" i="15"/>
  <c r="U39" i="15"/>
  <c r="S50" i="16"/>
  <c r="M50" i="16"/>
  <c r="M53" i="16" s="1"/>
  <c r="U18" i="16"/>
  <c r="U21" i="16"/>
  <c r="U22" i="16"/>
  <c r="U25" i="16"/>
  <c r="U26" i="16"/>
  <c r="U29" i="16"/>
  <c r="U105" i="16" s="1"/>
  <c r="U30" i="16"/>
  <c r="U33" i="16"/>
  <c r="U38" i="16"/>
  <c r="U41" i="16"/>
  <c r="U42" i="16"/>
  <c r="U45" i="16"/>
  <c r="F50" i="17"/>
  <c r="F53" i="17" s="1"/>
  <c r="F72" i="17" s="1"/>
  <c r="O50" i="17"/>
  <c r="O53" i="17" s="1"/>
  <c r="O72" i="17" s="1"/>
  <c r="H50" i="17"/>
  <c r="H53" i="17" s="1"/>
  <c r="H72" i="17" s="1"/>
  <c r="N50" i="17"/>
  <c r="N53" i="17" s="1"/>
  <c r="N72" i="17" s="1"/>
  <c r="U18" i="17"/>
  <c r="U22" i="17"/>
  <c r="U26" i="17"/>
  <c r="U30" i="17"/>
  <c r="U39" i="17"/>
  <c r="U46" i="17"/>
  <c r="U47" i="17"/>
  <c r="AA33" i="14"/>
  <c r="U28" i="17"/>
  <c r="AA29" i="14"/>
  <c r="AA37" i="14"/>
  <c r="AA45" i="14"/>
  <c r="U21" i="7"/>
  <c r="U41" i="7"/>
  <c r="D50" i="15"/>
  <c r="U43" i="15"/>
  <c r="R50" i="16"/>
  <c r="R53" i="16" s="1"/>
  <c r="R72" i="16" s="1"/>
  <c r="U25" i="7"/>
  <c r="S50" i="15"/>
  <c r="S53" i="15" s="1"/>
  <c r="S72" i="15" s="1"/>
  <c r="G50" i="17"/>
  <c r="G53" i="17" s="1"/>
  <c r="G72" i="17" s="1"/>
  <c r="AA17" i="14"/>
  <c r="O50" i="7"/>
  <c r="O53" i="7" s="1"/>
  <c r="O72" i="7" s="1"/>
  <c r="U45" i="7"/>
  <c r="H50" i="15"/>
  <c r="H53" i="15" s="1"/>
  <c r="H72" i="15" s="1"/>
  <c r="G50" i="15"/>
  <c r="G53" i="15" s="1"/>
  <c r="G72" i="15" s="1"/>
  <c r="U32" i="15"/>
  <c r="U51" i="16"/>
  <c r="U51" i="7"/>
  <c r="P50" i="17"/>
  <c r="P53" i="17" s="1"/>
  <c r="P72" i="17" s="1"/>
  <c r="U52" i="16"/>
  <c r="U52" i="7"/>
  <c r="I50" i="14"/>
  <c r="I53" i="14" s="1"/>
  <c r="I72" i="14" s="1"/>
  <c r="AA18" i="14"/>
  <c r="AA24" i="14"/>
  <c r="U22" i="7"/>
  <c r="U26" i="7"/>
  <c r="U30" i="7"/>
  <c r="P50" i="15"/>
  <c r="P53" i="15" s="1"/>
  <c r="P72" i="15" s="1"/>
  <c r="U23" i="15"/>
  <c r="U27" i="15"/>
  <c r="U37" i="15"/>
  <c r="U41" i="15"/>
  <c r="U51" i="17"/>
  <c r="U51" i="15"/>
  <c r="AA51" i="14"/>
  <c r="AA22" i="14"/>
  <c r="U52" i="17"/>
  <c r="U52" i="15"/>
  <c r="AA52" i="14"/>
  <c r="P50" i="14"/>
  <c r="P53" i="14" s="1"/>
  <c r="P72" i="14" s="1"/>
  <c r="U50" i="14"/>
  <c r="U53" i="14" s="1"/>
  <c r="U72" i="14" s="1"/>
  <c r="R50" i="14"/>
  <c r="O50" i="14"/>
  <c r="O53" i="14" s="1"/>
  <c r="O72" i="14" s="1"/>
  <c r="U34" i="16"/>
  <c r="U19" i="17"/>
  <c r="U23" i="17"/>
  <c r="U27" i="17"/>
  <c r="U31" i="17"/>
  <c r="U35" i="17"/>
  <c r="U43" i="17"/>
  <c r="J50" i="14"/>
  <c r="J53" i="14" s="1"/>
  <c r="J72" i="14" s="1"/>
  <c r="T50" i="14"/>
  <c r="T53" i="14" s="1"/>
  <c r="T72" i="14" s="1"/>
  <c r="AA20" i="14"/>
  <c r="G50" i="14"/>
  <c r="K50" i="14"/>
  <c r="K53" i="14" s="1"/>
  <c r="K72" i="14" s="1"/>
  <c r="D50" i="14"/>
  <c r="D53" i="14" s="1"/>
  <c r="D72" i="14" s="1"/>
  <c r="H50" i="14"/>
  <c r="H53" i="14" s="1"/>
  <c r="H72" i="14" s="1"/>
  <c r="V50" i="14"/>
  <c r="V53" i="14" s="1"/>
  <c r="V72" i="14" s="1"/>
  <c r="E50" i="14"/>
  <c r="E53" i="14" s="1"/>
  <c r="E72" i="14" s="1"/>
  <c r="S50" i="14"/>
  <c r="S53" i="14" s="1"/>
  <c r="AA19" i="14"/>
  <c r="AA21" i="14"/>
  <c r="AA26" i="14"/>
  <c r="AA27" i="14"/>
  <c r="AA30" i="14"/>
  <c r="AA31" i="14"/>
  <c r="AA34" i="14"/>
  <c r="AA35" i="14"/>
  <c r="AA38" i="14"/>
  <c r="AA39" i="14"/>
  <c r="AA42" i="14"/>
  <c r="AA43" i="14"/>
  <c r="AA46" i="14"/>
  <c r="AA47" i="14"/>
  <c r="S50" i="7"/>
  <c r="S53" i="7" s="1"/>
  <c r="S72" i="7" s="1"/>
  <c r="R50" i="7"/>
  <c r="R53" i="7" s="1"/>
  <c r="R72" i="7" s="1"/>
  <c r="U29" i="7"/>
  <c r="U104" i="7" s="1"/>
  <c r="U37" i="7"/>
  <c r="U17" i="17"/>
  <c r="J50" i="17"/>
  <c r="J53" i="17" s="1"/>
  <c r="J72" i="17" s="1"/>
  <c r="E50" i="15"/>
  <c r="E53" i="15" s="1"/>
  <c r="E72" i="15" s="1"/>
  <c r="U21" i="15"/>
  <c r="U22" i="15"/>
  <c r="U25" i="15"/>
  <c r="U29" i="15"/>
  <c r="U104" i="15" s="1"/>
  <c r="U34" i="15"/>
  <c r="U38" i="15"/>
  <c r="U42" i="15"/>
  <c r="H50" i="16"/>
  <c r="H53" i="16" s="1"/>
  <c r="H72" i="16" s="1"/>
  <c r="U16" i="16"/>
  <c r="G50" i="16"/>
  <c r="G53" i="16" s="1"/>
  <c r="G72" i="16" s="1"/>
  <c r="U17" i="16"/>
  <c r="F50" i="16"/>
  <c r="F53" i="16" s="1"/>
  <c r="F72" i="16" s="1"/>
  <c r="L50" i="16"/>
  <c r="P50" i="16"/>
  <c r="P53" i="16" s="1"/>
  <c r="P72" i="16" s="1"/>
  <c r="J50" i="16"/>
  <c r="J53" i="16" s="1"/>
  <c r="J72" i="16" s="1"/>
  <c r="O50" i="16"/>
  <c r="O53" i="16" s="1"/>
  <c r="O72" i="16" s="1"/>
  <c r="U32" i="16"/>
  <c r="U37" i="16"/>
  <c r="U47" i="16"/>
  <c r="E50" i="17"/>
  <c r="E53" i="17" s="1"/>
  <c r="E72" i="17" s="1"/>
  <c r="M50" i="17"/>
  <c r="M53" i="17" s="1"/>
  <c r="U17" i="7"/>
  <c r="M50" i="14"/>
  <c r="M53" i="14" s="1"/>
  <c r="M72" i="14" s="1"/>
  <c r="X50" i="14"/>
  <c r="X53" i="14" s="1"/>
  <c r="X72" i="14" s="1"/>
  <c r="U17" i="15"/>
  <c r="D50" i="17"/>
  <c r="L50" i="17"/>
  <c r="U42" i="17"/>
  <c r="U38" i="17"/>
  <c r="U34" i="17"/>
  <c r="U48" i="17"/>
  <c r="U40" i="17"/>
  <c r="U36" i="17"/>
  <c r="U32" i="17"/>
  <c r="U20" i="17"/>
  <c r="S50" i="17"/>
  <c r="S53" i="17" s="1"/>
  <c r="S72" i="17" s="1"/>
  <c r="U16" i="17"/>
  <c r="U44" i="17"/>
  <c r="R50" i="17"/>
  <c r="R53" i="17" s="1"/>
  <c r="R72" i="17" s="1"/>
  <c r="U43" i="16"/>
  <c r="U39" i="16"/>
  <c r="U35" i="16"/>
  <c r="U31" i="16"/>
  <c r="U27" i="16"/>
  <c r="U23" i="16"/>
  <c r="U19" i="16"/>
  <c r="U46" i="16"/>
  <c r="U44" i="16"/>
  <c r="U40" i="16"/>
  <c r="U36" i="16"/>
  <c r="U28" i="16"/>
  <c r="U24" i="16"/>
  <c r="U20" i="16"/>
  <c r="U48" i="16"/>
  <c r="N50" i="16"/>
  <c r="N53" i="16" s="1"/>
  <c r="N72" i="16" s="1"/>
  <c r="E50" i="16"/>
  <c r="E53" i="16" s="1"/>
  <c r="E72" i="16" s="1"/>
  <c r="D50" i="16"/>
  <c r="R50" i="15"/>
  <c r="R53" i="15" s="1"/>
  <c r="R72" i="15" s="1"/>
  <c r="O50" i="15"/>
  <c r="O53" i="15" s="1"/>
  <c r="O72" i="15" s="1"/>
  <c r="M50" i="15"/>
  <c r="M53" i="15" s="1"/>
  <c r="L50" i="15"/>
  <c r="U28" i="15"/>
  <c r="U44" i="15"/>
  <c r="U48" i="15"/>
  <c r="U19" i="15"/>
  <c r="U24" i="15"/>
  <c r="U35" i="15"/>
  <c r="U40" i="15"/>
  <c r="U20" i="15"/>
  <c r="U31" i="15"/>
  <c r="U36" i="15"/>
  <c r="U46" i="15"/>
  <c r="U47" i="15"/>
  <c r="F50" i="15"/>
  <c r="F53" i="15" s="1"/>
  <c r="F72" i="15" s="1"/>
  <c r="U16" i="15"/>
  <c r="U46" i="7"/>
  <c r="U42" i="7"/>
  <c r="U38" i="7"/>
  <c r="U34" i="7"/>
  <c r="N50" i="7"/>
  <c r="N53" i="7" s="1"/>
  <c r="N72" i="7" s="1"/>
  <c r="U48" i="7"/>
  <c r="U44" i="7"/>
  <c r="U40" i="7"/>
  <c r="U36" i="7"/>
  <c r="U32" i="7"/>
  <c r="U28" i="7"/>
  <c r="U24" i="7"/>
  <c r="U20" i="7"/>
  <c r="U18" i="7"/>
  <c r="U47" i="7"/>
  <c r="U43" i="7"/>
  <c r="U39" i="7"/>
  <c r="U35" i="7"/>
  <c r="U31" i="7"/>
  <c r="U27" i="7"/>
  <c r="U23" i="7"/>
  <c r="U19" i="7"/>
  <c r="P50" i="7"/>
  <c r="P53" i="7" s="1"/>
  <c r="P72" i="7" s="1"/>
  <c r="M50" i="7"/>
  <c r="M53" i="7" s="1"/>
  <c r="M72" i="7" s="1"/>
  <c r="L50" i="7"/>
  <c r="F50" i="7"/>
  <c r="F53" i="7" s="1"/>
  <c r="F72" i="7" s="1"/>
  <c r="AA16" i="14"/>
  <c r="J50" i="7"/>
  <c r="H50" i="7"/>
  <c r="H53" i="7" s="1"/>
  <c r="H72" i="7" s="1"/>
  <c r="G50" i="7"/>
  <c r="G53" i="7" s="1"/>
  <c r="G72" i="7" s="1"/>
  <c r="E50" i="7"/>
  <c r="E53" i="7" s="1"/>
  <c r="E72" i="7" s="1"/>
  <c r="D50" i="7"/>
  <c r="Q50" i="15" l="1"/>
  <c r="Q53" i="15" s="1"/>
  <c r="Q72" i="15" s="1"/>
  <c r="M72" i="17"/>
  <c r="M60" i="17"/>
  <c r="M55" i="17"/>
  <c r="G53" i="14"/>
  <c r="I50" i="16"/>
  <c r="I53" i="16" s="1"/>
  <c r="I72" i="16" s="1"/>
  <c r="M72" i="15"/>
  <c r="M60" i="15"/>
  <c r="M55" i="15"/>
  <c r="D53" i="15"/>
  <c r="S55" i="14"/>
  <c r="S60" i="14" s="1"/>
  <c r="S72" i="14"/>
  <c r="R53" i="14"/>
  <c r="M72" i="16"/>
  <c r="M55" i="16"/>
  <c r="M60" i="16"/>
  <c r="M60" i="7"/>
  <c r="M55" i="7"/>
  <c r="Q50" i="7"/>
  <c r="Q53" i="7" s="1"/>
  <c r="Q72" i="7" s="1"/>
  <c r="I50" i="7"/>
  <c r="I53" i="7" s="1"/>
  <c r="I72" i="7" s="1"/>
  <c r="I50" i="15"/>
  <c r="I53" i="15" s="1"/>
  <c r="I72" i="15" s="1"/>
  <c r="Q50" i="16"/>
  <c r="Q53" i="16" s="1"/>
  <c r="Q72" i="16" s="1"/>
  <c r="Q50" i="17"/>
  <c r="Q53" i="17" s="1"/>
  <c r="Q72" i="17" s="1"/>
  <c r="I50" i="17"/>
  <c r="I53" i="17" s="1"/>
  <c r="I72" i="17" s="1"/>
  <c r="W50" i="14"/>
  <c r="W53" i="14" s="1"/>
  <c r="W72" i="14" s="1"/>
  <c r="L50" i="14"/>
  <c r="L53" i="14" s="1"/>
  <c r="L72" i="14" s="1"/>
  <c r="L53" i="15"/>
  <c r="L92" i="15"/>
  <c r="D53" i="16"/>
  <c r="D94" i="16"/>
  <c r="D92" i="15"/>
  <c r="D53" i="7"/>
  <c r="D93" i="7"/>
  <c r="L53" i="17"/>
  <c r="L94" i="17"/>
  <c r="L53" i="16"/>
  <c r="L94" i="16"/>
  <c r="L53" i="7"/>
  <c r="L93" i="7"/>
  <c r="D53" i="17"/>
  <c r="D94" i="17"/>
  <c r="U50" i="16"/>
  <c r="S53" i="16"/>
  <c r="U53" i="17"/>
  <c r="U53" i="15"/>
  <c r="AA53" i="14"/>
  <c r="U50" i="15"/>
  <c r="AA50" i="14"/>
  <c r="U50" i="17"/>
  <c r="J53" i="7"/>
  <c r="J72" i="7" s="1"/>
  <c r="U50" i="7"/>
  <c r="X50" i="15" l="1"/>
  <c r="D95" i="17"/>
  <c r="D72" i="17"/>
  <c r="W53" i="17"/>
  <c r="L95" i="16"/>
  <c r="X53" i="16"/>
  <c r="L72" i="16"/>
  <c r="D72" i="7"/>
  <c r="W53" i="7"/>
  <c r="D72" i="15"/>
  <c r="W53" i="15"/>
  <c r="W50" i="16"/>
  <c r="L93" i="15"/>
  <c r="L72" i="15"/>
  <c r="X53" i="15"/>
  <c r="X50" i="17"/>
  <c r="AC50" i="14"/>
  <c r="X53" i="7"/>
  <c r="L72" i="7"/>
  <c r="L95" i="17"/>
  <c r="X53" i="17"/>
  <c r="L72" i="17"/>
  <c r="AD50" i="14"/>
  <c r="X50" i="16"/>
  <c r="W50" i="7"/>
  <c r="X50" i="7"/>
  <c r="G72" i="14"/>
  <c r="AC53" i="14"/>
  <c r="U53" i="16"/>
  <c r="S72" i="16"/>
  <c r="D95" i="16"/>
  <c r="W53" i="16"/>
  <c r="D72" i="16"/>
  <c r="R72" i="14"/>
  <c r="AD53" i="14"/>
  <c r="W50" i="15"/>
  <c r="W50" i="17"/>
  <c r="L94" i="7"/>
  <c r="D94" i="7"/>
  <c r="D93" i="15"/>
  <c r="U53" i="7"/>
</calcChain>
</file>

<file path=xl/sharedStrings.xml><?xml version="1.0" encoding="utf-8"?>
<sst xmlns="http://schemas.openxmlformats.org/spreadsheetml/2006/main" count="801" uniqueCount="78">
  <si>
    <t>File Number:</t>
  </si>
  <si>
    <t>Exhibit:</t>
  </si>
  <si>
    <t>Tab:</t>
  </si>
  <si>
    <t>Schedule:</t>
  </si>
  <si>
    <t>Page:</t>
  </si>
  <si>
    <t>Date:</t>
  </si>
  <si>
    <t xml:space="preserve">Year </t>
  </si>
  <si>
    <t>CCA Class</t>
  </si>
  <si>
    <t>Description</t>
  </si>
  <si>
    <t>Additions</t>
  </si>
  <si>
    <t>Retirement</t>
  </si>
  <si>
    <t>Transfers</t>
  </si>
  <si>
    <t>Closing Balance</t>
  </si>
  <si>
    <t>Net Book Value</t>
  </si>
  <si>
    <t>Computer Software (Formally known as Account 1925)</t>
  </si>
  <si>
    <t>N/A</t>
  </si>
  <si>
    <t>Land Rights</t>
  </si>
  <si>
    <t>Land</t>
  </si>
  <si>
    <t>Buildings</t>
  </si>
  <si>
    <t>Transformer Station Equipment &gt;50 kV</t>
  </si>
  <si>
    <t>Distribution Station Equipment &lt;50 kV</t>
  </si>
  <si>
    <t>Poles, Towers &amp; Fixtures</t>
  </si>
  <si>
    <t>Overhead Conductors &amp; Devices</t>
  </si>
  <si>
    <t>Underground Conduit</t>
  </si>
  <si>
    <t>Underground Conductors &amp; Devices</t>
  </si>
  <si>
    <t>Line Transformers</t>
  </si>
  <si>
    <t>Services (Overhead &amp; Underground)</t>
  </si>
  <si>
    <t>Meters</t>
  </si>
  <si>
    <t>Buildings &amp; Fixtures</t>
  </si>
  <si>
    <t>Leasehold Improvements</t>
  </si>
  <si>
    <t>Office Furniture &amp; Equipment</t>
  </si>
  <si>
    <t>Computer Equipment - Hardware</t>
  </si>
  <si>
    <t>Transportation Equipment</t>
  </si>
  <si>
    <t>Stores Equipment</t>
  </si>
  <si>
    <t>Tools, Shop &amp; Garage Equipment</t>
  </si>
  <si>
    <t>Measurement &amp; Testing Equipment</t>
  </si>
  <si>
    <t>Communications Equipment</t>
  </si>
  <si>
    <t xml:space="preserve">Miscellaneous Equipment </t>
  </si>
  <si>
    <t>Load Management Controls Customer Premises</t>
  </si>
  <si>
    <t>Load Management Controls Utility Premises</t>
  </si>
  <si>
    <t>System Supervisor Equipment</t>
  </si>
  <si>
    <t>Miscellaneous Fixed Assets</t>
  </si>
  <si>
    <t>Capital Contributions Paid</t>
  </si>
  <si>
    <t>Property Under Capital Leases</t>
  </si>
  <si>
    <t>Sub-Total</t>
  </si>
  <si>
    <r>
      <t xml:space="preserve">Less Socialized Renewable Energy Generation Investments </t>
    </r>
    <r>
      <rPr>
        <b/>
        <sz val="9"/>
        <rFont val="Arial"/>
        <family val="2"/>
      </rPr>
      <t>(input as negative)</t>
    </r>
  </si>
  <si>
    <r>
      <t xml:space="preserve">Less Other Non Rate-Regulated Utility Assets </t>
    </r>
    <r>
      <rPr>
        <b/>
        <i/>
        <sz val="9"/>
        <rFont val="Arial"/>
        <family val="2"/>
      </rPr>
      <t>(input as negative)</t>
    </r>
  </si>
  <si>
    <t>Total PP&amp;E</t>
  </si>
  <si>
    <t>Derecognition</t>
  </si>
  <si>
    <t>Fixed Asset Continuity Schedule - MIFRS</t>
  </si>
  <si>
    <t>Revised Opening Balance</t>
  </si>
  <si>
    <t>ICM Transfer</t>
  </si>
  <si>
    <t>OEB Appendix 2-BA</t>
  </si>
  <si>
    <t>OEB Account</t>
  </si>
  <si>
    <t>Contributions &amp; Grants (Formally known as Account 1995)</t>
  </si>
  <si>
    <t>Service Equipment</t>
  </si>
  <si>
    <t>Meters (Smart Meters)</t>
  </si>
  <si>
    <t>Total 1860</t>
  </si>
  <si>
    <t>Excluded SM</t>
  </si>
  <si>
    <t>Opening Balance</t>
  </si>
  <si>
    <t>Street Lighting Transfer</t>
  </si>
  <si>
    <t>Disposals</t>
  </si>
  <si>
    <t>Cost (Historical)</t>
  </si>
  <si>
    <t>Accumulated Depreciation (Historical)</t>
  </si>
  <si>
    <t>Cost (Bridge)</t>
  </si>
  <si>
    <t>Accumulated Depreciation (Bridge)</t>
  </si>
  <si>
    <t>Cost (Forecast)</t>
  </si>
  <si>
    <t>Accumulated Depreciation (Forecast)</t>
  </si>
  <si>
    <r>
      <rPr>
        <b/>
        <sz val="11"/>
        <color theme="1"/>
        <rFont val="Calibri"/>
        <family val="2"/>
      </rPr>
      <t>Notes:</t>
    </r>
    <r>
      <rPr>
        <sz val="11"/>
        <color theme="1"/>
        <rFont val="Calibri"/>
        <family val="2"/>
        <scheme val="minor"/>
      </rPr>
      <t xml:space="preserve">
Fixed Asset Continuity Schedule includes monthly billing and assets held for sale
Other Non Rate-Regulated Utility Assets includes Generation Protection, Monitoring and Control program
Precapitalized Inventory transfer included in the continuity schedule</t>
    </r>
  </si>
  <si>
    <r>
      <rPr>
        <b/>
        <sz val="11"/>
        <color theme="1"/>
        <rFont val="Calibri"/>
        <family val="2"/>
      </rPr>
      <t>Notes:</t>
    </r>
    <r>
      <rPr>
        <sz val="11"/>
        <color theme="1"/>
        <rFont val="Calibri"/>
        <family val="2"/>
        <scheme val="minor"/>
      </rPr>
      <t xml:space="preserve">
Street Lighting Transfer and ICM Transfer as per EB-2014-0116
Fixed Asset Continuity Schedule includes monthly billing and assets held for sale</t>
    </r>
  </si>
  <si>
    <r>
      <rPr>
        <b/>
        <sz val="11"/>
        <color theme="1"/>
        <rFont val="Calibri"/>
        <family val="2"/>
      </rPr>
      <t>Notes:</t>
    </r>
    <r>
      <rPr>
        <sz val="11"/>
        <color theme="1"/>
        <rFont val="Calibri"/>
        <family val="2"/>
        <scheme val="minor"/>
      </rPr>
      <t xml:space="preserve">
Fixed Asset Continuity Schedule includes monthly billing</t>
    </r>
  </si>
  <si>
    <r>
      <rPr>
        <b/>
        <sz val="11"/>
        <color theme="1"/>
        <rFont val="Calibri"/>
        <family val="2"/>
      </rPr>
      <t>Notes:</t>
    </r>
    <r>
      <rPr>
        <sz val="11"/>
        <color theme="1"/>
        <rFont val="Calibri"/>
        <family val="2"/>
        <scheme val="minor"/>
      </rPr>
      <t xml:space="preserve">
Fixed Asset Continuity Schedule includes monthly billing
Socialized Renewable Energy Generation Investments include Energy Storage program
Other Non Rate-Regulated Utility Assets includes Generation Protection, Monitoring and Control program</t>
    </r>
  </si>
  <si>
    <t>Transportation</t>
  </si>
  <si>
    <t>Net Depreciation</t>
  </si>
  <si>
    <t>Depreciation Expense adj. from gain or loss on the retirement of assets (pool of like assets)</t>
  </si>
  <si>
    <t>Total</t>
  </si>
  <si>
    <r>
      <rPr>
        <b/>
        <sz val="10"/>
        <rFont val="Arial"/>
        <family val="2"/>
      </rPr>
      <t>Less: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Fully Allocated Depreciation</t>
    </r>
  </si>
  <si>
    <t>xCheck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</si>
</sst>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&quot;$&quot;* #,##0_-;\(&quot;$&quot;* #,##0\);_-&quot;$&quot;* &quot;-&quot;??_-;_-@_-"/>
    <numFmt numFmtId="168" formatCode="_-&quot;$&quot;* #,##0_-;\-&quot;$&quot;* #,##0_-;_-&quot;$&quot;* &quot;-&quot;??_-;_-@_-"/>
    <numFmt numFmtId="169" formatCode="_-* #,##0.00&quot;$&quot;_-;\-* #,##0.00&quot;$&quot;_-;_-* &quot;-&quot;??&quot;$&quot;_-;_-@_-"/>
    <numFmt numFmtId="170" formatCode="[$-1009]d/mmm/yy;@"/>
    <numFmt numFmtId="171" formatCode="_(* #,##0.0_);_(* \(#,##0.0\);_(* &quot;-&quot;??_);_(@_)"/>
    <numFmt numFmtId="172" formatCode="#,##0.0"/>
    <numFmt numFmtId="173" formatCode="mm/dd/yyyy"/>
    <numFmt numFmtId="174" formatCode="0\-0"/>
    <numFmt numFmtId="175" formatCode="##\-#"/>
    <numFmt numFmtId="176" formatCode="_(* #,##0_);_(* \(#,##0\);_(* &quot;-&quot;??_);_(@_)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8"/>
      <name val="Trebuchet MS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0"/>
      <name val="Tahoma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theme="10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color theme="1"/>
      <name val="Tahoma"/>
      <family val="2"/>
    </font>
    <font>
      <sz val="10"/>
      <name val="Tahoma"/>
      <family val="2"/>
    </font>
    <font>
      <sz val="10"/>
      <color indexed="8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8"/>
      <color theme="3"/>
      <name val="Cambria"/>
      <family val="2"/>
      <scheme val="maj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1"/>
      <color theme="1"/>
      <name val="Calibri"/>
      <family val="2"/>
    </font>
    <font>
      <i/>
      <sz val="1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313">
    <xf numFmtId="0" fontId="0" fillId="0" borderId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3" borderId="0" applyNumberFormat="0" applyBorder="0" applyAlignment="0" applyProtection="0"/>
    <xf numFmtId="0" fontId="15" fillId="6" borderId="4" applyNumberFormat="0" applyAlignment="0" applyProtection="0"/>
    <xf numFmtId="0" fontId="16" fillId="7" borderId="7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34" borderId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5" borderId="4" applyNumberFormat="0" applyAlignment="0" applyProtection="0"/>
    <xf numFmtId="0" fontId="28" fillId="0" borderId="6" applyNumberFormat="0" applyFill="0" applyAlignment="0" applyProtection="0"/>
    <xf numFmtId="0" fontId="29" fillId="4" borderId="0" applyNumberFormat="0" applyBorder="0" applyAlignment="0" applyProtection="0"/>
    <xf numFmtId="0" fontId="6" fillId="0" borderId="0"/>
    <xf numFmtId="0" fontId="6" fillId="0" borderId="0"/>
    <xf numFmtId="17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170" fontId="1" fillId="0" borderId="0"/>
    <xf numFmtId="0" fontId="1" fillId="0" borderId="0"/>
    <xf numFmtId="17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6" fillId="0" borderId="0"/>
    <xf numFmtId="170" fontId="1" fillId="0" borderId="0"/>
    <xf numFmtId="0" fontId="6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0" fontId="1" fillId="0" borderId="0"/>
    <xf numFmtId="0" fontId="31" fillId="0" borderId="0"/>
    <xf numFmtId="0" fontId="6" fillId="0" borderId="0"/>
    <xf numFmtId="0" fontId="31" fillId="0" borderId="0"/>
    <xf numFmtId="0" fontId="1" fillId="0" borderId="0"/>
    <xf numFmtId="0" fontId="12" fillId="0" borderId="0"/>
    <xf numFmtId="0" fontId="12" fillId="0" borderId="0"/>
    <xf numFmtId="17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2" fillId="0" borderId="0">
      <alignment vertical="top"/>
    </xf>
    <xf numFmtId="0" fontId="32" fillId="0" borderId="0">
      <alignment vertical="top"/>
    </xf>
    <xf numFmtId="0" fontId="1" fillId="0" borderId="0"/>
    <xf numFmtId="0" fontId="6" fillId="0" borderId="0"/>
    <xf numFmtId="0" fontId="1" fillId="0" borderId="0"/>
    <xf numFmtId="0" fontId="1" fillId="0" borderId="0"/>
    <xf numFmtId="0" fontId="19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170" fontId="1" fillId="0" borderId="0"/>
    <xf numFmtId="0" fontId="12" fillId="8" borderId="8" applyNumberFormat="0" applyFont="0" applyAlignment="0" applyProtection="0"/>
    <xf numFmtId="0" fontId="33" fillId="6" borderId="5" applyNumberFormat="0" applyAlignment="0" applyProtection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/>
    <xf numFmtId="172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3" fontId="6" fillId="0" borderId="0"/>
    <xf numFmtId="174" fontId="6" fillId="0" borderId="0"/>
    <xf numFmtId="173" fontId="6" fillId="0" borderId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2" borderId="0" applyNumberFormat="0" applyBorder="0" applyAlignment="0" applyProtection="0"/>
    <xf numFmtId="0" fontId="18" fillId="43" borderId="0" applyNumberFormat="0" applyBorder="0" applyAlignment="0" applyProtection="0"/>
    <xf numFmtId="0" fontId="18" fillId="38" borderId="0" applyNumberFormat="0" applyBorder="0" applyAlignment="0" applyProtection="0"/>
    <xf numFmtId="0" fontId="18" fillId="41" borderId="0" applyNumberFormat="0" applyBorder="0" applyAlignment="0" applyProtection="0"/>
    <xf numFmtId="0" fontId="18" fillId="44" borderId="0" applyNumberFormat="0" applyBorder="0" applyAlignment="0" applyProtection="0"/>
    <xf numFmtId="0" fontId="39" fillId="45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8" borderId="0" applyNumberFormat="0" applyBorder="0" applyAlignment="0" applyProtection="0"/>
    <xf numFmtId="0" fontId="39" fillId="49" borderId="0" applyNumberFormat="0" applyBorder="0" applyAlignment="0" applyProtection="0"/>
    <xf numFmtId="0" fontId="39" fillId="50" borderId="0" applyNumberFormat="0" applyBorder="0" applyAlignment="0" applyProtection="0"/>
    <xf numFmtId="0" fontId="39" fillId="51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52" borderId="0" applyNumberFormat="0" applyBorder="0" applyAlignment="0" applyProtection="0"/>
    <xf numFmtId="0" fontId="40" fillId="36" borderId="0" applyNumberFormat="0" applyBorder="0" applyAlignment="0" applyProtection="0"/>
    <xf numFmtId="0" fontId="41" fillId="53" borderId="17" applyNumberFormat="0" applyAlignment="0" applyProtection="0"/>
    <xf numFmtId="0" fontId="41" fillId="53" borderId="17" applyNumberFormat="0" applyAlignment="0" applyProtection="0"/>
    <xf numFmtId="0" fontId="42" fillId="54" borderId="18" applyNumberFormat="0" applyAlignment="0" applyProtection="0"/>
    <xf numFmtId="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44" fillId="37" borderId="0" applyNumberFormat="0" applyBorder="0" applyAlignment="0" applyProtection="0"/>
    <xf numFmtId="38" fontId="4" fillId="34" borderId="0" applyNumberFormat="0" applyBorder="0" applyAlignment="0" applyProtection="0"/>
    <xf numFmtId="0" fontId="45" fillId="0" borderId="19" applyNumberFormat="0" applyFill="0" applyAlignment="0" applyProtection="0"/>
    <xf numFmtId="0" fontId="46" fillId="0" borderId="20" applyNumberFormat="0" applyFill="0" applyAlignment="0" applyProtection="0"/>
    <xf numFmtId="0" fontId="47" fillId="0" borderId="21" applyNumberFormat="0" applyFill="0" applyAlignment="0" applyProtection="0"/>
    <xf numFmtId="0" fontId="47" fillId="0" borderId="0" applyNumberFormat="0" applyFill="0" applyBorder="0" applyAlignment="0" applyProtection="0"/>
    <xf numFmtId="10" fontId="4" fillId="55" borderId="14" applyNumberFormat="0" applyBorder="0" applyAlignment="0" applyProtection="0"/>
    <xf numFmtId="0" fontId="48" fillId="40" borderId="17" applyNumberFormat="0" applyAlignment="0" applyProtection="0"/>
    <xf numFmtId="0" fontId="48" fillId="40" borderId="17" applyNumberFormat="0" applyAlignment="0" applyProtection="0"/>
    <xf numFmtId="0" fontId="48" fillId="40" borderId="17" applyNumberFormat="0" applyAlignment="0" applyProtection="0"/>
    <xf numFmtId="0" fontId="48" fillId="40" borderId="17" applyNumberFormat="0" applyAlignment="0" applyProtection="0"/>
    <xf numFmtId="0" fontId="48" fillId="40" borderId="17" applyNumberFormat="0" applyAlignment="0" applyProtection="0"/>
    <xf numFmtId="0" fontId="49" fillId="0" borderId="22" applyNumberFormat="0" applyFill="0" applyAlignment="0" applyProtection="0"/>
    <xf numFmtId="175" fontId="6" fillId="0" borderId="0"/>
    <xf numFmtId="176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0" fontId="50" fillId="56" borderId="0" applyNumberFormat="0" applyBorder="0" applyAlignment="0" applyProtection="0"/>
    <xf numFmtId="0" fontId="6" fillId="57" borderId="23" applyNumberFormat="0" applyFont="0" applyAlignment="0" applyProtection="0"/>
    <xf numFmtId="0" fontId="6" fillId="57" borderId="23" applyNumberFormat="0" applyFont="0" applyAlignment="0" applyProtection="0"/>
    <xf numFmtId="0" fontId="51" fillId="53" borderId="24" applyNumberFormat="0" applyAlignment="0" applyProtection="0"/>
    <xf numFmtId="0" fontId="51" fillId="53" borderId="24" applyNumberFormat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25" applyNumberFormat="0" applyFill="0" applyAlignment="0" applyProtection="0"/>
    <xf numFmtId="0" fontId="53" fillId="0" borderId="25" applyNumberFormat="0" applyFill="0" applyAlignment="0" applyProtection="0"/>
    <xf numFmtId="0" fontId="5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 vertical="top"/>
    </xf>
    <xf numFmtId="0" fontId="4" fillId="33" borderId="10" xfId="0" applyFont="1" applyFill="1" applyBorder="1" applyAlignment="1">
      <alignment horizontal="right" vertical="top"/>
    </xf>
    <xf numFmtId="0" fontId="4" fillId="33" borderId="0" xfId="0" applyFont="1" applyFill="1" applyAlignment="1">
      <alignment horizontal="right" vertical="top"/>
    </xf>
    <xf numFmtId="0" fontId="6" fillId="0" borderId="0" xfId="0" applyFont="1"/>
    <xf numFmtId="0" fontId="3" fillId="0" borderId="0" xfId="0" applyFont="1" applyAlignment="1">
      <alignment horizontal="right"/>
    </xf>
    <xf numFmtId="0" fontId="7" fillId="3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0" fillId="0" borderId="14" xfId="0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167" fontId="0" fillId="33" borderId="14" xfId="0" applyNumberFormat="1" applyFont="1" applyFill="1" applyBorder="1"/>
    <xf numFmtId="0" fontId="0" fillId="0" borderId="14" xfId="0" applyFill="1" applyBorder="1" applyAlignment="1">
      <alignment horizontal="center" vertical="center"/>
    </xf>
    <xf numFmtId="0" fontId="0" fillId="0" borderId="14" xfId="0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/>
    <xf numFmtId="167" fontId="0" fillId="33" borderId="14" xfId="0" applyNumberFormat="1" applyFill="1" applyBorder="1"/>
    <xf numFmtId="0" fontId="3" fillId="0" borderId="14" xfId="0" applyFont="1" applyBorder="1"/>
    <xf numFmtId="167" fontId="3" fillId="0" borderId="14" xfId="0" applyNumberFormat="1" applyFont="1" applyBorder="1"/>
    <xf numFmtId="0" fontId="3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vertical="top" wrapText="1"/>
    </xf>
    <xf numFmtId="0" fontId="0" fillId="0" borderId="0" xfId="0" applyFill="1" applyBorder="1"/>
    <xf numFmtId="168" fontId="0" fillId="0" borderId="0" xfId="0" applyNumberFormat="1" applyFont="1" applyFill="1" applyBorder="1"/>
    <xf numFmtId="165" fontId="0" fillId="0" borderId="0" xfId="0" applyNumberFormat="1"/>
    <xf numFmtId="0" fontId="6" fillId="0" borderId="0" xfId="0" applyFont="1" applyAlignment="1"/>
    <xf numFmtId="0" fontId="0" fillId="0" borderId="0" xfId="0" applyAlignment="1"/>
    <xf numFmtId="0" fontId="3" fillId="0" borderId="0" xfId="0" applyFont="1" applyFill="1" applyBorder="1" applyAlignment="1"/>
    <xf numFmtId="168" fontId="0" fillId="0" borderId="0" xfId="0" applyNumberFormat="1" applyFont="1" applyBorder="1"/>
    <xf numFmtId="0" fontId="10" fillId="0" borderId="0" xfId="0" applyFont="1" applyAlignment="1">
      <alignment horizontal="center"/>
    </xf>
    <xf numFmtId="167" fontId="0" fillId="0" borderId="0" xfId="0" applyNumberFormat="1"/>
    <xf numFmtId="0" fontId="3" fillId="0" borderId="16" xfId="0" applyFont="1" applyFill="1" applyBorder="1" applyAlignment="1">
      <alignment horizontal="center" wrapText="1"/>
    </xf>
    <xf numFmtId="0" fontId="0" fillId="0" borderId="15" xfId="0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4" xfId="0" applyFont="1" applyFill="1" applyBorder="1"/>
    <xf numFmtId="167" fontId="0" fillId="0" borderId="14" xfId="0" applyNumberFormat="1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wrapText="1"/>
    </xf>
    <xf numFmtId="167" fontId="0" fillId="0" borderId="14" xfId="0" applyNumberFormat="1" applyFill="1" applyBorder="1"/>
    <xf numFmtId="0" fontId="0" fillId="0" borderId="14" xfId="0" applyFont="1" applyBorder="1" applyAlignment="1">
      <alignment horizontal="center" vertical="center"/>
    </xf>
    <xf numFmtId="0" fontId="0" fillId="0" borderId="14" xfId="0" applyFont="1" applyBorder="1" applyAlignment="1">
      <alignment vertical="center" wrapText="1"/>
    </xf>
    <xf numFmtId="0" fontId="0" fillId="0" borderId="15" xfId="0" applyFont="1" applyFill="1" applyBorder="1"/>
    <xf numFmtId="0" fontId="0" fillId="0" borderId="0" xfId="0" applyFont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167" fontId="0" fillId="33" borderId="14" xfId="0" applyNumberFormat="1" applyFont="1" applyFill="1" applyBorder="1"/>
    <xf numFmtId="0" fontId="5" fillId="0" borderId="0" xfId="0" applyFont="1" applyAlignment="1">
      <alignment vertical="top"/>
    </xf>
    <xf numFmtId="49" fontId="56" fillId="0" borderId="0" xfId="0" applyNumberFormat="1" applyFont="1" applyFill="1" applyProtection="1">
      <protection locked="0"/>
    </xf>
    <xf numFmtId="0" fontId="2" fillId="0" borderId="26" xfId="0" applyFont="1" applyBorder="1"/>
    <xf numFmtId="43" fontId="2" fillId="0" borderId="26" xfId="4312" applyFont="1" applyBorder="1"/>
    <xf numFmtId="49" fontId="57" fillId="0" borderId="26" xfId="0" applyNumberFormat="1" applyFont="1" applyFill="1" applyBorder="1" applyProtection="1">
      <protection locked="0"/>
    </xf>
    <xf numFmtId="167" fontId="2" fillId="0" borderId="26" xfId="0" applyNumberFormat="1" applyFont="1" applyBorder="1"/>
    <xf numFmtId="43" fontId="0" fillId="0" borderId="0" xfId="4312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top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55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55" fillId="0" borderId="0" xfId="0" applyFont="1" applyFill="1" applyBorder="1" applyAlignment="1">
      <alignment vertical="top"/>
    </xf>
    <xf numFmtId="0" fontId="2" fillId="0" borderId="0" xfId="0" applyFont="1" applyBorder="1"/>
    <xf numFmtId="43" fontId="2" fillId="0" borderId="0" xfId="4312" applyFont="1" applyBorder="1"/>
    <xf numFmtId="0" fontId="0" fillId="0" borderId="0" xfId="0" applyBorder="1" applyAlignment="1">
      <alignment horizontal="left" vertical="top" wrapText="1"/>
    </xf>
    <xf numFmtId="0" fontId="3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top"/>
    </xf>
    <xf numFmtId="0" fontId="2" fillId="0" borderId="11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0" fontId="3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2" fillId="0" borderId="27" xfId="0" applyFont="1" applyBorder="1" applyAlignment="1">
      <alignment horizontal="centerContinuous"/>
    </xf>
    <xf numFmtId="0" fontId="0" fillId="0" borderId="28" xfId="0" applyBorder="1" applyAlignment="1">
      <alignment horizontal="centerContinuous"/>
    </xf>
    <xf numFmtId="0" fontId="0" fillId="0" borderId="29" xfId="0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2" fillId="0" borderId="28" xfId="0" applyFont="1" applyBorder="1" applyAlignment="1">
      <alignment horizontal="centerContinuous"/>
    </xf>
    <xf numFmtId="0" fontId="0" fillId="0" borderId="30" xfId="0" applyBorder="1" applyAlignment="1">
      <alignment horizontal="centerContinuous"/>
    </xf>
    <xf numFmtId="0" fontId="8" fillId="0" borderId="0" xfId="0" applyFont="1" applyFill="1" applyAlignment="1">
      <alignment horizontal="center"/>
    </xf>
    <xf numFmtId="0" fontId="6" fillId="0" borderId="0" xfId="0" applyFont="1" applyFill="1" applyBorder="1" applyAlignment="1"/>
    <xf numFmtId="0" fontId="0" fillId="0" borderId="0" xfId="0" applyFill="1" applyBorder="1" applyAlignment="1"/>
    <xf numFmtId="167" fontId="0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3" fillId="0" borderId="31" xfId="0" applyFont="1" applyBorder="1"/>
    <xf numFmtId="167" fontId="3" fillId="0" borderId="31" xfId="0" applyNumberFormat="1" applyFont="1" applyFill="1" applyBorder="1"/>
    <xf numFmtId="167" fontId="2" fillId="0" borderId="31" xfId="0" applyNumberFormat="1" applyFont="1" applyFill="1" applyBorder="1"/>
    <xf numFmtId="167" fontId="0" fillId="0" borderId="26" xfId="0" applyNumberFormat="1" applyFont="1" applyFill="1" applyBorder="1" applyAlignment="1"/>
    <xf numFmtId="0" fontId="0" fillId="0" borderId="26" xfId="0" applyFill="1" applyBorder="1" applyAlignment="1"/>
    <xf numFmtId="0" fontId="0" fillId="0" borderId="26" xfId="0" applyBorder="1" applyAlignment="1"/>
    <xf numFmtId="167" fontId="0" fillId="0" borderId="26" xfId="0" applyNumberFormat="1" applyFont="1" applyBorder="1" applyAlignment="1"/>
    <xf numFmtId="168" fontId="0" fillId="0" borderId="26" xfId="0" applyNumberFormat="1" applyFill="1" applyBorder="1" applyAlignment="1"/>
    <xf numFmtId="167" fontId="3" fillId="0" borderId="0" xfId="0" applyNumberFormat="1" applyFont="1" applyBorder="1" applyAlignment="1"/>
    <xf numFmtId="0" fontId="0" fillId="0" borderId="0" xfId="0" applyBorder="1" applyAlignment="1"/>
    <xf numFmtId="168" fontId="0" fillId="0" borderId="0" xfId="0" applyNumberFormat="1" applyFont="1" applyFill="1" applyBorder="1" applyAlignment="1"/>
    <xf numFmtId="168" fontId="0" fillId="0" borderId="0" xfId="0" applyNumberFormat="1" applyFill="1" applyBorder="1" applyAlignment="1"/>
    <xf numFmtId="168" fontId="3" fillId="0" borderId="15" xfId="0" applyNumberFormat="1" applyFont="1" applyFill="1" applyBorder="1"/>
    <xf numFmtId="165" fontId="0" fillId="0" borderId="0" xfId="0" applyNumberFormat="1" applyFill="1" applyBorder="1"/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/>
    <xf numFmtId="43" fontId="0" fillId="0" borderId="0" xfId="4312" applyFont="1" applyFill="1" applyBorder="1"/>
    <xf numFmtId="167" fontId="3" fillId="0" borderId="0" xfId="0" applyNumberFormat="1" applyFont="1" applyFill="1" applyBorder="1" applyAlignment="1"/>
    <xf numFmtId="167" fontId="0" fillId="0" borderId="11" xfId="0" applyNumberFormat="1" applyFill="1" applyBorder="1"/>
    <xf numFmtId="167" fontId="3" fillId="0" borderId="32" xfId="0" applyNumberFormat="1" applyFont="1" applyFill="1" applyBorder="1"/>
    <xf numFmtId="43" fontId="0" fillId="0" borderId="0" xfId="4312" applyFont="1" applyBorder="1"/>
    <xf numFmtId="0" fontId="3" fillId="0" borderId="11" xfId="0" applyFont="1" applyFill="1" applyBorder="1" applyAlignment="1">
      <alignment horizontal="center" wrapText="1"/>
    </xf>
    <xf numFmtId="167" fontId="0" fillId="33" borderId="11" xfId="0" applyNumberFormat="1" applyFont="1" applyFill="1" applyBorder="1"/>
    <xf numFmtId="167" fontId="3" fillId="0" borderId="11" xfId="0" applyNumberFormat="1" applyFont="1" applyBorder="1"/>
    <xf numFmtId="0" fontId="0" fillId="0" borderId="33" xfId="0" applyBorder="1"/>
    <xf numFmtId="0" fontId="0" fillId="0" borderId="33" xfId="0" applyFill="1" applyBorder="1"/>
    <xf numFmtId="167" fontId="0" fillId="0" borderId="0" xfId="0" applyNumberFormat="1" applyFont="1" applyFill="1" applyBorder="1" applyAlignment="1"/>
    <xf numFmtId="165" fontId="0" fillId="0" borderId="0" xfId="0" applyNumberFormat="1" applyFill="1" applyBorder="1" applyAlignment="1"/>
    <xf numFmtId="167" fontId="0" fillId="0" borderId="0" xfId="0" applyNumberFormat="1" applyFill="1" applyBorder="1" applyAlignment="1"/>
    <xf numFmtId="43" fontId="0" fillId="0" borderId="0" xfId="4312" applyFont="1" applyFill="1" applyBorder="1" applyAlignment="1"/>
    <xf numFmtId="0" fontId="0" fillId="0" borderId="0" xfId="0" applyAlignment="1"/>
    <xf numFmtId="167" fontId="0" fillId="33" borderId="10" xfId="0" applyNumberFormat="1" applyFont="1" applyFill="1" applyBorder="1"/>
    <xf numFmtId="44" fontId="0" fillId="0" borderId="0" xfId="0" applyNumberFormat="1"/>
    <xf numFmtId="167" fontId="0" fillId="0" borderId="12" xfId="0" applyNumberFormat="1" applyFont="1" applyBorder="1"/>
    <xf numFmtId="168" fontId="0" fillId="0" borderId="0" xfId="0" applyNumberFormat="1" applyFill="1" applyBorder="1"/>
    <xf numFmtId="0" fontId="6" fillId="0" borderId="0" xfId="107" applyAlignment="1" applyProtection="1">
      <protection locked="0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3" fontId="3" fillId="0" borderId="0" xfId="4312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5" fillId="0" borderId="0" xfId="0" applyFont="1" applyAlignment="1">
      <alignment horizontal="center" vertical="top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top" wrapText="1"/>
    </xf>
    <xf numFmtId="0" fontId="3" fillId="0" borderId="14" xfId="0" applyFont="1" applyFill="1" applyBorder="1" applyAlignment="1">
      <alignment horizontal="left"/>
    </xf>
    <xf numFmtId="0" fontId="0" fillId="0" borderId="14" xfId="0" applyBorder="1" applyAlignment="1"/>
    <xf numFmtId="0" fontId="3" fillId="0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0" fillId="0" borderId="0" xfId="0" applyAlignment="1"/>
    <xf numFmtId="167" fontId="3" fillId="0" borderId="14" xfId="0" applyNumberFormat="1" applyFont="1" applyFill="1" applyBorder="1"/>
  </cellXfs>
  <cellStyles count="4313">
    <cellStyle name="$" xfId="649" xr:uid="{00000000-0005-0000-0000-000000000000}"/>
    <cellStyle name="$.00" xfId="650" xr:uid="{00000000-0005-0000-0000-000001000000}"/>
    <cellStyle name="$_9. Rev2Cost_GDPIPI" xfId="651" xr:uid="{00000000-0005-0000-0000-000002000000}"/>
    <cellStyle name="$_lists" xfId="652" xr:uid="{00000000-0005-0000-0000-000003000000}"/>
    <cellStyle name="$_lists_4. Current Monthly Fixed Charge" xfId="653" xr:uid="{00000000-0005-0000-0000-000004000000}"/>
    <cellStyle name="$_Sheet4" xfId="654" xr:uid="{00000000-0005-0000-0000-000005000000}"/>
    <cellStyle name="$M" xfId="655" xr:uid="{00000000-0005-0000-0000-000006000000}"/>
    <cellStyle name="$M.00" xfId="656" xr:uid="{00000000-0005-0000-0000-000007000000}"/>
    <cellStyle name="$M_9. Rev2Cost_GDPIPI" xfId="657" xr:uid="{00000000-0005-0000-0000-000008000000}"/>
    <cellStyle name="20% - Accent1 2" xfId="1" xr:uid="{00000000-0005-0000-0000-000009000000}"/>
    <cellStyle name="20% - Accent1 3" xfId="658" xr:uid="{00000000-0005-0000-0000-00000A000000}"/>
    <cellStyle name="20% - Accent2 2" xfId="2" xr:uid="{00000000-0005-0000-0000-00000B000000}"/>
    <cellStyle name="20% - Accent2 3" xfId="659" xr:uid="{00000000-0005-0000-0000-00000C000000}"/>
    <cellStyle name="20% - Accent3 2" xfId="3" xr:uid="{00000000-0005-0000-0000-00000D000000}"/>
    <cellStyle name="20% - Accent3 3" xfId="660" xr:uid="{00000000-0005-0000-0000-00000E000000}"/>
    <cellStyle name="20% - Accent4 2" xfId="4" xr:uid="{00000000-0005-0000-0000-00000F000000}"/>
    <cellStyle name="20% - Accent4 3" xfId="661" xr:uid="{00000000-0005-0000-0000-000010000000}"/>
    <cellStyle name="20% - Accent5 2" xfId="5" xr:uid="{00000000-0005-0000-0000-000011000000}"/>
    <cellStyle name="20% - Accent5 3" xfId="662" xr:uid="{00000000-0005-0000-0000-000012000000}"/>
    <cellStyle name="20% - Accent6 2" xfId="6" xr:uid="{00000000-0005-0000-0000-000013000000}"/>
    <cellStyle name="20% - Accent6 3" xfId="663" xr:uid="{00000000-0005-0000-0000-000014000000}"/>
    <cellStyle name="40% - Accent1 2" xfId="7" xr:uid="{00000000-0005-0000-0000-000015000000}"/>
    <cellStyle name="40% - Accent1 3" xfId="664" xr:uid="{00000000-0005-0000-0000-000016000000}"/>
    <cellStyle name="40% - Accent2 2" xfId="8" xr:uid="{00000000-0005-0000-0000-000017000000}"/>
    <cellStyle name="40% - Accent2 3" xfId="665" xr:uid="{00000000-0005-0000-0000-000018000000}"/>
    <cellStyle name="40% - Accent3 2" xfId="9" xr:uid="{00000000-0005-0000-0000-000019000000}"/>
    <cellStyle name="40% - Accent3 3" xfId="666" xr:uid="{00000000-0005-0000-0000-00001A000000}"/>
    <cellStyle name="40% - Accent4 2" xfId="10" xr:uid="{00000000-0005-0000-0000-00001B000000}"/>
    <cellStyle name="40% - Accent4 3" xfId="667" xr:uid="{00000000-0005-0000-0000-00001C000000}"/>
    <cellStyle name="40% - Accent5 2" xfId="11" xr:uid="{00000000-0005-0000-0000-00001D000000}"/>
    <cellStyle name="40% - Accent5 3" xfId="668" xr:uid="{00000000-0005-0000-0000-00001E000000}"/>
    <cellStyle name="40% - Accent6 2" xfId="12" xr:uid="{00000000-0005-0000-0000-00001F000000}"/>
    <cellStyle name="40% - Accent6 3" xfId="669" xr:uid="{00000000-0005-0000-0000-000020000000}"/>
    <cellStyle name="60% - Accent1 2" xfId="13" xr:uid="{00000000-0005-0000-0000-000021000000}"/>
    <cellStyle name="60% - Accent1 3" xfId="670" xr:uid="{00000000-0005-0000-0000-000022000000}"/>
    <cellStyle name="60% - Accent2 2" xfId="14" xr:uid="{00000000-0005-0000-0000-000023000000}"/>
    <cellStyle name="60% - Accent2 3" xfId="671" xr:uid="{00000000-0005-0000-0000-000024000000}"/>
    <cellStyle name="60% - Accent3 2" xfId="15" xr:uid="{00000000-0005-0000-0000-000025000000}"/>
    <cellStyle name="60% - Accent3 3" xfId="672" xr:uid="{00000000-0005-0000-0000-000026000000}"/>
    <cellStyle name="60% - Accent4 2" xfId="16" xr:uid="{00000000-0005-0000-0000-000027000000}"/>
    <cellStyle name="60% - Accent4 3" xfId="673" xr:uid="{00000000-0005-0000-0000-000028000000}"/>
    <cellStyle name="60% - Accent5 2" xfId="17" xr:uid="{00000000-0005-0000-0000-000029000000}"/>
    <cellStyle name="60% - Accent5 3" xfId="674" xr:uid="{00000000-0005-0000-0000-00002A000000}"/>
    <cellStyle name="60% - Accent6 2" xfId="18" xr:uid="{00000000-0005-0000-0000-00002B000000}"/>
    <cellStyle name="60% - Accent6 3" xfId="675" xr:uid="{00000000-0005-0000-0000-00002C000000}"/>
    <cellStyle name="Accent1 2" xfId="19" xr:uid="{00000000-0005-0000-0000-00002D000000}"/>
    <cellStyle name="Accent1 3" xfId="676" xr:uid="{00000000-0005-0000-0000-00002E000000}"/>
    <cellStyle name="Accent2 2" xfId="20" xr:uid="{00000000-0005-0000-0000-00002F000000}"/>
    <cellStyle name="Accent2 3" xfId="677" xr:uid="{00000000-0005-0000-0000-000030000000}"/>
    <cellStyle name="Accent3 2" xfId="21" xr:uid="{00000000-0005-0000-0000-000031000000}"/>
    <cellStyle name="Accent3 3" xfId="678" xr:uid="{00000000-0005-0000-0000-000032000000}"/>
    <cellStyle name="Accent4 2" xfId="22" xr:uid="{00000000-0005-0000-0000-000033000000}"/>
    <cellStyle name="Accent4 3" xfId="679" xr:uid="{00000000-0005-0000-0000-000034000000}"/>
    <cellStyle name="Accent5 2" xfId="23" xr:uid="{00000000-0005-0000-0000-000035000000}"/>
    <cellStyle name="Accent5 3" xfId="680" xr:uid="{00000000-0005-0000-0000-000036000000}"/>
    <cellStyle name="Accent6 2" xfId="24" xr:uid="{00000000-0005-0000-0000-000037000000}"/>
    <cellStyle name="Accent6 3" xfId="681" xr:uid="{00000000-0005-0000-0000-000038000000}"/>
    <cellStyle name="Bad 2" xfId="25" xr:uid="{00000000-0005-0000-0000-000039000000}"/>
    <cellStyle name="Bad 3" xfId="682" xr:uid="{00000000-0005-0000-0000-00003A000000}"/>
    <cellStyle name="Calculation 2" xfId="26" xr:uid="{00000000-0005-0000-0000-00003B000000}"/>
    <cellStyle name="Calculation 3" xfId="683" xr:uid="{00000000-0005-0000-0000-00003C000000}"/>
    <cellStyle name="Calculation 4" xfId="684" xr:uid="{00000000-0005-0000-0000-00003D000000}"/>
    <cellStyle name="Check Cell 2" xfId="27" xr:uid="{00000000-0005-0000-0000-00003E000000}"/>
    <cellStyle name="Check Cell 3" xfId="685" xr:uid="{00000000-0005-0000-0000-00003F000000}"/>
    <cellStyle name="Comma" xfId="4312" builtinId="3"/>
    <cellStyle name="Comma 10" xfId="28" xr:uid="{00000000-0005-0000-0000-000041000000}"/>
    <cellStyle name="Comma 2" xfId="29" xr:uid="{00000000-0005-0000-0000-000042000000}"/>
    <cellStyle name="Comma 2 2" xfId="30" xr:uid="{00000000-0005-0000-0000-000043000000}"/>
    <cellStyle name="Comma 2 2 2" xfId="31" xr:uid="{00000000-0005-0000-0000-000044000000}"/>
    <cellStyle name="Comma 2 3" xfId="32" xr:uid="{00000000-0005-0000-0000-000045000000}"/>
    <cellStyle name="Comma 3" xfId="33" xr:uid="{00000000-0005-0000-0000-000046000000}"/>
    <cellStyle name="Comma 3 2" xfId="34" xr:uid="{00000000-0005-0000-0000-000047000000}"/>
    <cellStyle name="Comma 3 3" xfId="35" xr:uid="{00000000-0005-0000-0000-000048000000}"/>
    <cellStyle name="Comma 3 4" xfId="36" xr:uid="{00000000-0005-0000-0000-000049000000}"/>
    <cellStyle name="Comma 3 5" xfId="37" xr:uid="{00000000-0005-0000-0000-00004A000000}"/>
    <cellStyle name="Comma 3 6" xfId="38" xr:uid="{00000000-0005-0000-0000-00004B000000}"/>
    <cellStyle name="Comma 3 6 2" xfId="39" xr:uid="{00000000-0005-0000-0000-00004C000000}"/>
    <cellStyle name="Comma 3 7" xfId="40" xr:uid="{00000000-0005-0000-0000-00004D000000}"/>
    <cellStyle name="Comma 3 8" xfId="41" xr:uid="{00000000-0005-0000-0000-00004E000000}"/>
    <cellStyle name="Comma 4" xfId="42" xr:uid="{00000000-0005-0000-0000-00004F000000}"/>
    <cellStyle name="Comma 4 2" xfId="43" xr:uid="{00000000-0005-0000-0000-000050000000}"/>
    <cellStyle name="Comma 5" xfId="44" xr:uid="{00000000-0005-0000-0000-000051000000}"/>
    <cellStyle name="Comma 5 2" xfId="647" xr:uid="{00000000-0005-0000-0000-000052000000}"/>
    <cellStyle name="Comma 6" xfId="45" xr:uid="{00000000-0005-0000-0000-000053000000}"/>
    <cellStyle name="Comma 6 2" xfId="46" xr:uid="{00000000-0005-0000-0000-000054000000}"/>
    <cellStyle name="Comma 7" xfId="47" xr:uid="{00000000-0005-0000-0000-000055000000}"/>
    <cellStyle name="Comma 8" xfId="48" xr:uid="{00000000-0005-0000-0000-000056000000}"/>
    <cellStyle name="Comma 9" xfId="49" xr:uid="{00000000-0005-0000-0000-000057000000}"/>
    <cellStyle name="Comma0" xfId="686" xr:uid="{00000000-0005-0000-0000-000058000000}"/>
    <cellStyle name="Currency 10" xfId="50" xr:uid="{00000000-0005-0000-0000-000059000000}"/>
    <cellStyle name="Currency 2" xfId="51" xr:uid="{00000000-0005-0000-0000-00005A000000}"/>
    <cellStyle name="Currency 2 2" xfId="52" xr:uid="{00000000-0005-0000-0000-00005B000000}"/>
    <cellStyle name="Currency 2 2 2" xfId="53" xr:uid="{00000000-0005-0000-0000-00005C000000}"/>
    <cellStyle name="Currency 2 2 3" xfId="54" xr:uid="{00000000-0005-0000-0000-00005D000000}"/>
    <cellStyle name="Currency 2 2 4" xfId="55" xr:uid="{00000000-0005-0000-0000-00005E000000}"/>
    <cellStyle name="Currency 2 3" xfId="56" xr:uid="{00000000-0005-0000-0000-00005F000000}"/>
    <cellStyle name="Currency 3" xfId="57" xr:uid="{00000000-0005-0000-0000-000060000000}"/>
    <cellStyle name="Currency 3 2" xfId="58" xr:uid="{00000000-0005-0000-0000-000061000000}"/>
    <cellStyle name="Currency 3 3" xfId="59" xr:uid="{00000000-0005-0000-0000-000062000000}"/>
    <cellStyle name="Currency 3 4" xfId="60" xr:uid="{00000000-0005-0000-0000-000063000000}"/>
    <cellStyle name="Currency 3 5" xfId="61" xr:uid="{00000000-0005-0000-0000-000064000000}"/>
    <cellStyle name="Currency 3 5 2" xfId="62" xr:uid="{00000000-0005-0000-0000-000065000000}"/>
    <cellStyle name="Currency 4" xfId="63" xr:uid="{00000000-0005-0000-0000-000066000000}"/>
    <cellStyle name="Currency 4 2" xfId="64" xr:uid="{00000000-0005-0000-0000-000067000000}"/>
    <cellStyle name="Currency 5" xfId="65" xr:uid="{00000000-0005-0000-0000-000068000000}"/>
    <cellStyle name="Currency 6" xfId="66" xr:uid="{00000000-0005-0000-0000-000069000000}"/>
    <cellStyle name="Currency 7" xfId="67" xr:uid="{00000000-0005-0000-0000-00006A000000}"/>
    <cellStyle name="Currency0" xfId="687" xr:uid="{00000000-0005-0000-0000-00006B000000}"/>
    <cellStyle name="Date" xfId="688" xr:uid="{00000000-0005-0000-0000-00006C000000}"/>
    <cellStyle name="Explanatory Text 2" xfId="68" xr:uid="{00000000-0005-0000-0000-00006D000000}"/>
    <cellStyle name="Explanatory Text 3" xfId="689" xr:uid="{00000000-0005-0000-0000-00006E000000}"/>
    <cellStyle name="Fixed" xfId="690" xr:uid="{00000000-0005-0000-0000-00006F000000}"/>
    <cellStyle name="Followed Hyperlink" xfId="169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7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9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1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789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79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9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3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773" builtinId="9" hidden="1"/>
    <cellStyle name="Followed Hyperlink" xfId="776" builtinId="9" hidden="1"/>
    <cellStyle name="Followed Hyperlink" xfId="777" builtinId="9" hidden="1"/>
    <cellStyle name="Followed Hyperlink" xfId="769" builtinId="9" hidden="1"/>
    <cellStyle name="Followed Hyperlink" xfId="778" builtinId="9" hidden="1"/>
    <cellStyle name="Followed Hyperlink" xfId="1304" builtinId="9" hidden="1"/>
    <cellStyle name="Followed Hyperlink" xfId="774" builtinId="9" hidden="1"/>
    <cellStyle name="Followed Hyperlink" xfId="1303" builtinId="9" hidden="1"/>
    <cellStyle name="Followed Hyperlink" xfId="750" builtinId="9" hidden="1"/>
    <cellStyle name="Followed Hyperlink" xfId="749" builtinId="9" hidden="1"/>
    <cellStyle name="Followed Hyperlink" xfId="748" builtinId="9" hidden="1"/>
    <cellStyle name="Followed Hyperlink" xfId="747" builtinId="9" hidden="1"/>
    <cellStyle name="Followed Hyperlink" xfId="746" builtinId="9" hidden="1"/>
    <cellStyle name="Followed Hyperlink" xfId="745" builtinId="9" hidden="1"/>
    <cellStyle name="Followed Hyperlink" xfId="744" builtinId="9" hidden="1"/>
    <cellStyle name="Followed Hyperlink" xfId="743" builtinId="9" hidden="1"/>
    <cellStyle name="Followed Hyperlink" xfId="742" builtinId="9" hidden="1"/>
    <cellStyle name="Followed Hyperlink" xfId="741" builtinId="9" hidden="1"/>
    <cellStyle name="Followed Hyperlink" xfId="740" builtinId="9" hidden="1"/>
    <cellStyle name="Followed Hyperlink" xfId="739" builtinId="9" hidden="1"/>
    <cellStyle name="Followed Hyperlink" xfId="738" builtinId="9" hidden="1"/>
    <cellStyle name="Followed Hyperlink" xfId="737" builtinId="9" hidden="1"/>
    <cellStyle name="Followed Hyperlink" xfId="736" builtinId="9" hidden="1"/>
    <cellStyle name="Followed Hyperlink" xfId="735" builtinId="9" hidden="1"/>
    <cellStyle name="Followed Hyperlink" xfId="734" builtinId="9" hidden="1"/>
    <cellStyle name="Followed Hyperlink" xfId="733" builtinId="9" hidden="1"/>
    <cellStyle name="Followed Hyperlink" xfId="732" builtinId="9" hidden="1"/>
    <cellStyle name="Followed Hyperlink" xfId="731" builtinId="9" hidden="1"/>
    <cellStyle name="Followed Hyperlink" xfId="730" builtinId="9" hidden="1"/>
    <cellStyle name="Followed Hyperlink" xfId="729" builtinId="9" hidden="1"/>
    <cellStyle name="Followed Hyperlink" xfId="728" builtinId="9" hidden="1"/>
    <cellStyle name="Followed Hyperlink" xfId="727" builtinId="9" hidden="1"/>
    <cellStyle name="Followed Hyperlink" xfId="726" builtinId="9" hidden="1"/>
    <cellStyle name="Followed Hyperlink" xfId="725" builtinId="9" hidden="1"/>
    <cellStyle name="Followed Hyperlink" xfId="1275" builtinId="9" hidden="1"/>
    <cellStyle name="Followed Hyperlink" xfId="1273" builtinId="9" hidden="1"/>
    <cellStyle name="Followed Hyperlink" xfId="1271" builtinId="9" hidden="1"/>
    <cellStyle name="Followed Hyperlink" xfId="1269" builtinId="9" hidden="1"/>
    <cellStyle name="Followed Hyperlink" xfId="1321" builtinId="9" hidden="1"/>
    <cellStyle name="Followed Hyperlink" xfId="1323" builtinId="9" hidden="1"/>
    <cellStyle name="Followed Hyperlink" xfId="1325" builtinId="9" hidden="1"/>
    <cellStyle name="Followed Hyperlink" xfId="1327" builtinId="9" hidden="1"/>
    <cellStyle name="Followed Hyperlink" xfId="1329" builtinId="9" hidden="1"/>
    <cellStyle name="Followed Hyperlink" xfId="1331" builtinId="9" hidden="1"/>
    <cellStyle name="Followed Hyperlink" xfId="1333" builtinId="9" hidden="1"/>
    <cellStyle name="Followed Hyperlink" xfId="1335" builtinId="9" hidden="1"/>
    <cellStyle name="Followed Hyperlink" xfId="1337" builtinId="9" hidden="1"/>
    <cellStyle name="Followed Hyperlink" xfId="1339" builtinId="9" hidden="1"/>
    <cellStyle name="Followed Hyperlink" xfId="1341" builtinId="9" hidden="1"/>
    <cellStyle name="Followed Hyperlink" xfId="1343" builtinId="9" hidden="1"/>
    <cellStyle name="Followed Hyperlink" xfId="1345" builtinId="9" hidden="1"/>
    <cellStyle name="Followed Hyperlink" xfId="1347" builtinId="9" hidden="1"/>
    <cellStyle name="Followed Hyperlink" xfId="1349" builtinId="9" hidden="1"/>
    <cellStyle name="Followed Hyperlink" xfId="1351" builtinId="9" hidden="1"/>
    <cellStyle name="Followed Hyperlink" xfId="1353" builtinId="9" hidden="1"/>
    <cellStyle name="Followed Hyperlink" xfId="1355" builtinId="9" hidden="1"/>
    <cellStyle name="Followed Hyperlink" xfId="1357" builtinId="9" hidden="1"/>
    <cellStyle name="Followed Hyperlink" xfId="1359" builtinId="9" hidden="1"/>
    <cellStyle name="Followed Hyperlink" xfId="1361" builtinId="9" hidden="1"/>
    <cellStyle name="Followed Hyperlink" xfId="1363" builtinId="9" hidden="1"/>
    <cellStyle name="Followed Hyperlink" xfId="1365" builtinId="9" hidden="1"/>
    <cellStyle name="Followed Hyperlink" xfId="1367" builtinId="9" hidden="1"/>
    <cellStyle name="Followed Hyperlink" xfId="1369" builtinId="9" hidden="1"/>
    <cellStyle name="Followed Hyperlink" xfId="1371" builtinId="9" hidden="1"/>
    <cellStyle name="Followed Hyperlink" xfId="1373" builtinId="9" hidden="1"/>
    <cellStyle name="Followed Hyperlink" xfId="1375" builtinId="9" hidden="1"/>
    <cellStyle name="Followed Hyperlink" xfId="1377" builtinId="9" hidden="1"/>
    <cellStyle name="Followed Hyperlink" xfId="1379" builtinId="9" hidden="1"/>
    <cellStyle name="Followed Hyperlink" xfId="1381" builtinId="9" hidden="1"/>
    <cellStyle name="Followed Hyperlink" xfId="1383" builtinId="9" hidden="1"/>
    <cellStyle name="Followed Hyperlink" xfId="1385" builtinId="9" hidden="1"/>
    <cellStyle name="Followed Hyperlink" xfId="1387" builtinId="9" hidden="1"/>
    <cellStyle name="Followed Hyperlink" xfId="1389" builtinId="9" hidden="1"/>
    <cellStyle name="Followed Hyperlink" xfId="1391" builtinId="9" hidden="1"/>
    <cellStyle name="Followed Hyperlink" xfId="1393" builtinId="9" hidden="1"/>
    <cellStyle name="Followed Hyperlink" xfId="1395" builtinId="9" hidden="1"/>
    <cellStyle name="Followed Hyperlink" xfId="1397" builtinId="9" hidden="1"/>
    <cellStyle name="Followed Hyperlink" xfId="1399" builtinId="9" hidden="1"/>
    <cellStyle name="Followed Hyperlink" xfId="1401" builtinId="9" hidden="1"/>
    <cellStyle name="Followed Hyperlink" xfId="1403" builtinId="9" hidden="1"/>
    <cellStyle name="Followed Hyperlink" xfId="1405" builtinId="9" hidden="1"/>
    <cellStyle name="Followed Hyperlink" xfId="1407" builtinId="9" hidden="1"/>
    <cellStyle name="Followed Hyperlink" xfId="1409" builtinId="9" hidden="1"/>
    <cellStyle name="Followed Hyperlink" xfId="1411" builtinId="9" hidden="1"/>
    <cellStyle name="Followed Hyperlink" xfId="1413" builtinId="9" hidden="1"/>
    <cellStyle name="Followed Hyperlink" xfId="1415" builtinId="9" hidden="1"/>
    <cellStyle name="Followed Hyperlink" xfId="1417" builtinId="9" hidden="1"/>
    <cellStyle name="Followed Hyperlink" xfId="1419" builtinId="9" hidden="1"/>
    <cellStyle name="Followed Hyperlink" xfId="1421" builtinId="9" hidden="1"/>
    <cellStyle name="Followed Hyperlink" xfId="1423" builtinId="9" hidden="1"/>
    <cellStyle name="Followed Hyperlink" xfId="1425" builtinId="9" hidden="1"/>
    <cellStyle name="Followed Hyperlink" xfId="1427" builtinId="9" hidden="1"/>
    <cellStyle name="Followed Hyperlink" xfId="1429" builtinId="9" hidden="1"/>
    <cellStyle name="Followed Hyperlink" xfId="1431" builtinId="9" hidden="1"/>
    <cellStyle name="Followed Hyperlink" xfId="1433" builtinId="9" hidden="1"/>
    <cellStyle name="Followed Hyperlink" xfId="1435" builtinId="9" hidden="1"/>
    <cellStyle name="Followed Hyperlink" xfId="1437" builtinId="9" hidden="1"/>
    <cellStyle name="Followed Hyperlink" xfId="1439" builtinId="9" hidden="1"/>
    <cellStyle name="Followed Hyperlink" xfId="1441" builtinId="9" hidden="1"/>
    <cellStyle name="Followed Hyperlink" xfId="1443" builtinId="9" hidden="1"/>
    <cellStyle name="Followed Hyperlink" xfId="1445" builtinId="9" hidden="1"/>
    <cellStyle name="Followed Hyperlink" xfId="1447" builtinId="9" hidden="1"/>
    <cellStyle name="Followed Hyperlink" xfId="1449" builtinId="9" hidden="1"/>
    <cellStyle name="Followed Hyperlink" xfId="1451" builtinId="9" hidden="1"/>
    <cellStyle name="Followed Hyperlink" xfId="1453" builtinId="9" hidden="1"/>
    <cellStyle name="Followed Hyperlink" xfId="1455" builtinId="9" hidden="1"/>
    <cellStyle name="Followed Hyperlink" xfId="1457" builtinId="9" hidden="1"/>
    <cellStyle name="Followed Hyperlink" xfId="1459" builtinId="9" hidden="1"/>
    <cellStyle name="Followed Hyperlink" xfId="1461" builtinId="9" hidden="1"/>
    <cellStyle name="Followed Hyperlink" xfId="1463" builtinId="9" hidden="1"/>
    <cellStyle name="Followed Hyperlink" xfId="1465" builtinId="9" hidden="1"/>
    <cellStyle name="Followed Hyperlink" xfId="1467" builtinId="9" hidden="1"/>
    <cellStyle name="Followed Hyperlink" xfId="1469" builtinId="9" hidden="1"/>
    <cellStyle name="Followed Hyperlink" xfId="1471" builtinId="9" hidden="1"/>
    <cellStyle name="Followed Hyperlink" xfId="1473" builtinId="9" hidden="1"/>
    <cellStyle name="Followed Hyperlink" xfId="1475" builtinId="9" hidden="1"/>
    <cellStyle name="Followed Hyperlink" xfId="1477" builtinId="9" hidden="1"/>
    <cellStyle name="Followed Hyperlink" xfId="1479" builtinId="9" hidden="1"/>
    <cellStyle name="Followed Hyperlink" xfId="1481" builtinId="9" hidden="1"/>
    <cellStyle name="Followed Hyperlink" xfId="1483" builtinId="9" hidden="1"/>
    <cellStyle name="Followed Hyperlink" xfId="1486" builtinId="9" hidden="1"/>
    <cellStyle name="Followed Hyperlink" xfId="1489" builtinId="9" hidden="1"/>
    <cellStyle name="Followed Hyperlink" xfId="1491" builtinId="9" hidden="1"/>
    <cellStyle name="Followed Hyperlink" xfId="1493" builtinId="9" hidden="1"/>
    <cellStyle name="Followed Hyperlink" xfId="1495" builtinId="9" hidden="1"/>
    <cellStyle name="Followed Hyperlink" xfId="1497" builtinId="9" hidden="1"/>
    <cellStyle name="Followed Hyperlink" xfId="1487" builtinId="9" hidden="1"/>
    <cellStyle name="Followed Hyperlink" xfId="1499" builtinId="9" hidden="1"/>
    <cellStyle name="Followed Hyperlink" xfId="1501" builtinId="9" hidden="1"/>
    <cellStyle name="Followed Hyperlink" xfId="1503" builtinId="9" hidden="1"/>
    <cellStyle name="Followed Hyperlink" xfId="1505" builtinId="9" hidden="1"/>
    <cellStyle name="Followed Hyperlink" xfId="1507" builtinId="9" hidden="1"/>
    <cellStyle name="Followed Hyperlink" xfId="1509" builtinId="9" hidden="1"/>
    <cellStyle name="Followed Hyperlink" xfId="1511" builtinId="9" hidden="1"/>
    <cellStyle name="Followed Hyperlink" xfId="1513" builtinId="9" hidden="1"/>
    <cellStyle name="Followed Hyperlink" xfId="1515" builtinId="9" hidden="1"/>
    <cellStyle name="Followed Hyperlink" xfId="1517" builtinId="9" hidden="1"/>
    <cellStyle name="Followed Hyperlink" xfId="1519" builtinId="9" hidden="1"/>
    <cellStyle name="Followed Hyperlink" xfId="1521" builtinId="9" hidden="1"/>
    <cellStyle name="Followed Hyperlink" xfId="1523" builtinId="9" hidden="1"/>
    <cellStyle name="Followed Hyperlink" xfId="1525" builtinId="9" hidden="1"/>
    <cellStyle name="Followed Hyperlink" xfId="1527" builtinId="9" hidden="1"/>
    <cellStyle name="Followed Hyperlink" xfId="1529" builtinId="9" hidden="1"/>
    <cellStyle name="Followed Hyperlink" xfId="1531" builtinId="9" hidden="1"/>
    <cellStyle name="Followed Hyperlink" xfId="1533" builtinId="9" hidden="1"/>
    <cellStyle name="Followed Hyperlink" xfId="1535" builtinId="9" hidden="1"/>
    <cellStyle name="Followed Hyperlink" xfId="1537" builtinId="9" hidden="1"/>
    <cellStyle name="Followed Hyperlink" xfId="1539" builtinId="9" hidden="1"/>
    <cellStyle name="Followed Hyperlink" xfId="1541" builtinId="9" hidden="1"/>
    <cellStyle name="Followed Hyperlink" xfId="1543" builtinId="9" hidden="1"/>
    <cellStyle name="Followed Hyperlink" xfId="1545" builtinId="9" hidden="1"/>
    <cellStyle name="Followed Hyperlink" xfId="1547" builtinId="9" hidden="1"/>
    <cellStyle name="Followed Hyperlink" xfId="1549" builtinId="9" hidden="1"/>
    <cellStyle name="Followed Hyperlink" xfId="1551" builtinId="9" hidden="1"/>
    <cellStyle name="Followed Hyperlink" xfId="1553" builtinId="9" hidden="1"/>
    <cellStyle name="Followed Hyperlink" xfId="1555" builtinId="9" hidden="1"/>
    <cellStyle name="Followed Hyperlink" xfId="1557" builtinId="9" hidden="1"/>
    <cellStyle name="Followed Hyperlink" xfId="1559" builtinId="9" hidden="1"/>
    <cellStyle name="Followed Hyperlink" xfId="1561" builtinId="9" hidden="1"/>
    <cellStyle name="Followed Hyperlink" xfId="1563" builtinId="9" hidden="1"/>
    <cellStyle name="Followed Hyperlink" xfId="1565" builtinId="9" hidden="1"/>
    <cellStyle name="Followed Hyperlink" xfId="1567" builtinId="9" hidden="1"/>
    <cellStyle name="Followed Hyperlink" xfId="1569" builtinId="9" hidden="1"/>
    <cellStyle name="Followed Hyperlink" xfId="1571" builtinId="9" hidden="1"/>
    <cellStyle name="Followed Hyperlink" xfId="1573" builtinId="9" hidden="1"/>
    <cellStyle name="Followed Hyperlink" xfId="1575" builtinId="9" hidden="1"/>
    <cellStyle name="Followed Hyperlink" xfId="1577" builtinId="9" hidden="1"/>
    <cellStyle name="Followed Hyperlink" xfId="1579" builtinId="9" hidden="1"/>
    <cellStyle name="Followed Hyperlink" xfId="1581" builtinId="9" hidden="1"/>
    <cellStyle name="Followed Hyperlink" xfId="1583" builtinId="9" hidden="1"/>
    <cellStyle name="Followed Hyperlink" xfId="1585" builtinId="9" hidden="1"/>
    <cellStyle name="Followed Hyperlink" xfId="1587" builtinId="9" hidden="1"/>
    <cellStyle name="Followed Hyperlink" xfId="1589" builtinId="9" hidden="1"/>
    <cellStyle name="Followed Hyperlink" xfId="1591" builtinId="9" hidden="1"/>
    <cellStyle name="Followed Hyperlink" xfId="1593" builtinId="9" hidden="1"/>
    <cellStyle name="Followed Hyperlink" xfId="1595" builtinId="9" hidden="1"/>
    <cellStyle name="Followed Hyperlink" xfId="1597" builtinId="9" hidden="1"/>
    <cellStyle name="Followed Hyperlink" xfId="1599" builtinId="9" hidden="1"/>
    <cellStyle name="Followed Hyperlink" xfId="1601" builtinId="9" hidden="1"/>
    <cellStyle name="Followed Hyperlink" xfId="1603" builtinId="9" hidden="1"/>
    <cellStyle name="Followed Hyperlink" xfId="1605" builtinId="9" hidden="1"/>
    <cellStyle name="Followed Hyperlink" xfId="1607" builtinId="9" hidden="1"/>
    <cellStyle name="Followed Hyperlink" xfId="1609" builtinId="9" hidden="1"/>
    <cellStyle name="Followed Hyperlink" xfId="1611" builtinId="9" hidden="1"/>
    <cellStyle name="Followed Hyperlink" xfId="1613" builtinId="9" hidden="1"/>
    <cellStyle name="Followed Hyperlink" xfId="1615" builtinId="9" hidden="1"/>
    <cellStyle name="Followed Hyperlink" xfId="1617" builtinId="9" hidden="1"/>
    <cellStyle name="Followed Hyperlink" xfId="1619" builtinId="9" hidden="1"/>
    <cellStyle name="Followed Hyperlink" xfId="1621" builtinId="9" hidden="1"/>
    <cellStyle name="Followed Hyperlink" xfId="1623" builtinId="9" hidden="1"/>
    <cellStyle name="Followed Hyperlink" xfId="1625" builtinId="9" hidden="1"/>
    <cellStyle name="Followed Hyperlink" xfId="1627" builtinId="9" hidden="1"/>
    <cellStyle name="Followed Hyperlink" xfId="1629" builtinId="9" hidden="1"/>
    <cellStyle name="Followed Hyperlink" xfId="1631" builtinId="9" hidden="1"/>
    <cellStyle name="Followed Hyperlink" xfId="1633" builtinId="9" hidden="1"/>
    <cellStyle name="Followed Hyperlink" xfId="1635" builtinId="9" hidden="1"/>
    <cellStyle name="Followed Hyperlink" xfId="1637" builtinId="9" hidden="1"/>
    <cellStyle name="Followed Hyperlink" xfId="1639" builtinId="9" hidden="1"/>
    <cellStyle name="Followed Hyperlink" xfId="1641" builtinId="9" hidden="1"/>
    <cellStyle name="Followed Hyperlink" xfId="1643" builtinId="9" hidden="1"/>
    <cellStyle name="Followed Hyperlink" xfId="1645" builtinId="9" hidden="1"/>
    <cellStyle name="Followed Hyperlink" xfId="1647" builtinId="9" hidden="1"/>
    <cellStyle name="Followed Hyperlink" xfId="1649" builtinId="9" hidden="1"/>
    <cellStyle name="Followed Hyperlink" xfId="1651" builtinId="9" hidden="1"/>
    <cellStyle name="Followed Hyperlink" xfId="1653" builtinId="9" hidden="1"/>
    <cellStyle name="Followed Hyperlink" xfId="1655" builtinId="9" hidden="1"/>
    <cellStyle name="Followed Hyperlink" xfId="1657" builtinId="9" hidden="1"/>
    <cellStyle name="Followed Hyperlink" xfId="1659" builtinId="9" hidden="1"/>
    <cellStyle name="Followed Hyperlink" xfId="1661" builtinId="9" hidden="1"/>
    <cellStyle name="Followed Hyperlink" xfId="1663" builtinId="9" hidden="1"/>
    <cellStyle name="Followed Hyperlink" xfId="1665" builtinId="9" hidden="1"/>
    <cellStyle name="Followed Hyperlink" xfId="1667" builtinId="9" hidden="1"/>
    <cellStyle name="Followed Hyperlink" xfId="1669" builtinId="9" hidden="1"/>
    <cellStyle name="Followed Hyperlink" xfId="1671" builtinId="9" hidden="1"/>
    <cellStyle name="Followed Hyperlink" xfId="1673" builtinId="9" hidden="1"/>
    <cellStyle name="Followed Hyperlink" xfId="1675" builtinId="9" hidden="1"/>
    <cellStyle name="Followed Hyperlink" xfId="1677" builtinId="9" hidden="1"/>
    <cellStyle name="Followed Hyperlink" xfId="1679" builtinId="9" hidden="1"/>
    <cellStyle name="Followed Hyperlink" xfId="1681" builtinId="9" hidden="1"/>
    <cellStyle name="Followed Hyperlink" xfId="1683" builtinId="9" hidden="1"/>
    <cellStyle name="Followed Hyperlink" xfId="1685" builtinId="9" hidden="1"/>
    <cellStyle name="Followed Hyperlink" xfId="1687" builtinId="9" hidden="1"/>
    <cellStyle name="Followed Hyperlink" xfId="1689" builtinId="9" hidden="1"/>
    <cellStyle name="Followed Hyperlink" xfId="1691" builtinId="9" hidden="1"/>
    <cellStyle name="Followed Hyperlink" xfId="1693" builtinId="9" hidden="1"/>
    <cellStyle name="Followed Hyperlink" xfId="1695" builtinId="9" hidden="1"/>
    <cellStyle name="Followed Hyperlink" xfId="1697" builtinId="9" hidden="1"/>
    <cellStyle name="Followed Hyperlink" xfId="1699" builtinId="9" hidden="1"/>
    <cellStyle name="Followed Hyperlink" xfId="1701" builtinId="9" hidden="1"/>
    <cellStyle name="Followed Hyperlink" xfId="1703" builtinId="9" hidden="1"/>
    <cellStyle name="Followed Hyperlink" xfId="1705" builtinId="9" hidden="1"/>
    <cellStyle name="Followed Hyperlink" xfId="1707" builtinId="9" hidden="1"/>
    <cellStyle name="Followed Hyperlink" xfId="1709" builtinId="9" hidden="1"/>
    <cellStyle name="Followed Hyperlink" xfId="1711" builtinId="9" hidden="1"/>
    <cellStyle name="Followed Hyperlink" xfId="1713" builtinId="9" hidden="1"/>
    <cellStyle name="Followed Hyperlink" xfId="1715" builtinId="9" hidden="1"/>
    <cellStyle name="Followed Hyperlink" xfId="1717" builtinId="9" hidden="1"/>
    <cellStyle name="Followed Hyperlink" xfId="1719" builtinId="9" hidden="1"/>
    <cellStyle name="Followed Hyperlink" xfId="1721" builtinId="9" hidden="1"/>
    <cellStyle name="Followed Hyperlink" xfId="1723" builtinId="9" hidden="1"/>
    <cellStyle name="Followed Hyperlink" xfId="1305" builtinId="9" hidden="1"/>
    <cellStyle name="Followed Hyperlink" xfId="764" builtinId="9" hidden="1"/>
    <cellStyle name="Followed Hyperlink" xfId="781" builtinId="9" hidden="1"/>
    <cellStyle name="Followed Hyperlink" xfId="1306" builtinId="9" hidden="1"/>
    <cellStyle name="Followed Hyperlink" xfId="782" builtinId="9" hidden="1"/>
    <cellStyle name="Followed Hyperlink" xfId="1760" builtinId="9" hidden="1"/>
    <cellStyle name="Followed Hyperlink" xfId="783" builtinId="9" hidden="1"/>
    <cellStyle name="Followed Hyperlink" xfId="1759" builtinId="9" hidden="1"/>
    <cellStyle name="Followed Hyperlink" xfId="756" builtinId="9" hidden="1"/>
    <cellStyle name="Followed Hyperlink" xfId="757" builtinId="9" hidden="1"/>
    <cellStyle name="Followed Hyperlink" xfId="758" builtinId="9" hidden="1"/>
    <cellStyle name="Followed Hyperlink" xfId="1309" builtinId="9" hidden="1"/>
    <cellStyle name="Followed Hyperlink" xfId="1310" builtinId="9" hidden="1"/>
    <cellStyle name="Followed Hyperlink" xfId="759" builtinId="9" hidden="1"/>
    <cellStyle name="Followed Hyperlink" xfId="1311" builtinId="9" hidden="1"/>
    <cellStyle name="Followed Hyperlink" xfId="1312" builtinId="9" hidden="1"/>
    <cellStyle name="Followed Hyperlink" xfId="1313" builtinId="9" hidden="1"/>
    <cellStyle name="Followed Hyperlink" xfId="760" builtinId="9" hidden="1"/>
    <cellStyle name="Followed Hyperlink" xfId="763" builtinId="9" hidden="1"/>
    <cellStyle name="Followed Hyperlink" xfId="785" builtinId="9" hidden="1"/>
    <cellStyle name="Followed Hyperlink" xfId="761" builtinId="9" hidden="1"/>
    <cellStyle name="Followed Hyperlink" xfId="772" builtinId="9" hidden="1"/>
    <cellStyle name="Followed Hyperlink" xfId="786" builtinId="9" hidden="1"/>
    <cellStyle name="Followed Hyperlink" xfId="784" builtinId="9" hidden="1"/>
    <cellStyle name="Followed Hyperlink" xfId="771" builtinId="9" hidden="1"/>
    <cellStyle name="Followed Hyperlink" xfId="1267" builtinId="9" hidden="1"/>
    <cellStyle name="Followed Hyperlink" xfId="770" builtinId="9" hidden="1"/>
    <cellStyle name="Followed Hyperlink" xfId="1314" builtinId="9" hidden="1"/>
    <cellStyle name="Followed Hyperlink" xfId="1315" builtinId="9" hidden="1"/>
    <cellStyle name="Followed Hyperlink" xfId="1316" builtinId="9" hidden="1"/>
    <cellStyle name="Followed Hyperlink" xfId="1317" builtinId="9" hidden="1"/>
    <cellStyle name="Followed Hyperlink" xfId="1318" builtinId="9" hidden="1"/>
    <cellStyle name="Followed Hyperlink" xfId="762" builtinId="9" hidden="1"/>
    <cellStyle name="Followed Hyperlink" xfId="1319" builtinId="9" hidden="1"/>
    <cellStyle name="Followed Hyperlink" xfId="1731" builtinId="9" hidden="1"/>
    <cellStyle name="Followed Hyperlink" xfId="1729" builtinId="9" hidden="1"/>
    <cellStyle name="Followed Hyperlink" xfId="1727" builtinId="9" hidden="1"/>
    <cellStyle name="Followed Hyperlink" xfId="1725" builtinId="9" hidden="1"/>
    <cellStyle name="Followed Hyperlink" xfId="1761" builtinId="9" hidden="1"/>
    <cellStyle name="Followed Hyperlink" xfId="1763" builtinId="9" hidden="1"/>
    <cellStyle name="Followed Hyperlink" xfId="1765" builtinId="9" hidden="1"/>
    <cellStyle name="Followed Hyperlink" xfId="1767" builtinId="9" hidden="1"/>
    <cellStyle name="Followed Hyperlink" xfId="1769" builtinId="9" hidden="1"/>
    <cellStyle name="Followed Hyperlink" xfId="1771" builtinId="9" hidden="1"/>
    <cellStyle name="Followed Hyperlink" xfId="1773" builtinId="9" hidden="1"/>
    <cellStyle name="Followed Hyperlink" xfId="1775" builtinId="9" hidden="1"/>
    <cellStyle name="Followed Hyperlink" xfId="1777" builtinId="9" hidden="1"/>
    <cellStyle name="Followed Hyperlink" xfId="1779" builtinId="9" hidden="1"/>
    <cellStyle name="Followed Hyperlink" xfId="1781" builtinId="9" hidden="1"/>
    <cellStyle name="Followed Hyperlink" xfId="1783" builtinId="9" hidden="1"/>
    <cellStyle name="Followed Hyperlink" xfId="1785" builtinId="9" hidden="1"/>
    <cellStyle name="Followed Hyperlink" xfId="1787" builtinId="9" hidden="1"/>
    <cellStyle name="Followed Hyperlink" xfId="1789" builtinId="9" hidden="1"/>
    <cellStyle name="Followed Hyperlink" xfId="1791" builtinId="9" hidden="1"/>
    <cellStyle name="Followed Hyperlink" xfId="1793" builtinId="9" hidden="1"/>
    <cellStyle name="Followed Hyperlink" xfId="1795" builtinId="9" hidden="1"/>
    <cellStyle name="Followed Hyperlink" xfId="1797" builtinId="9" hidden="1"/>
    <cellStyle name="Followed Hyperlink" xfId="1799" builtinId="9" hidden="1"/>
    <cellStyle name="Followed Hyperlink" xfId="1801" builtinId="9" hidden="1"/>
    <cellStyle name="Followed Hyperlink" xfId="1803" builtinId="9" hidden="1"/>
    <cellStyle name="Followed Hyperlink" xfId="1805" builtinId="9" hidden="1"/>
    <cellStyle name="Followed Hyperlink" xfId="1807" builtinId="9" hidden="1"/>
    <cellStyle name="Followed Hyperlink" xfId="1809" builtinId="9" hidden="1"/>
    <cellStyle name="Followed Hyperlink" xfId="1811" builtinId="9" hidden="1"/>
    <cellStyle name="Followed Hyperlink" xfId="1813" builtinId="9" hidden="1"/>
    <cellStyle name="Followed Hyperlink" xfId="1815" builtinId="9" hidden="1"/>
    <cellStyle name="Followed Hyperlink" xfId="1817" builtinId="9" hidden="1"/>
    <cellStyle name="Followed Hyperlink" xfId="1819" builtinId="9" hidden="1"/>
    <cellStyle name="Followed Hyperlink" xfId="1821" builtinId="9" hidden="1"/>
    <cellStyle name="Followed Hyperlink" xfId="1823" builtinId="9" hidden="1"/>
    <cellStyle name="Followed Hyperlink" xfId="1825" builtinId="9" hidden="1"/>
    <cellStyle name="Followed Hyperlink" xfId="1827" builtinId="9" hidden="1"/>
    <cellStyle name="Followed Hyperlink" xfId="1829" builtinId="9" hidden="1"/>
    <cellStyle name="Followed Hyperlink" xfId="1831" builtinId="9" hidden="1"/>
    <cellStyle name="Followed Hyperlink" xfId="1833" builtinId="9" hidden="1"/>
    <cellStyle name="Followed Hyperlink" xfId="1835" builtinId="9" hidden="1"/>
    <cellStyle name="Followed Hyperlink" xfId="1837" builtinId="9" hidden="1"/>
    <cellStyle name="Followed Hyperlink" xfId="1839" builtinId="9" hidden="1"/>
    <cellStyle name="Followed Hyperlink" xfId="1841" builtinId="9" hidden="1"/>
    <cellStyle name="Followed Hyperlink" xfId="1843" builtinId="9" hidden="1"/>
    <cellStyle name="Followed Hyperlink" xfId="1845" builtinId="9" hidden="1"/>
    <cellStyle name="Followed Hyperlink" xfId="1847" builtinId="9" hidden="1"/>
    <cellStyle name="Followed Hyperlink" xfId="1849" builtinId="9" hidden="1"/>
    <cellStyle name="Followed Hyperlink" xfId="1851" builtinId="9" hidden="1"/>
    <cellStyle name="Followed Hyperlink" xfId="1853" builtinId="9" hidden="1"/>
    <cellStyle name="Followed Hyperlink" xfId="1855" builtinId="9" hidden="1"/>
    <cellStyle name="Followed Hyperlink" xfId="1857" builtinId="9" hidden="1"/>
    <cellStyle name="Followed Hyperlink" xfId="1859" builtinId="9" hidden="1"/>
    <cellStyle name="Followed Hyperlink" xfId="1861" builtinId="9" hidden="1"/>
    <cellStyle name="Followed Hyperlink" xfId="1863" builtinId="9" hidden="1"/>
    <cellStyle name="Followed Hyperlink" xfId="1865" builtinId="9" hidden="1"/>
    <cellStyle name="Followed Hyperlink" xfId="1867" builtinId="9" hidden="1"/>
    <cellStyle name="Followed Hyperlink" xfId="1869" builtinId="9" hidden="1"/>
    <cellStyle name="Followed Hyperlink" xfId="1871" builtinId="9" hidden="1"/>
    <cellStyle name="Followed Hyperlink" xfId="1873" builtinId="9" hidden="1"/>
    <cellStyle name="Followed Hyperlink" xfId="1875" builtinId="9" hidden="1"/>
    <cellStyle name="Followed Hyperlink" xfId="1877" builtinId="9" hidden="1"/>
    <cellStyle name="Followed Hyperlink" xfId="1879" builtinId="9" hidden="1"/>
    <cellStyle name="Followed Hyperlink" xfId="1881" builtinId="9" hidden="1"/>
    <cellStyle name="Followed Hyperlink" xfId="1883" builtinId="9" hidden="1"/>
    <cellStyle name="Followed Hyperlink" xfId="1885" builtinId="9" hidden="1"/>
    <cellStyle name="Followed Hyperlink" xfId="1887" builtinId="9" hidden="1"/>
    <cellStyle name="Followed Hyperlink" xfId="1889" builtinId="9" hidden="1"/>
    <cellStyle name="Followed Hyperlink" xfId="1891" builtinId="9" hidden="1"/>
    <cellStyle name="Followed Hyperlink" xfId="1893" builtinId="9" hidden="1"/>
    <cellStyle name="Followed Hyperlink" xfId="1895" builtinId="9" hidden="1"/>
    <cellStyle name="Followed Hyperlink" xfId="1897" builtinId="9" hidden="1"/>
    <cellStyle name="Followed Hyperlink" xfId="1899" builtinId="9" hidden="1"/>
    <cellStyle name="Followed Hyperlink" xfId="1901" builtinId="9" hidden="1"/>
    <cellStyle name="Followed Hyperlink" xfId="1903" builtinId="9" hidden="1"/>
    <cellStyle name="Followed Hyperlink" xfId="1905" builtinId="9" hidden="1"/>
    <cellStyle name="Followed Hyperlink" xfId="1907" builtinId="9" hidden="1"/>
    <cellStyle name="Followed Hyperlink" xfId="1909" builtinId="9" hidden="1"/>
    <cellStyle name="Followed Hyperlink" xfId="1911" builtinId="9" hidden="1"/>
    <cellStyle name="Followed Hyperlink" xfId="1913" builtinId="9" hidden="1"/>
    <cellStyle name="Followed Hyperlink" xfId="1915" builtinId="9" hidden="1"/>
    <cellStyle name="Followed Hyperlink" xfId="1917" builtinId="9" hidden="1"/>
    <cellStyle name="Followed Hyperlink" xfId="1919" builtinId="9" hidden="1"/>
    <cellStyle name="Followed Hyperlink" xfId="1921" builtinId="9" hidden="1"/>
    <cellStyle name="Followed Hyperlink" xfId="1923" builtinId="9" hidden="1"/>
    <cellStyle name="Followed Hyperlink" xfId="1926" builtinId="9" hidden="1"/>
    <cellStyle name="Followed Hyperlink" xfId="1929" builtinId="9" hidden="1"/>
    <cellStyle name="Followed Hyperlink" xfId="1931" builtinId="9" hidden="1"/>
    <cellStyle name="Followed Hyperlink" xfId="1933" builtinId="9" hidden="1"/>
    <cellStyle name="Followed Hyperlink" xfId="1935" builtinId="9" hidden="1"/>
    <cellStyle name="Followed Hyperlink" xfId="1937" builtinId="9" hidden="1"/>
    <cellStyle name="Followed Hyperlink" xfId="1927" builtinId="9" hidden="1"/>
    <cellStyle name="Followed Hyperlink" xfId="1939" builtinId="9" hidden="1"/>
    <cellStyle name="Followed Hyperlink" xfId="1941" builtinId="9" hidden="1"/>
    <cellStyle name="Followed Hyperlink" xfId="1943" builtinId="9" hidden="1"/>
    <cellStyle name="Followed Hyperlink" xfId="1945" builtinId="9" hidden="1"/>
    <cellStyle name="Followed Hyperlink" xfId="1947" builtinId="9" hidden="1"/>
    <cellStyle name="Followed Hyperlink" xfId="1949" builtinId="9" hidden="1"/>
    <cellStyle name="Followed Hyperlink" xfId="1951" builtinId="9" hidden="1"/>
    <cellStyle name="Followed Hyperlink" xfId="1953" builtinId="9" hidden="1"/>
    <cellStyle name="Followed Hyperlink" xfId="1955" builtinId="9" hidden="1"/>
    <cellStyle name="Followed Hyperlink" xfId="1957" builtinId="9" hidden="1"/>
    <cellStyle name="Followed Hyperlink" xfId="1959" builtinId="9" hidden="1"/>
    <cellStyle name="Followed Hyperlink" xfId="1961" builtinId="9" hidden="1"/>
    <cellStyle name="Followed Hyperlink" xfId="1963" builtinId="9" hidden="1"/>
    <cellStyle name="Followed Hyperlink" xfId="1965" builtinId="9" hidden="1"/>
    <cellStyle name="Followed Hyperlink" xfId="1967" builtinId="9" hidden="1"/>
    <cellStyle name="Followed Hyperlink" xfId="1969" builtinId="9" hidden="1"/>
    <cellStyle name="Followed Hyperlink" xfId="1971" builtinId="9" hidden="1"/>
    <cellStyle name="Followed Hyperlink" xfId="1973" builtinId="9" hidden="1"/>
    <cellStyle name="Followed Hyperlink" xfId="1975" builtinId="9" hidden="1"/>
    <cellStyle name="Followed Hyperlink" xfId="1977" builtinId="9" hidden="1"/>
    <cellStyle name="Followed Hyperlink" xfId="1979" builtinId="9" hidden="1"/>
    <cellStyle name="Followed Hyperlink" xfId="1981" builtinId="9" hidden="1"/>
    <cellStyle name="Followed Hyperlink" xfId="1983" builtinId="9" hidden="1"/>
    <cellStyle name="Followed Hyperlink" xfId="1985" builtinId="9" hidden="1"/>
    <cellStyle name="Followed Hyperlink" xfId="1987" builtinId="9" hidden="1"/>
    <cellStyle name="Followed Hyperlink" xfId="1989" builtinId="9" hidden="1"/>
    <cellStyle name="Followed Hyperlink" xfId="1991" builtinId="9" hidden="1"/>
    <cellStyle name="Followed Hyperlink" xfId="1993" builtinId="9" hidden="1"/>
    <cellStyle name="Followed Hyperlink" xfId="1995" builtinId="9" hidden="1"/>
    <cellStyle name="Followed Hyperlink" xfId="1997" builtinId="9" hidden="1"/>
    <cellStyle name="Followed Hyperlink" xfId="1999" builtinId="9" hidden="1"/>
    <cellStyle name="Followed Hyperlink" xfId="2001" builtinId="9" hidden="1"/>
    <cellStyle name="Followed Hyperlink" xfId="2003" builtinId="9" hidden="1"/>
    <cellStyle name="Followed Hyperlink" xfId="2005" builtinId="9" hidden="1"/>
    <cellStyle name="Followed Hyperlink" xfId="2007" builtinId="9" hidden="1"/>
    <cellStyle name="Followed Hyperlink" xfId="2009" builtinId="9" hidden="1"/>
    <cellStyle name="Followed Hyperlink" xfId="2011" builtinId="9" hidden="1"/>
    <cellStyle name="Followed Hyperlink" xfId="2013" builtinId="9" hidden="1"/>
    <cellStyle name="Followed Hyperlink" xfId="2015" builtinId="9" hidden="1"/>
    <cellStyle name="Followed Hyperlink" xfId="2017" builtinId="9" hidden="1"/>
    <cellStyle name="Followed Hyperlink" xfId="2019" builtinId="9" hidden="1"/>
    <cellStyle name="Followed Hyperlink" xfId="2021" builtinId="9" hidden="1"/>
    <cellStyle name="Followed Hyperlink" xfId="2023" builtinId="9" hidden="1"/>
    <cellStyle name="Followed Hyperlink" xfId="2025" builtinId="9" hidden="1"/>
    <cellStyle name="Followed Hyperlink" xfId="2027" builtinId="9" hidden="1"/>
    <cellStyle name="Followed Hyperlink" xfId="2029" builtinId="9" hidden="1"/>
    <cellStyle name="Followed Hyperlink" xfId="2031" builtinId="9" hidden="1"/>
    <cellStyle name="Followed Hyperlink" xfId="2033" builtinId="9" hidden="1"/>
    <cellStyle name="Followed Hyperlink" xfId="2035" builtinId="9" hidden="1"/>
    <cellStyle name="Followed Hyperlink" xfId="2037" builtinId="9" hidden="1"/>
    <cellStyle name="Followed Hyperlink" xfId="2039" builtinId="9" hidden="1"/>
    <cellStyle name="Followed Hyperlink" xfId="2041" builtinId="9" hidden="1"/>
    <cellStyle name="Followed Hyperlink" xfId="2043" builtinId="9" hidden="1"/>
    <cellStyle name="Followed Hyperlink" xfId="2045" builtinId="9" hidden="1"/>
    <cellStyle name="Followed Hyperlink" xfId="2047" builtinId="9" hidden="1"/>
    <cellStyle name="Followed Hyperlink" xfId="2049" builtinId="9" hidden="1"/>
    <cellStyle name="Followed Hyperlink" xfId="2051" builtinId="9" hidden="1"/>
    <cellStyle name="Followed Hyperlink" xfId="2053" builtinId="9" hidden="1"/>
    <cellStyle name="Followed Hyperlink" xfId="2055" builtinId="9" hidden="1"/>
    <cellStyle name="Followed Hyperlink" xfId="2057" builtinId="9" hidden="1"/>
    <cellStyle name="Followed Hyperlink" xfId="2059" builtinId="9" hidden="1"/>
    <cellStyle name="Followed Hyperlink" xfId="2061" builtinId="9" hidden="1"/>
    <cellStyle name="Followed Hyperlink" xfId="2063" builtinId="9" hidden="1"/>
    <cellStyle name="Followed Hyperlink" xfId="2065" builtinId="9" hidden="1"/>
    <cellStyle name="Followed Hyperlink" xfId="2067" builtinId="9" hidden="1"/>
    <cellStyle name="Followed Hyperlink" xfId="2069" builtinId="9" hidden="1"/>
    <cellStyle name="Followed Hyperlink" xfId="2071" builtinId="9" hidden="1"/>
    <cellStyle name="Followed Hyperlink" xfId="2073" builtinId="9" hidden="1"/>
    <cellStyle name="Followed Hyperlink" xfId="2075" builtinId="9" hidden="1"/>
    <cellStyle name="Followed Hyperlink" xfId="2077" builtinId="9" hidden="1"/>
    <cellStyle name="Followed Hyperlink" xfId="2079" builtinId="9" hidden="1"/>
    <cellStyle name="Followed Hyperlink" xfId="2081" builtinId="9" hidden="1"/>
    <cellStyle name="Followed Hyperlink" xfId="2083" builtinId="9" hidden="1"/>
    <cellStyle name="Followed Hyperlink" xfId="2085" builtinId="9" hidden="1"/>
    <cellStyle name="Followed Hyperlink" xfId="2087" builtinId="9" hidden="1"/>
    <cellStyle name="Followed Hyperlink" xfId="2089" builtinId="9" hidden="1"/>
    <cellStyle name="Followed Hyperlink" xfId="2091" builtinId="9" hidden="1"/>
    <cellStyle name="Followed Hyperlink" xfId="2093" builtinId="9" hidden="1"/>
    <cellStyle name="Followed Hyperlink" xfId="2095" builtinId="9" hidden="1"/>
    <cellStyle name="Followed Hyperlink" xfId="2097" builtinId="9" hidden="1"/>
    <cellStyle name="Followed Hyperlink" xfId="2099" builtinId="9" hidden="1"/>
    <cellStyle name="Followed Hyperlink" xfId="2101" builtinId="9" hidden="1"/>
    <cellStyle name="Followed Hyperlink" xfId="2103" builtinId="9" hidden="1"/>
    <cellStyle name="Followed Hyperlink" xfId="2105" builtinId="9" hidden="1"/>
    <cellStyle name="Followed Hyperlink" xfId="2107" builtinId="9" hidden="1"/>
    <cellStyle name="Followed Hyperlink" xfId="2109" builtinId="9" hidden="1"/>
    <cellStyle name="Followed Hyperlink" xfId="2111" builtinId="9" hidden="1"/>
    <cellStyle name="Followed Hyperlink" xfId="2113" builtinId="9" hidden="1"/>
    <cellStyle name="Followed Hyperlink" xfId="2115" builtinId="9" hidden="1"/>
    <cellStyle name="Followed Hyperlink" xfId="2117" builtinId="9" hidden="1"/>
    <cellStyle name="Followed Hyperlink" xfId="2119" builtinId="9" hidden="1"/>
    <cellStyle name="Followed Hyperlink" xfId="2121" builtinId="9" hidden="1"/>
    <cellStyle name="Followed Hyperlink" xfId="2123" builtinId="9" hidden="1"/>
    <cellStyle name="Followed Hyperlink" xfId="2125" builtinId="9" hidden="1"/>
    <cellStyle name="Followed Hyperlink" xfId="2127" builtinId="9" hidden="1"/>
    <cellStyle name="Followed Hyperlink" xfId="2129" builtinId="9" hidden="1"/>
    <cellStyle name="Followed Hyperlink" xfId="2131" builtinId="9" hidden="1"/>
    <cellStyle name="Followed Hyperlink" xfId="2133" builtinId="9" hidden="1"/>
    <cellStyle name="Followed Hyperlink" xfId="2135" builtinId="9" hidden="1"/>
    <cellStyle name="Followed Hyperlink" xfId="2137" builtinId="9" hidden="1"/>
    <cellStyle name="Followed Hyperlink" xfId="2139" builtinId="9" hidden="1"/>
    <cellStyle name="Followed Hyperlink" xfId="2141" builtinId="9" hidden="1"/>
    <cellStyle name="Followed Hyperlink" xfId="2143" builtinId="9" hidden="1"/>
    <cellStyle name="Followed Hyperlink" xfId="2145" builtinId="9" hidden="1"/>
    <cellStyle name="Followed Hyperlink" xfId="2147" builtinId="9" hidden="1"/>
    <cellStyle name="Followed Hyperlink" xfId="2149" builtinId="9" hidden="1"/>
    <cellStyle name="Followed Hyperlink" xfId="2151" builtinId="9" hidden="1"/>
    <cellStyle name="Followed Hyperlink" xfId="2153" builtinId="9" hidden="1"/>
    <cellStyle name="Followed Hyperlink" xfId="2155" builtinId="9" hidden="1"/>
    <cellStyle name="Followed Hyperlink" xfId="2157" builtinId="9" hidden="1"/>
    <cellStyle name="Followed Hyperlink" xfId="2159" builtinId="9" hidden="1"/>
    <cellStyle name="Followed Hyperlink" xfId="2161" builtinId="9" hidden="1"/>
    <cellStyle name="Followed Hyperlink" xfId="2163" builtinId="9" hidden="1"/>
    <cellStyle name="Followed Hyperlink" xfId="2166" builtinId="9" hidden="1"/>
    <cellStyle name="Followed Hyperlink" xfId="2169" builtinId="9" hidden="1"/>
    <cellStyle name="Followed Hyperlink" xfId="2171" builtinId="9" hidden="1"/>
    <cellStyle name="Followed Hyperlink" xfId="2173" builtinId="9" hidden="1"/>
    <cellStyle name="Followed Hyperlink" xfId="2175" builtinId="9" hidden="1"/>
    <cellStyle name="Followed Hyperlink" xfId="2177" builtinId="9" hidden="1"/>
    <cellStyle name="Followed Hyperlink" xfId="2167" builtinId="9" hidden="1"/>
    <cellStyle name="Followed Hyperlink" xfId="2179" builtinId="9" hidden="1"/>
    <cellStyle name="Followed Hyperlink" xfId="2181" builtinId="9" hidden="1"/>
    <cellStyle name="Followed Hyperlink" xfId="2183" builtinId="9" hidden="1"/>
    <cellStyle name="Followed Hyperlink" xfId="2185" builtinId="9" hidden="1"/>
    <cellStyle name="Followed Hyperlink" xfId="2187" builtinId="9" hidden="1"/>
    <cellStyle name="Followed Hyperlink" xfId="2189" builtinId="9" hidden="1"/>
    <cellStyle name="Followed Hyperlink" xfId="2191" builtinId="9" hidden="1"/>
    <cellStyle name="Followed Hyperlink" xfId="2193" builtinId="9" hidden="1"/>
    <cellStyle name="Followed Hyperlink" xfId="2195" builtinId="9" hidden="1"/>
    <cellStyle name="Followed Hyperlink" xfId="2197" builtinId="9" hidden="1"/>
    <cellStyle name="Followed Hyperlink" xfId="2199" builtinId="9" hidden="1"/>
    <cellStyle name="Followed Hyperlink" xfId="2201" builtinId="9" hidden="1"/>
    <cellStyle name="Followed Hyperlink" xfId="2203" builtinId="9" hidden="1"/>
    <cellStyle name="Followed Hyperlink" xfId="2205" builtinId="9" hidden="1"/>
    <cellStyle name="Followed Hyperlink" xfId="2207" builtinId="9" hidden="1"/>
    <cellStyle name="Followed Hyperlink" xfId="2209" builtinId="9" hidden="1"/>
    <cellStyle name="Followed Hyperlink" xfId="2211" builtinId="9" hidden="1"/>
    <cellStyle name="Followed Hyperlink" xfId="2213" builtinId="9" hidden="1"/>
    <cellStyle name="Followed Hyperlink" xfId="2215" builtinId="9" hidden="1"/>
    <cellStyle name="Followed Hyperlink" xfId="2217" builtinId="9" hidden="1"/>
    <cellStyle name="Followed Hyperlink" xfId="2219" builtinId="9" hidden="1"/>
    <cellStyle name="Followed Hyperlink" xfId="2221" builtinId="9" hidden="1"/>
    <cellStyle name="Followed Hyperlink" xfId="2223" builtinId="9" hidden="1"/>
    <cellStyle name="Followed Hyperlink" xfId="2225" builtinId="9" hidden="1"/>
    <cellStyle name="Followed Hyperlink" xfId="2227" builtinId="9" hidden="1"/>
    <cellStyle name="Followed Hyperlink" xfId="2229" builtinId="9" hidden="1"/>
    <cellStyle name="Followed Hyperlink" xfId="2231" builtinId="9" hidden="1"/>
    <cellStyle name="Followed Hyperlink" xfId="2233" builtinId="9" hidden="1"/>
    <cellStyle name="Followed Hyperlink" xfId="2235" builtinId="9" hidden="1"/>
    <cellStyle name="Followed Hyperlink" xfId="2237" builtinId="9" hidden="1"/>
    <cellStyle name="Followed Hyperlink" xfId="2239" builtinId="9" hidden="1"/>
    <cellStyle name="Followed Hyperlink" xfId="2241" builtinId="9" hidden="1"/>
    <cellStyle name="Followed Hyperlink" xfId="2243" builtinId="9" hidden="1"/>
    <cellStyle name="Followed Hyperlink" xfId="2245" builtinId="9" hidden="1"/>
    <cellStyle name="Followed Hyperlink" xfId="2247" builtinId="9" hidden="1"/>
    <cellStyle name="Followed Hyperlink" xfId="2249" builtinId="9" hidden="1"/>
    <cellStyle name="Followed Hyperlink" xfId="2251" builtinId="9" hidden="1"/>
    <cellStyle name="Followed Hyperlink" xfId="2253" builtinId="9" hidden="1"/>
    <cellStyle name="Followed Hyperlink" xfId="2255" builtinId="9" hidden="1"/>
    <cellStyle name="Followed Hyperlink" xfId="2257" builtinId="9" hidden="1"/>
    <cellStyle name="Followed Hyperlink" xfId="2259" builtinId="9" hidden="1"/>
    <cellStyle name="Followed Hyperlink" xfId="2261" builtinId="9" hidden="1"/>
    <cellStyle name="Followed Hyperlink" xfId="2263" builtinId="9" hidden="1"/>
    <cellStyle name="Followed Hyperlink" xfId="2265" builtinId="9" hidden="1"/>
    <cellStyle name="Followed Hyperlink" xfId="2267" builtinId="9" hidden="1"/>
    <cellStyle name="Followed Hyperlink" xfId="2269" builtinId="9" hidden="1"/>
    <cellStyle name="Followed Hyperlink" xfId="2271" builtinId="9" hidden="1"/>
    <cellStyle name="Followed Hyperlink" xfId="2273" builtinId="9" hidden="1"/>
    <cellStyle name="Followed Hyperlink" xfId="2275" builtinId="9" hidden="1"/>
    <cellStyle name="Followed Hyperlink" xfId="2277" builtinId="9" hidden="1"/>
    <cellStyle name="Followed Hyperlink" xfId="2279" builtinId="9" hidden="1"/>
    <cellStyle name="Followed Hyperlink" xfId="2281" builtinId="9" hidden="1"/>
    <cellStyle name="Followed Hyperlink" xfId="2283" builtinId="9" hidden="1"/>
    <cellStyle name="Followed Hyperlink" xfId="2285" builtinId="9" hidden="1"/>
    <cellStyle name="Followed Hyperlink" xfId="2287" builtinId="9" hidden="1"/>
    <cellStyle name="Followed Hyperlink" xfId="2289" builtinId="9" hidden="1"/>
    <cellStyle name="Followed Hyperlink" xfId="2291" builtinId="9" hidden="1"/>
    <cellStyle name="Followed Hyperlink" xfId="2293" builtinId="9" hidden="1"/>
    <cellStyle name="Followed Hyperlink" xfId="2295" builtinId="9" hidden="1"/>
    <cellStyle name="Followed Hyperlink" xfId="2297" builtinId="9" hidden="1"/>
    <cellStyle name="Followed Hyperlink" xfId="2299" builtinId="9" hidden="1"/>
    <cellStyle name="Followed Hyperlink" xfId="2301" builtinId="9" hidden="1"/>
    <cellStyle name="Followed Hyperlink" xfId="2303" builtinId="9" hidden="1"/>
    <cellStyle name="Followed Hyperlink" xfId="2305" builtinId="9" hidden="1"/>
    <cellStyle name="Followed Hyperlink" xfId="2307" builtinId="9" hidden="1"/>
    <cellStyle name="Followed Hyperlink" xfId="2309" builtinId="9" hidden="1"/>
    <cellStyle name="Followed Hyperlink" xfId="2311" builtinId="9" hidden="1"/>
    <cellStyle name="Followed Hyperlink" xfId="2313" builtinId="9" hidden="1"/>
    <cellStyle name="Followed Hyperlink" xfId="2315" builtinId="9" hidden="1"/>
    <cellStyle name="Followed Hyperlink" xfId="2317" builtinId="9" hidden="1"/>
    <cellStyle name="Followed Hyperlink" xfId="2319" builtinId="9" hidden="1"/>
    <cellStyle name="Followed Hyperlink" xfId="2321" builtinId="9" hidden="1"/>
    <cellStyle name="Followed Hyperlink" xfId="2323" builtinId="9" hidden="1"/>
    <cellStyle name="Followed Hyperlink" xfId="2325" builtinId="9" hidden="1"/>
    <cellStyle name="Followed Hyperlink" xfId="2327" builtinId="9" hidden="1"/>
    <cellStyle name="Followed Hyperlink" xfId="2329" builtinId="9" hidden="1"/>
    <cellStyle name="Followed Hyperlink" xfId="2331" builtinId="9" hidden="1"/>
    <cellStyle name="Followed Hyperlink" xfId="2333" builtinId="9" hidden="1"/>
    <cellStyle name="Followed Hyperlink" xfId="2335" builtinId="9" hidden="1"/>
    <cellStyle name="Followed Hyperlink" xfId="2337" builtinId="9" hidden="1"/>
    <cellStyle name="Followed Hyperlink" xfId="2339" builtinId="9" hidden="1"/>
    <cellStyle name="Followed Hyperlink" xfId="2341" builtinId="9" hidden="1"/>
    <cellStyle name="Followed Hyperlink" xfId="2343" builtinId="9" hidden="1"/>
    <cellStyle name="Followed Hyperlink" xfId="2345" builtinId="9" hidden="1"/>
    <cellStyle name="Followed Hyperlink" xfId="2347" builtinId="9" hidden="1"/>
    <cellStyle name="Followed Hyperlink" xfId="2349" builtinId="9" hidden="1"/>
    <cellStyle name="Followed Hyperlink" xfId="2351" builtinId="9" hidden="1"/>
    <cellStyle name="Followed Hyperlink" xfId="2353" builtinId="9" hidden="1"/>
    <cellStyle name="Followed Hyperlink" xfId="2355" builtinId="9" hidden="1"/>
    <cellStyle name="Followed Hyperlink" xfId="2357" builtinId="9" hidden="1"/>
    <cellStyle name="Followed Hyperlink" xfId="2359" builtinId="9" hidden="1"/>
    <cellStyle name="Followed Hyperlink" xfId="2361" builtinId="9" hidden="1"/>
    <cellStyle name="Followed Hyperlink" xfId="2363" builtinId="9" hidden="1"/>
    <cellStyle name="Followed Hyperlink" xfId="2365" builtinId="9" hidden="1"/>
    <cellStyle name="Followed Hyperlink" xfId="2367" builtinId="9" hidden="1"/>
    <cellStyle name="Followed Hyperlink" xfId="2369" builtinId="9" hidden="1"/>
    <cellStyle name="Followed Hyperlink" xfId="2371" builtinId="9" hidden="1"/>
    <cellStyle name="Followed Hyperlink" xfId="2373" builtinId="9" hidden="1"/>
    <cellStyle name="Followed Hyperlink" xfId="2375" builtinId="9" hidden="1"/>
    <cellStyle name="Followed Hyperlink" xfId="2377" builtinId="9" hidden="1"/>
    <cellStyle name="Followed Hyperlink" xfId="2379" builtinId="9" hidden="1"/>
    <cellStyle name="Followed Hyperlink" xfId="2381" builtinId="9" hidden="1"/>
    <cellStyle name="Followed Hyperlink" xfId="2383" builtinId="9" hidden="1"/>
    <cellStyle name="Followed Hyperlink" xfId="2385" builtinId="9" hidden="1"/>
    <cellStyle name="Followed Hyperlink" xfId="2387" builtinId="9" hidden="1"/>
    <cellStyle name="Followed Hyperlink" xfId="2389" builtinId="9" hidden="1"/>
    <cellStyle name="Followed Hyperlink" xfId="2391" builtinId="9" hidden="1"/>
    <cellStyle name="Followed Hyperlink" xfId="2393" builtinId="9" hidden="1"/>
    <cellStyle name="Followed Hyperlink" xfId="2395" builtinId="9" hidden="1"/>
    <cellStyle name="Followed Hyperlink" xfId="2397" builtinId="9" hidden="1"/>
    <cellStyle name="Followed Hyperlink" xfId="2399" builtinId="9" hidden="1"/>
    <cellStyle name="Followed Hyperlink" xfId="2401" builtinId="9" hidden="1"/>
    <cellStyle name="Followed Hyperlink" xfId="2403" builtinId="9" hidden="1"/>
    <cellStyle name="Followed Hyperlink" xfId="2406" builtinId="9" hidden="1"/>
    <cellStyle name="Followed Hyperlink" xfId="2409" builtinId="9" hidden="1"/>
    <cellStyle name="Followed Hyperlink" xfId="2411" builtinId="9" hidden="1"/>
    <cellStyle name="Followed Hyperlink" xfId="2413" builtinId="9" hidden="1"/>
    <cellStyle name="Followed Hyperlink" xfId="2415" builtinId="9" hidden="1"/>
    <cellStyle name="Followed Hyperlink" xfId="2417" builtinId="9" hidden="1"/>
    <cellStyle name="Followed Hyperlink" xfId="2407" builtinId="9" hidden="1"/>
    <cellStyle name="Followed Hyperlink" xfId="2419" builtinId="9" hidden="1"/>
    <cellStyle name="Followed Hyperlink" xfId="2421" builtinId="9" hidden="1"/>
    <cellStyle name="Followed Hyperlink" xfId="2423" builtinId="9" hidden="1"/>
    <cellStyle name="Followed Hyperlink" xfId="2425" builtinId="9" hidden="1"/>
    <cellStyle name="Followed Hyperlink" xfId="2427" builtinId="9" hidden="1"/>
    <cellStyle name="Followed Hyperlink" xfId="2429" builtinId="9" hidden="1"/>
    <cellStyle name="Followed Hyperlink" xfId="2431" builtinId="9" hidden="1"/>
    <cellStyle name="Followed Hyperlink" xfId="2433" builtinId="9" hidden="1"/>
    <cellStyle name="Followed Hyperlink" xfId="2435" builtinId="9" hidden="1"/>
    <cellStyle name="Followed Hyperlink" xfId="2437" builtinId="9" hidden="1"/>
    <cellStyle name="Followed Hyperlink" xfId="2439" builtinId="9" hidden="1"/>
    <cellStyle name="Followed Hyperlink" xfId="2441" builtinId="9" hidden="1"/>
    <cellStyle name="Followed Hyperlink" xfId="2443" builtinId="9" hidden="1"/>
    <cellStyle name="Followed Hyperlink" xfId="2445" builtinId="9" hidden="1"/>
    <cellStyle name="Followed Hyperlink" xfId="2447" builtinId="9" hidden="1"/>
    <cellStyle name="Followed Hyperlink" xfId="2449" builtinId="9" hidden="1"/>
    <cellStyle name="Followed Hyperlink" xfId="2451" builtinId="9" hidden="1"/>
    <cellStyle name="Followed Hyperlink" xfId="2453" builtinId="9" hidden="1"/>
    <cellStyle name="Followed Hyperlink" xfId="2455" builtinId="9" hidden="1"/>
    <cellStyle name="Followed Hyperlink" xfId="2457" builtinId="9" hidden="1"/>
    <cellStyle name="Followed Hyperlink" xfId="2459" builtinId="9" hidden="1"/>
    <cellStyle name="Followed Hyperlink" xfId="2461" builtinId="9" hidden="1"/>
    <cellStyle name="Followed Hyperlink" xfId="2463" builtinId="9" hidden="1"/>
    <cellStyle name="Followed Hyperlink" xfId="2465" builtinId="9" hidden="1"/>
    <cellStyle name="Followed Hyperlink" xfId="2467" builtinId="9" hidden="1"/>
    <cellStyle name="Followed Hyperlink" xfId="2469" builtinId="9" hidden="1"/>
    <cellStyle name="Followed Hyperlink" xfId="2471" builtinId="9" hidden="1"/>
    <cellStyle name="Followed Hyperlink" xfId="2473" builtinId="9" hidden="1"/>
    <cellStyle name="Followed Hyperlink" xfId="2475" builtinId="9" hidden="1"/>
    <cellStyle name="Followed Hyperlink" xfId="2477" builtinId="9" hidden="1"/>
    <cellStyle name="Followed Hyperlink" xfId="2479" builtinId="9" hidden="1"/>
    <cellStyle name="Followed Hyperlink" xfId="2481" builtinId="9" hidden="1"/>
    <cellStyle name="Followed Hyperlink" xfId="2483" builtinId="9" hidden="1"/>
    <cellStyle name="Followed Hyperlink" xfId="2485" builtinId="9" hidden="1"/>
    <cellStyle name="Followed Hyperlink" xfId="2487" builtinId="9" hidden="1"/>
    <cellStyle name="Followed Hyperlink" xfId="2489" builtinId="9" hidden="1"/>
    <cellStyle name="Followed Hyperlink" xfId="2491" builtinId="9" hidden="1"/>
    <cellStyle name="Followed Hyperlink" xfId="2493" builtinId="9" hidden="1"/>
    <cellStyle name="Followed Hyperlink" xfId="2495" builtinId="9" hidden="1"/>
    <cellStyle name="Followed Hyperlink" xfId="2497" builtinId="9" hidden="1"/>
    <cellStyle name="Followed Hyperlink" xfId="2499" builtinId="9" hidden="1"/>
    <cellStyle name="Followed Hyperlink" xfId="2501" builtinId="9" hidden="1"/>
    <cellStyle name="Followed Hyperlink" xfId="2503" builtinId="9" hidden="1"/>
    <cellStyle name="Followed Hyperlink" xfId="2505" builtinId="9" hidden="1"/>
    <cellStyle name="Followed Hyperlink" xfId="2507" builtinId="9" hidden="1"/>
    <cellStyle name="Followed Hyperlink" xfId="2509" builtinId="9" hidden="1"/>
    <cellStyle name="Followed Hyperlink" xfId="2511" builtinId="9" hidden="1"/>
    <cellStyle name="Followed Hyperlink" xfId="2513" builtinId="9" hidden="1"/>
    <cellStyle name="Followed Hyperlink" xfId="2515" builtinId="9" hidden="1"/>
    <cellStyle name="Followed Hyperlink" xfId="2517" builtinId="9" hidden="1"/>
    <cellStyle name="Followed Hyperlink" xfId="2519" builtinId="9" hidden="1"/>
    <cellStyle name="Followed Hyperlink" xfId="2521" builtinId="9" hidden="1"/>
    <cellStyle name="Followed Hyperlink" xfId="2523" builtinId="9" hidden="1"/>
    <cellStyle name="Followed Hyperlink" xfId="2525" builtinId="9" hidden="1"/>
    <cellStyle name="Followed Hyperlink" xfId="2527" builtinId="9" hidden="1"/>
    <cellStyle name="Followed Hyperlink" xfId="2529" builtinId="9" hidden="1"/>
    <cellStyle name="Followed Hyperlink" xfId="2531" builtinId="9" hidden="1"/>
    <cellStyle name="Followed Hyperlink" xfId="2533" builtinId="9" hidden="1"/>
    <cellStyle name="Followed Hyperlink" xfId="2535" builtinId="9" hidden="1"/>
    <cellStyle name="Followed Hyperlink" xfId="2537" builtinId="9" hidden="1"/>
    <cellStyle name="Followed Hyperlink" xfId="2539" builtinId="9" hidden="1"/>
    <cellStyle name="Followed Hyperlink" xfId="2541" builtinId="9" hidden="1"/>
    <cellStyle name="Followed Hyperlink" xfId="2543" builtinId="9" hidden="1"/>
    <cellStyle name="Followed Hyperlink" xfId="2545" builtinId="9" hidden="1"/>
    <cellStyle name="Followed Hyperlink" xfId="2547" builtinId="9" hidden="1"/>
    <cellStyle name="Followed Hyperlink" xfId="2549" builtinId="9" hidden="1"/>
    <cellStyle name="Followed Hyperlink" xfId="2551" builtinId="9" hidden="1"/>
    <cellStyle name="Followed Hyperlink" xfId="2553" builtinId="9" hidden="1"/>
    <cellStyle name="Followed Hyperlink" xfId="2555" builtinId="9" hidden="1"/>
    <cellStyle name="Followed Hyperlink" xfId="2557" builtinId="9" hidden="1"/>
    <cellStyle name="Followed Hyperlink" xfId="2559" builtinId="9" hidden="1"/>
    <cellStyle name="Followed Hyperlink" xfId="2561" builtinId="9" hidden="1"/>
    <cellStyle name="Followed Hyperlink" xfId="2563" builtinId="9" hidden="1"/>
    <cellStyle name="Followed Hyperlink" xfId="2565" builtinId="9" hidden="1"/>
    <cellStyle name="Followed Hyperlink" xfId="2567" builtinId="9" hidden="1"/>
    <cellStyle name="Followed Hyperlink" xfId="2569" builtinId="9" hidden="1"/>
    <cellStyle name="Followed Hyperlink" xfId="2571" builtinId="9" hidden="1"/>
    <cellStyle name="Followed Hyperlink" xfId="2573" builtinId="9" hidden="1"/>
    <cellStyle name="Followed Hyperlink" xfId="2575" builtinId="9" hidden="1"/>
    <cellStyle name="Followed Hyperlink" xfId="2577" builtinId="9" hidden="1"/>
    <cellStyle name="Followed Hyperlink" xfId="2579" builtinId="9" hidden="1"/>
    <cellStyle name="Followed Hyperlink" xfId="2581" builtinId="9" hidden="1"/>
    <cellStyle name="Followed Hyperlink" xfId="2583" builtinId="9" hidden="1"/>
    <cellStyle name="Followed Hyperlink" xfId="2585" builtinId="9" hidden="1"/>
    <cellStyle name="Followed Hyperlink" xfId="2587" builtinId="9" hidden="1"/>
    <cellStyle name="Followed Hyperlink" xfId="2589" builtinId="9" hidden="1"/>
    <cellStyle name="Followed Hyperlink" xfId="2591" builtinId="9" hidden="1"/>
    <cellStyle name="Followed Hyperlink" xfId="2593" builtinId="9" hidden="1"/>
    <cellStyle name="Followed Hyperlink" xfId="2595" builtinId="9" hidden="1"/>
    <cellStyle name="Followed Hyperlink" xfId="2597" builtinId="9" hidden="1"/>
    <cellStyle name="Followed Hyperlink" xfId="2599" builtinId="9" hidden="1"/>
    <cellStyle name="Followed Hyperlink" xfId="2601" builtinId="9" hidden="1"/>
    <cellStyle name="Followed Hyperlink" xfId="2603" builtinId="9" hidden="1"/>
    <cellStyle name="Followed Hyperlink" xfId="2605" builtinId="9" hidden="1"/>
    <cellStyle name="Followed Hyperlink" xfId="2607" builtinId="9" hidden="1"/>
    <cellStyle name="Followed Hyperlink" xfId="2609" builtinId="9" hidden="1"/>
    <cellStyle name="Followed Hyperlink" xfId="2611" builtinId="9" hidden="1"/>
    <cellStyle name="Followed Hyperlink" xfId="2613" builtinId="9" hidden="1"/>
    <cellStyle name="Followed Hyperlink" xfId="2615" builtinId="9" hidden="1"/>
    <cellStyle name="Followed Hyperlink" xfId="2617" builtinId="9" hidden="1"/>
    <cellStyle name="Followed Hyperlink" xfId="2619" builtinId="9" hidden="1"/>
    <cellStyle name="Followed Hyperlink" xfId="2621" builtinId="9" hidden="1"/>
    <cellStyle name="Followed Hyperlink" xfId="2623" builtinId="9" hidden="1"/>
    <cellStyle name="Followed Hyperlink" xfId="2625" builtinId="9" hidden="1"/>
    <cellStyle name="Followed Hyperlink" xfId="2627" builtinId="9" hidden="1"/>
    <cellStyle name="Followed Hyperlink" xfId="2629" builtinId="9" hidden="1"/>
    <cellStyle name="Followed Hyperlink" xfId="2631" builtinId="9" hidden="1"/>
    <cellStyle name="Followed Hyperlink" xfId="2633" builtinId="9" hidden="1"/>
    <cellStyle name="Followed Hyperlink" xfId="2635" builtinId="9" hidden="1"/>
    <cellStyle name="Followed Hyperlink" xfId="2637" builtinId="9" hidden="1"/>
    <cellStyle name="Followed Hyperlink" xfId="2639" builtinId="9" hidden="1"/>
    <cellStyle name="Followed Hyperlink" xfId="2641" builtinId="9" hidden="1"/>
    <cellStyle name="Followed Hyperlink" xfId="2643" builtinId="9" hidden="1"/>
    <cellStyle name="Followed Hyperlink" xfId="2709" builtinId="9" hidden="1"/>
    <cellStyle name="Followed Hyperlink" xfId="2712" builtinId="9" hidden="1"/>
    <cellStyle name="Followed Hyperlink" xfId="2714" builtinId="9" hidden="1"/>
    <cellStyle name="Followed Hyperlink" xfId="2716" builtinId="9" hidden="1"/>
    <cellStyle name="Followed Hyperlink" xfId="2718" builtinId="9" hidden="1"/>
    <cellStyle name="Followed Hyperlink" xfId="2720" builtinId="9" hidden="1"/>
    <cellStyle name="Followed Hyperlink" xfId="2710" builtinId="9" hidden="1"/>
    <cellStyle name="Followed Hyperlink" xfId="2722" builtinId="9" hidden="1"/>
    <cellStyle name="Followed Hyperlink" xfId="2724" builtinId="9" hidden="1"/>
    <cellStyle name="Followed Hyperlink" xfId="2726" builtinId="9" hidden="1"/>
    <cellStyle name="Followed Hyperlink" xfId="2728" builtinId="9" hidden="1"/>
    <cellStyle name="Followed Hyperlink" xfId="2730" builtinId="9" hidden="1"/>
    <cellStyle name="Followed Hyperlink" xfId="2732" builtinId="9" hidden="1"/>
    <cellStyle name="Followed Hyperlink" xfId="2734" builtinId="9" hidden="1"/>
    <cellStyle name="Followed Hyperlink" xfId="2736" builtinId="9" hidden="1"/>
    <cellStyle name="Followed Hyperlink" xfId="2738" builtinId="9" hidden="1"/>
    <cellStyle name="Followed Hyperlink" xfId="2740" builtinId="9" hidden="1"/>
    <cellStyle name="Followed Hyperlink" xfId="2742" builtinId="9" hidden="1"/>
    <cellStyle name="Followed Hyperlink" xfId="2744" builtinId="9" hidden="1"/>
    <cellStyle name="Followed Hyperlink" xfId="2746" builtinId="9" hidden="1"/>
    <cellStyle name="Followed Hyperlink" xfId="2748" builtinId="9" hidden="1"/>
    <cellStyle name="Followed Hyperlink" xfId="2750" builtinId="9" hidden="1"/>
    <cellStyle name="Followed Hyperlink" xfId="2752" builtinId="9" hidden="1"/>
    <cellStyle name="Followed Hyperlink" xfId="2754" builtinId="9" hidden="1"/>
    <cellStyle name="Followed Hyperlink" xfId="2756" builtinId="9" hidden="1"/>
    <cellStyle name="Followed Hyperlink" xfId="2758" builtinId="9" hidden="1"/>
    <cellStyle name="Followed Hyperlink" xfId="2760" builtinId="9" hidden="1"/>
    <cellStyle name="Followed Hyperlink" xfId="2762" builtinId="9" hidden="1"/>
    <cellStyle name="Followed Hyperlink" xfId="2764" builtinId="9" hidden="1"/>
    <cellStyle name="Followed Hyperlink" xfId="2766" builtinId="9" hidden="1"/>
    <cellStyle name="Followed Hyperlink" xfId="2768" builtinId="9" hidden="1"/>
    <cellStyle name="Followed Hyperlink" xfId="2770" builtinId="9" hidden="1"/>
    <cellStyle name="Followed Hyperlink" xfId="2772" builtinId="9" hidden="1"/>
    <cellStyle name="Followed Hyperlink" xfId="2774" builtinId="9" hidden="1"/>
    <cellStyle name="Followed Hyperlink" xfId="2776" builtinId="9" hidden="1"/>
    <cellStyle name="Followed Hyperlink" xfId="2778" builtinId="9" hidden="1"/>
    <cellStyle name="Followed Hyperlink" xfId="2780" builtinId="9" hidden="1"/>
    <cellStyle name="Followed Hyperlink" xfId="2782" builtinId="9" hidden="1"/>
    <cellStyle name="Followed Hyperlink" xfId="2784" builtinId="9" hidden="1"/>
    <cellStyle name="Followed Hyperlink" xfId="2786" builtinId="9" hidden="1"/>
    <cellStyle name="Followed Hyperlink" xfId="2788" builtinId="9" hidden="1"/>
    <cellStyle name="Followed Hyperlink" xfId="2790" builtinId="9" hidden="1"/>
    <cellStyle name="Followed Hyperlink" xfId="2792" builtinId="9" hidden="1"/>
    <cellStyle name="Followed Hyperlink" xfId="2794" builtinId="9" hidden="1"/>
    <cellStyle name="Followed Hyperlink" xfId="2796" builtinId="9" hidden="1"/>
    <cellStyle name="Followed Hyperlink" xfId="2798" builtinId="9" hidden="1"/>
    <cellStyle name="Followed Hyperlink" xfId="2800" builtinId="9" hidden="1"/>
    <cellStyle name="Followed Hyperlink" xfId="2802" builtinId="9" hidden="1"/>
    <cellStyle name="Followed Hyperlink" xfId="2804" builtinId="9" hidden="1"/>
    <cellStyle name="Followed Hyperlink" xfId="2806" builtinId="9" hidden="1"/>
    <cellStyle name="Followed Hyperlink" xfId="2808" builtinId="9" hidden="1"/>
    <cellStyle name="Followed Hyperlink" xfId="2810" builtinId="9" hidden="1"/>
    <cellStyle name="Followed Hyperlink" xfId="2812" builtinId="9" hidden="1"/>
    <cellStyle name="Followed Hyperlink" xfId="2814" builtinId="9" hidden="1"/>
    <cellStyle name="Followed Hyperlink" xfId="2816" builtinId="9" hidden="1"/>
    <cellStyle name="Followed Hyperlink" xfId="2818" builtinId="9" hidden="1"/>
    <cellStyle name="Followed Hyperlink" xfId="2820" builtinId="9" hidden="1"/>
    <cellStyle name="Followed Hyperlink" xfId="2822" builtinId="9" hidden="1"/>
    <cellStyle name="Followed Hyperlink" xfId="2824" builtinId="9" hidden="1"/>
    <cellStyle name="Followed Hyperlink" xfId="2826" builtinId="9" hidden="1"/>
    <cellStyle name="Followed Hyperlink" xfId="2828" builtinId="9" hidden="1"/>
    <cellStyle name="Followed Hyperlink" xfId="2830" builtinId="9" hidden="1"/>
    <cellStyle name="Followed Hyperlink" xfId="2832" builtinId="9" hidden="1"/>
    <cellStyle name="Followed Hyperlink" xfId="2834" builtinId="9" hidden="1"/>
    <cellStyle name="Followed Hyperlink" xfId="2836" builtinId="9" hidden="1"/>
    <cellStyle name="Followed Hyperlink" xfId="2838" builtinId="9" hidden="1"/>
    <cellStyle name="Followed Hyperlink" xfId="2840" builtinId="9" hidden="1"/>
    <cellStyle name="Followed Hyperlink" xfId="2842" builtinId="9" hidden="1"/>
    <cellStyle name="Followed Hyperlink" xfId="2844" builtinId="9" hidden="1"/>
    <cellStyle name="Followed Hyperlink" xfId="2846" builtinId="9" hidden="1"/>
    <cellStyle name="Followed Hyperlink" xfId="2848" builtinId="9" hidden="1"/>
    <cellStyle name="Followed Hyperlink" xfId="2850" builtinId="9" hidden="1"/>
    <cellStyle name="Followed Hyperlink" xfId="2852" builtinId="9" hidden="1"/>
    <cellStyle name="Followed Hyperlink" xfId="2854" builtinId="9" hidden="1"/>
    <cellStyle name="Followed Hyperlink" xfId="2856" builtinId="9" hidden="1"/>
    <cellStyle name="Followed Hyperlink" xfId="2858" builtinId="9" hidden="1"/>
    <cellStyle name="Followed Hyperlink" xfId="2860" builtinId="9" hidden="1"/>
    <cellStyle name="Followed Hyperlink" xfId="2862" builtinId="9" hidden="1"/>
    <cellStyle name="Followed Hyperlink" xfId="2864" builtinId="9" hidden="1"/>
    <cellStyle name="Followed Hyperlink" xfId="2866" builtinId="9" hidden="1"/>
    <cellStyle name="Followed Hyperlink" xfId="2868" builtinId="9" hidden="1"/>
    <cellStyle name="Followed Hyperlink" xfId="2870" builtinId="9" hidden="1"/>
    <cellStyle name="Followed Hyperlink" xfId="2872" builtinId="9" hidden="1"/>
    <cellStyle name="Followed Hyperlink" xfId="2874" builtinId="9" hidden="1"/>
    <cellStyle name="Followed Hyperlink" xfId="2876" builtinId="9" hidden="1"/>
    <cellStyle name="Followed Hyperlink" xfId="2878" builtinId="9" hidden="1"/>
    <cellStyle name="Followed Hyperlink" xfId="2880" builtinId="9" hidden="1"/>
    <cellStyle name="Followed Hyperlink" xfId="2882" builtinId="9" hidden="1"/>
    <cellStyle name="Followed Hyperlink" xfId="2884" builtinId="9" hidden="1"/>
    <cellStyle name="Followed Hyperlink" xfId="2886" builtinId="9" hidden="1"/>
    <cellStyle name="Followed Hyperlink" xfId="2888" builtinId="9" hidden="1"/>
    <cellStyle name="Followed Hyperlink" xfId="2890" builtinId="9" hidden="1"/>
    <cellStyle name="Followed Hyperlink" xfId="2892" builtinId="9" hidden="1"/>
    <cellStyle name="Followed Hyperlink" xfId="2894" builtinId="9" hidden="1"/>
    <cellStyle name="Followed Hyperlink" xfId="2896" builtinId="9" hidden="1"/>
    <cellStyle name="Followed Hyperlink" xfId="2898" builtinId="9" hidden="1"/>
    <cellStyle name="Followed Hyperlink" xfId="2900" builtinId="9" hidden="1"/>
    <cellStyle name="Followed Hyperlink" xfId="2902" builtinId="9" hidden="1"/>
    <cellStyle name="Followed Hyperlink" xfId="2904" builtinId="9" hidden="1"/>
    <cellStyle name="Followed Hyperlink" xfId="2906" builtinId="9" hidden="1"/>
    <cellStyle name="Followed Hyperlink" xfId="2908" builtinId="9" hidden="1"/>
    <cellStyle name="Followed Hyperlink" xfId="2910" builtinId="9" hidden="1"/>
    <cellStyle name="Followed Hyperlink" xfId="2912" builtinId="9" hidden="1"/>
    <cellStyle name="Followed Hyperlink" xfId="2914" builtinId="9" hidden="1"/>
    <cellStyle name="Followed Hyperlink" xfId="2916" builtinId="9" hidden="1"/>
    <cellStyle name="Followed Hyperlink" xfId="2918" builtinId="9" hidden="1"/>
    <cellStyle name="Followed Hyperlink" xfId="2920" builtinId="9" hidden="1"/>
    <cellStyle name="Followed Hyperlink" xfId="2922" builtinId="9" hidden="1"/>
    <cellStyle name="Followed Hyperlink" xfId="2924" builtinId="9" hidden="1"/>
    <cellStyle name="Followed Hyperlink" xfId="2926" builtinId="9" hidden="1"/>
    <cellStyle name="Followed Hyperlink" xfId="2928" builtinId="9" hidden="1"/>
    <cellStyle name="Followed Hyperlink" xfId="2930" builtinId="9" hidden="1"/>
    <cellStyle name="Followed Hyperlink" xfId="2932" builtinId="9" hidden="1"/>
    <cellStyle name="Followed Hyperlink" xfId="2934" builtinId="9" hidden="1"/>
    <cellStyle name="Followed Hyperlink" xfId="2936" builtinId="9" hidden="1"/>
    <cellStyle name="Followed Hyperlink" xfId="2938" builtinId="9" hidden="1"/>
    <cellStyle name="Followed Hyperlink" xfId="2940" builtinId="9" hidden="1"/>
    <cellStyle name="Followed Hyperlink" xfId="2942" builtinId="9" hidden="1"/>
    <cellStyle name="Followed Hyperlink" xfId="2944" builtinId="9" hidden="1"/>
    <cellStyle name="Followed Hyperlink" xfId="2946" builtinId="9" hidden="1"/>
    <cellStyle name="Followed Hyperlink" xfId="2949" builtinId="9" hidden="1"/>
    <cellStyle name="Followed Hyperlink" xfId="2952" builtinId="9" hidden="1"/>
    <cellStyle name="Followed Hyperlink" xfId="2954" builtinId="9" hidden="1"/>
    <cellStyle name="Followed Hyperlink" xfId="2956" builtinId="9" hidden="1"/>
    <cellStyle name="Followed Hyperlink" xfId="2958" builtinId="9" hidden="1"/>
    <cellStyle name="Followed Hyperlink" xfId="2960" builtinId="9" hidden="1"/>
    <cellStyle name="Followed Hyperlink" xfId="2950" builtinId="9" hidden="1"/>
    <cellStyle name="Followed Hyperlink" xfId="2962" builtinId="9" hidden="1"/>
    <cellStyle name="Followed Hyperlink" xfId="2964" builtinId="9" hidden="1"/>
    <cellStyle name="Followed Hyperlink" xfId="2966" builtinId="9" hidden="1"/>
    <cellStyle name="Followed Hyperlink" xfId="2968" builtinId="9" hidden="1"/>
    <cellStyle name="Followed Hyperlink" xfId="2970" builtinId="9" hidden="1"/>
    <cellStyle name="Followed Hyperlink" xfId="2972" builtinId="9" hidden="1"/>
    <cellStyle name="Followed Hyperlink" xfId="2974" builtinId="9" hidden="1"/>
    <cellStyle name="Followed Hyperlink" xfId="2976" builtinId="9" hidden="1"/>
    <cellStyle name="Followed Hyperlink" xfId="2978" builtinId="9" hidden="1"/>
    <cellStyle name="Followed Hyperlink" xfId="2980" builtinId="9" hidden="1"/>
    <cellStyle name="Followed Hyperlink" xfId="2982" builtinId="9" hidden="1"/>
    <cellStyle name="Followed Hyperlink" xfId="2984" builtinId="9" hidden="1"/>
    <cellStyle name="Followed Hyperlink" xfId="2986" builtinId="9" hidden="1"/>
    <cellStyle name="Followed Hyperlink" xfId="2988" builtinId="9" hidden="1"/>
    <cellStyle name="Followed Hyperlink" xfId="2990" builtinId="9" hidden="1"/>
    <cellStyle name="Followed Hyperlink" xfId="2992" builtinId="9" hidden="1"/>
    <cellStyle name="Followed Hyperlink" xfId="2994" builtinId="9" hidden="1"/>
    <cellStyle name="Followed Hyperlink" xfId="2996" builtinId="9" hidden="1"/>
    <cellStyle name="Followed Hyperlink" xfId="2998" builtinId="9" hidden="1"/>
    <cellStyle name="Followed Hyperlink" xfId="3000" builtinId="9" hidden="1"/>
    <cellStyle name="Followed Hyperlink" xfId="3002" builtinId="9" hidden="1"/>
    <cellStyle name="Followed Hyperlink" xfId="3004" builtinId="9" hidden="1"/>
    <cellStyle name="Followed Hyperlink" xfId="3006" builtinId="9" hidden="1"/>
    <cellStyle name="Followed Hyperlink" xfId="3008" builtinId="9" hidden="1"/>
    <cellStyle name="Followed Hyperlink" xfId="3010" builtinId="9" hidden="1"/>
    <cellStyle name="Followed Hyperlink" xfId="3012" builtinId="9" hidden="1"/>
    <cellStyle name="Followed Hyperlink" xfId="3014" builtinId="9" hidden="1"/>
    <cellStyle name="Followed Hyperlink" xfId="3016" builtinId="9" hidden="1"/>
    <cellStyle name="Followed Hyperlink" xfId="3018" builtinId="9" hidden="1"/>
    <cellStyle name="Followed Hyperlink" xfId="3020" builtinId="9" hidden="1"/>
    <cellStyle name="Followed Hyperlink" xfId="3022" builtinId="9" hidden="1"/>
    <cellStyle name="Followed Hyperlink" xfId="3024" builtinId="9" hidden="1"/>
    <cellStyle name="Followed Hyperlink" xfId="3026" builtinId="9" hidden="1"/>
    <cellStyle name="Followed Hyperlink" xfId="3028" builtinId="9" hidden="1"/>
    <cellStyle name="Followed Hyperlink" xfId="3030" builtinId="9" hidden="1"/>
    <cellStyle name="Followed Hyperlink" xfId="3032" builtinId="9" hidden="1"/>
    <cellStyle name="Followed Hyperlink" xfId="3034" builtinId="9" hidden="1"/>
    <cellStyle name="Followed Hyperlink" xfId="3036" builtinId="9" hidden="1"/>
    <cellStyle name="Followed Hyperlink" xfId="3038" builtinId="9" hidden="1"/>
    <cellStyle name="Followed Hyperlink" xfId="3040" builtinId="9" hidden="1"/>
    <cellStyle name="Followed Hyperlink" xfId="3042" builtinId="9" hidden="1"/>
    <cellStyle name="Followed Hyperlink" xfId="3044" builtinId="9" hidden="1"/>
    <cellStyle name="Followed Hyperlink" xfId="3046" builtinId="9" hidden="1"/>
    <cellStyle name="Followed Hyperlink" xfId="3048" builtinId="9" hidden="1"/>
    <cellStyle name="Followed Hyperlink" xfId="3050" builtinId="9" hidden="1"/>
    <cellStyle name="Followed Hyperlink" xfId="3052" builtinId="9" hidden="1"/>
    <cellStyle name="Followed Hyperlink" xfId="3054" builtinId="9" hidden="1"/>
    <cellStyle name="Followed Hyperlink" xfId="3056" builtinId="9" hidden="1"/>
    <cellStyle name="Followed Hyperlink" xfId="3058" builtinId="9" hidden="1"/>
    <cellStyle name="Followed Hyperlink" xfId="3060" builtinId="9" hidden="1"/>
    <cellStyle name="Followed Hyperlink" xfId="3062" builtinId="9" hidden="1"/>
    <cellStyle name="Followed Hyperlink" xfId="3064" builtinId="9" hidden="1"/>
    <cellStyle name="Followed Hyperlink" xfId="3066" builtinId="9" hidden="1"/>
    <cellStyle name="Followed Hyperlink" xfId="3068" builtinId="9" hidden="1"/>
    <cellStyle name="Followed Hyperlink" xfId="3070" builtinId="9" hidden="1"/>
    <cellStyle name="Followed Hyperlink" xfId="3072" builtinId="9" hidden="1"/>
    <cellStyle name="Followed Hyperlink" xfId="3074" builtinId="9" hidden="1"/>
    <cellStyle name="Followed Hyperlink" xfId="3076" builtinId="9" hidden="1"/>
    <cellStyle name="Followed Hyperlink" xfId="3078" builtinId="9" hidden="1"/>
    <cellStyle name="Followed Hyperlink" xfId="3080" builtinId="9" hidden="1"/>
    <cellStyle name="Followed Hyperlink" xfId="3082" builtinId="9" hidden="1"/>
    <cellStyle name="Followed Hyperlink" xfId="3084" builtinId="9" hidden="1"/>
    <cellStyle name="Followed Hyperlink" xfId="3086" builtinId="9" hidden="1"/>
    <cellStyle name="Followed Hyperlink" xfId="3088" builtinId="9" hidden="1"/>
    <cellStyle name="Followed Hyperlink" xfId="3090" builtinId="9" hidden="1"/>
    <cellStyle name="Followed Hyperlink" xfId="3092" builtinId="9" hidden="1"/>
    <cellStyle name="Followed Hyperlink" xfId="3094" builtinId="9" hidden="1"/>
    <cellStyle name="Followed Hyperlink" xfId="3096" builtinId="9" hidden="1"/>
    <cellStyle name="Followed Hyperlink" xfId="3098" builtinId="9" hidden="1"/>
    <cellStyle name="Followed Hyperlink" xfId="3100" builtinId="9" hidden="1"/>
    <cellStyle name="Followed Hyperlink" xfId="3102" builtinId="9" hidden="1"/>
    <cellStyle name="Followed Hyperlink" xfId="3104" builtinId="9" hidden="1"/>
    <cellStyle name="Followed Hyperlink" xfId="3106" builtinId="9" hidden="1"/>
    <cellStyle name="Followed Hyperlink" xfId="3108" builtinId="9" hidden="1"/>
    <cellStyle name="Followed Hyperlink" xfId="3110" builtinId="9" hidden="1"/>
    <cellStyle name="Followed Hyperlink" xfId="3112" builtinId="9" hidden="1"/>
    <cellStyle name="Followed Hyperlink" xfId="3114" builtinId="9" hidden="1"/>
    <cellStyle name="Followed Hyperlink" xfId="3116" builtinId="9" hidden="1"/>
    <cellStyle name="Followed Hyperlink" xfId="3118" builtinId="9" hidden="1"/>
    <cellStyle name="Followed Hyperlink" xfId="3120" builtinId="9" hidden="1"/>
    <cellStyle name="Followed Hyperlink" xfId="3122" builtinId="9" hidden="1"/>
    <cellStyle name="Followed Hyperlink" xfId="3124" builtinId="9" hidden="1"/>
    <cellStyle name="Followed Hyperlink" xfId="3126" builtinId="9" hidden="1"/>
    <cellStyle name="Followed Hyperlink" xfId="3128" builtinId="9" hidden="1"/>
    <cellStyle name="Followed Hyperlink" xfId="3130" builtinId="9" hidden="1"/>
    <cellStyle name="Followed Hyperlink" xfId="3132" builtinId="9" hidden="1"/>
    <cellStyle name="Followed Hyperlink" xfId="3134" builtinId="9" hidden="1"/>
    <cellStyle name="Followed Hyperlink" xfId="3136" builtinId="9" hidden="1"/>
    <cellStyle name="Followed Hyperlink" xfId="3138" builtinId="9" hidden="1"/>
    <cellStyle name="Followed Hyperlink" xfId="3140" builtinId="9" hidden="1"/>
    <cellStyle name="Followed Hyperlink" xfId="3142" builtinId="9" hidden="1"/>
    <cellStyle name="Followed Hyperlink" xfId="3144" builtinId="9" hidden="1"/>
    <cellStyle name="Followed Hyperlink" xfId="3146" builtinId="9" hidden="1"/>
    <cellStyle name="Followed Hyperlink" xfId="3148" builtinId="9" hidden="1"/>
    <cellStyle name="Followed Hyperlink" xfId="3150" builtinId="9" hidden="1"/>
    <cellStyle name="Followed Hyperlink" xfId="3152" builtinId="9" hidden="1"/>
    <cellStyle name="Followed Hyperlink" xfId="3154" builtinId="9" hidden="1"/>
    <cellStyle name="Followed Hyperlink" xfId="3156" builtinId="9" hidden="1"/>
    <cellStyle name="Followed Hyperlink" xfId="3158" builtinId="9" hidden="1"/>
    <cellStyle name="Followed Hyperlink" xfId="3160" builtinId="9" hidden="1"/>
    <cellStyle name="Followed Hyperlink" xfId="3162" builtinId="9" hidden="1"/>
    <cellStyle name="Followed Hyperlink" xfId="3164" builtinId="9" hidden="1"/>
    <cellStyle name="Followed Hyperlink" xfId="3166" builtinId="9" hidden="1"/>
    <cellStyle name="Followed Hyperlink" xfId="3168" builtinId="9" hidden="1"/>
    <cellStyle name="Followed Hyperlink" xfId="3170" builtinId="9" hidden="1"/>
    <cellStyle name="Followed Hyperlink" xfId="3172" builtinId="9" hidden="1"/>
    <cellStyle name="Followed Hyperlink" xfId="3174" builtinId="9" hidden="1"/>
    <cellStyle name="Followed Hyperlink" xfId="3176" builtinId="9" hidden="1"/>
    <cellStyle name="Followed Hyperlink" xfId="3178" builtinId="9" hidden="1"/>
    <cellStyle name="Followed Hyperlink" xfId="3180" builtinId="9" hidden="1"/>
    <cellStyle name="Followed Hyperlink" xfId="3182" builtinId="9" hidden="1"/>
    <cellStyle name="Followed Hyperlink" xfId="3184" builtinId="9" hidden="1"/>
    <cellStyle name="Followed Hyperlink" xfId="3186" builtinId="9" hidden="1"/>
    <cellStyle name="Followed Hyperlink" xfId="2693" builtinId="9" hidden="1"/>
    <cellStyle name="Followed Hyperlink" xfId="2696" builtinId="9" hidden="1"/>
    <cellStyle name="Followed Hyperlink" xfId="2697" builtinId="9" hidden="1"/>
    <cellStyle name="Followed Hyperlink" xfId="2689" builtinId="9" hidden="1"/>
    <cellStyle name="Followed Hyperlink" xfId="2698" builtinId="9" hidden="1"/>
    <cellStyle name="Followed Hyperlink" xfId="3224" builtinId="9" hidden="1"/>
    <cellStyle name="Followed Hyperlink" xfId="2694" builtinId="9" hidden="1"/>
    <cellStyle name="Followed Hyperlink" xfId="3223" builtinId="9" hidden="1"/>
    <cellStyle name="Followed Hyperlink" xfId="2670" builtinId="9" hidden="1"/>
    <cellStyle name="Followed Hyperlink" xfId="2669" builtinId="9" hidden="1"/>
    <cellStyle name="Followed Hyperlink" xfId="2668" builtinId="9" hidden="1"/>
    <cellStyle name="Followed Hyperlink" xfId="2667" builtinId="9" hidden="1"/>
    <cellStyle name="Followed Hyperlink" xfId="2666" builtinId="9" hidden="1"/>
    <cellStyle name="Followed Hyperlink" xfId="2665" builtinId="9" hidden="1"/>
    <cellStyle name="Followed Hyperlink" xfId="2664" builtinId="9" hidden="1"/>
    <cellStyle name="Followed Hyperlink" xfId="2663" builtinId="9" hidden="1"/>
    <cellStyle name="Followed Hyperlink" xfId="2662" builtinId="9" hidden="1"/>
    <cellStyle name="Followed Hyperlink" xfId="2661" builtinId="9" hidden="1"/>
    <cellStyle name="Followed Hyperlink" xfId="2660" builtinId="9" hidden="1"/>
    <cellStyle name="Followed Hyperlink" xfId="2659" builtinId="9" hidden="1"/>
    <cellStyle name="Followed Hyperlink" xfId="2658" builtinId="9" hidden="1"/>
    <cellStyle name="Followed Hyperlink" xfId="2657" builtinId="9" hidden="1"/>
    <cellStyle name="Followed Hyperlink" xfId="2656" builtinId="9" hidden="1"/>
    <cellStyle name="Followed Hyperlink" xfId="2655" builtinId="9" hidden="1"/>
    <cellStyle name="Followed Hyperlink" xfId="2654" builtinId="9" hidden="1"/>
    <cellStyle name="Followed Hyperlink" xfId="2653" builtinId="9" hidden="1"/>
    <cellStyle name="Followed Hyperlink" xfId="2652" builtinId="9" hidden="1"/>
    <cellStyle name="Followed Hyperlink" xfId="2651" builtinId="9" hidden="1"/>
    <cellStyle name="Followed Hyperlink" xfId="2650" builtinId="9" hidden="1"/>
    <cellStyle name="Followed Hyperlink" xfId="2649" builtinId="9" hidden="1"/>
    <cellStyle name="Followed Hyperlink" xfId="2648" builtinId="9" hidden="1"/>
    <cellStyle name="Followed Hyperlink" xfId="2647" builtinId="9" hidden="1"/>
    <cellStyle name="Followed Hyperlink" xfId="2646" builtinId="9" hidden="1"/>
    <cellStyle name="Followed Hyperlink" xfId="2645" builtinId="9" hidden="1"/>
    <cellStyle name="Followed Hyperlink" xfId="3195" builtinId="9" hidden="1"/>
    <cellStyle name="Followed Hyperlink" xfId="3193" builtinId="9" hidden="1"/>
    <cellStyle name="Followed Hyperlink" xfId="3191" builtinId="9" hidden="1"/>
    <cellStyle name="Followed Hyperlink" xfId="3189" builtinId="9" hidden="1"/>
    <cellStyle name="Followed Hyperlink" xfId="3241" builtinId="9" hidden="1"/>
    <cellStyle name="Followed Hyperlink" xfId="3243" builtinId="9" hidden="1"/>
    <cellStyle name="Followed Hyperlink" xfId="3245" builtinId="9" hidden="1"/>
    <cellStyle name="Followed Hyperlink" xfId="3247" builtinId="9" hidden="1"/>
    <cellStyle name="Followed Hyperlink" xfId="3249" builtinId="9" hidden="1"/>
    <cellStyle name="Followed Hyperlink" xfId="3251" builtinId="9" hidden="1"/>
    <cellStyle name="Followed Hyperlink" xfId="3253" builtinId="9" hidden="1"/>
    <cellStyle name="Followed Hyperlink" xfId="3255" builtinId="9" hidden="1"/>
    <cellStyle name="Followed Hyperlink" xfId="3257" builtinId="9" hidden="1"/>
    <cellStyle name="Followed Hyperlink" xfId="3259" builtinId="9" hidden="1"/>
    <cellStyle name="Followed Hyperlink" xfId="3261" builtinId="9" hidden="1"/>
    <cellStyle name="Followed Hyperlink" xfId="3263" builtinId="9" hidden="1"/>
    <cellStyle name="Followed Hyperlink" xfId="3265" builtinId="9" hidden="1"/>
    <cellStyle name="Followed Hyperlink" xfId="3267" builtinId="9" hidden="1"/>
    <cellStyle name="Followed Hyperlink" xfId="3269" builtinId="9" hidden="1"/>
    <cellStyle name="Followed Hyperlink" xfId="3271" builtinId="9" hidden="1"/>
    <cellStyle name="Followed Hyperlink" xfId="3273" builtinId="9" hidden="1"/>
    <cellStyle name="Followed Hyperlink" xfId="3275" builtinId="9" hidden="1"/>
    <cellStyle name="Followed Hyperlink" xfId="3277" builtinId="9" hidden="1"/>
    <cellStyle name="Followed Hyperlink" xfId="3279" builtinId="9" hidden="1"/>
    <cellStyle name="Followed Hyperlink" xfId="3281" builtinId="9" hidden="1"/>
    <cellStyle name="Followed Hyperlink" xfId="3283" builtinId="9" hidden="1"/>
    <cellStyle name="Followed Hyperlink" xfId="3285" builtinId="9" hidden="1"/>
    <cellStyle name="Followed Hyperlink" xfId="3287" builtinId="9" hidden="1"/>
    <cellStyle name="Followed Hyperlink" xfId="3289" builtinId="9" hidden="1"/>
    <cellStyle name="Followed Hyperlink" xfId="3291" builtinId="9" hidden="1"/>
    <cellStyle name="Followed Hyperlink" xfId="3293" builtinId="9" hidden="1"/>
    <cellStyle name="Followed Hyperlink" xfId="3295" builtinId="9" hidden="1"/>
    <cellStyle name="Followed Hyperlink" xfId="3297" builtinId="9" hidden="1"/>
    <cellStyle name="Followed Hyperlink" xfId="3299" builtinId="9" hidden="1"/>
    <cellStyle name="Followed Hyperlink" xfId="3301" builtinId="9" hidden="1"/>
    <cellStyle name="Followed Hyperlink" xfId="3303" builtinId="9" hidden="1"/>
    <cellStyle name="Followed Hyperlink" xfId="3305" builtinId="9" hidden="1"/>
    <cellStyle name="Followed Hyperlink" xfId="3307" builtinId="9" hidden="1"/>
    <cellStyle name="Followed Hyperlink" xfId="3309" builtinId="9" hidden="1"/>
    <cellStyle name="Followed Hyperlink" xfId="3311" builtinId="9" hidden="1"/>
    <cellStyle name="Followed Hyperlink" xfId="3313" builtinId="9" hidden="1"/>
    <cellStyle name="Followed Hyperlink" xfId="3315" builtinId="9" hidden="1"/>
    <cellStyle name="Followed Hyperlink" xfId="3317" builtinId="9" hidden="1"/>
    <cellStyle name="Followed Hyperlink" xfId="3319" builtinId="9" hidden="1"/>
    <cellStyle name="Followed Hyperlink" xfId="3321" builtinId="9" hidden="1"/>
    <cellStyle name="Followed Hyperlink" xfId="3323" builtinId="9" hidden="1"/>
    <cellStyle name="Followed Hyperlink" xfId="3325" builtinId="9" hidden="1"/>
    <cellStyle name="Followed Hyperlink" xfId="3327" builtinId="9" hidden="1"/>
    <cellStyle name="Followed Hyperlink" xfId="3329" builtinId="9" hidden="1"/>
    <cellStyle name="Followed Hyperlink" xfId="3331" builtinId="9" hidden="1"/>
    <cellStyle name="Followed Hyperlink" xfId="3333" builtinId="9" hidden="1"/>
    <cellStyle name="Followed Hyperlink" xfId="3335" builtinId="9" hidden="1"/>
    <cellStyle name="Followed Hyperlink" xfId="3337" builtinId="9" hidden="1"/>
    <cellStyle name="Followed Hyperlink" xfId="3339" builtinId="9" hidden="1"/>
    <cellStyle name="Followed Hyperlink" xfId="3341" builtinId="9" hidden="1"/>
    <cellStyle name="Followed Hyperlink" xfId="3343" builtinId="9" hidden="1"/>
    <cellStyle name="Followed Hyperlink" xfId="3345" builtinId="9" hidden="1"/>
    <cellStyle name="Followed Hyperlink" xfId="3347" builtinId="9" hidden="1"/>
    <cellStyle name="Followed Hyperlink" xfId="3349" builtinId="9" hidden="1"/>
    <cellStyle name="Followed Hyperlink" xfId="3351" builtinId="9" hidden="1"/>
    <cellStyle name="Followed Hyperlink" xfId="3353" builtinId="9" hidden="1"/>
    <cellStyle name="Followed Hyperlink" xfId="3355" builtinId="9" hidden="1"/>
    <cellStyle name="Followed Hyperlink" xfId="3357" builtinId="9" hidden="1"/>
    <cellStyle name="Followed Hyperlink" xfId="3359" builtinId="9" hidden="1"/>
    <cellStyle name="Followed Hyperlink" xfId="3361" builtinId="9" hidden="1"/>
    <cellStyle name="Followed Hyperlink" xfId="3363" builtinId="9" hidden="1"/>
    <cellStyle name="Followed Hyperlink" xfId="3365" builtinId="9" hidden="1"/>
    <cellStyle name="Followed Hyperlink" xfId="3367" builtinId="9" hidden="1"/>
    <cellStyle name="Followed Hyperlink" xfId="3369" builtinId="9" hidden="1"/>
    <cellStyle name="Followed Hyperlink" xfId="3371" builtinId="9" hidden="1"/>
    <cellStyle name="Followed Hyperlink" xfId="3373" builtinId="9" hidden="1"/>
    <cellStyle name="Followed Hyperlink" xfId="3375" builtinId="9" hidden="1"/>
    <cellStyle name="Followed Hyperlink" xfId="3377" builtinId="9" hidden="1"/>
    <cellStyle name="Followed Hyperlink" xfId="3379" builtinId="9" hidden="1"/>
    <cellStyle name="Followed Hyperlink" xfId="3381" builtinId="9" hidden="1"/>
    <cellStyle name="Followed Hyperlink" xfId="3383" builtinId="9" hidden="1"/>
    <cellStyle name="Followed Hyperlink" xfId="3385" builtinId="9" hidden="1"/>
    <cellStyle name="Followed Hyperlink" xfId="3387" builtinId="9" hidden="1"/>
    <cellStyle name="Followed Hyperlink" xfId="3389" builtinId="9" hidden="1"/>
    <cellStyle name="Followed Hyperlink" xfId="3391" builtinId="9" hidden="1"/>
    <cellStyle name="Followed Hyperlink" xfId="3393" builtinId="9" hidden="1"/>
    <cellStyle name="Followed Hyperlink" xfId="3395" builtinId="9" hidden="1"/>
    <cellStyle name="Followed Hyperlink" xfId="3397" builtinId="9" hidden="1"/>
    <cellStyle name="Followed Hyperlink" xfId="3399" builtinId="9" hidden="1"/>
    <cellStyle name="Followed Hyperlink" xfId="3401" builtinId="9" hidden="1"/>
    <cellStyle name="Followed Hyperlink" xfId="3403" builtinId="9" hidden="1"/>
    <cellStyle name="Followed Hyperlink" xfId="3406" builtinId="9" hidden="1"/>
    <cellStyle name="Followed Hyperlink" xfId="3409" builtinId="9" hidden="1"/>
    <cellStyle name="Followed Hyperlink" xfId="3411" builtinId="9" hidden="1"/>
    <cellStyle name="Followed Hyperlink" xfId="3413" builtinId="9" hidden="1"/>
    <cellStyle name="Followed Hyperlink" xfId="3415" builtinId="9" hidden="1"/>
    <cellStyle name="Followed Hyperlink" xfId="3417" builtinId="9" hidden="1"/>
    <cellStyle name="Followed Hyperlink" xfId="3407" builtinId="9" hidden="1"/>
    <cellStyle name="Followed Hyperlink" xfId="3419" builtinId="9" hidden="1"/>
    <cellStyle name="Followed Hyperlink" xfId="3421" builtinId="9" hidden="1"/>
    <cellStyle name="Followed Hyperlink" xfId="3423" builtinId="9" hidden="1"/>
    <cellStyle name="Followed Hyperlink" xfId="3425" builtinId="9" hidden="1"/>
    <cellStyle name="Followed Hyperlink" xfId="3427" builtinId="9" hidden="1"/>
    <cellStyle name="Followed Hyperlink" xfId="3429" builtinId="9" hidden="1"/>
    <cellStyle name="Followed Hyperlink" xfId="3431" builtinId="9" hidden="1"/>
    <cellStyle name="Followed Hyperlink" xfId="3433" builtinId="9" hidden="1"/>
    <cellStyle name="Followed Hyperlink" xfId="3435" builtinId="9" hidden="1"/>
    <cellStyle name="Followed Hyperlink" xfId="3437" builtinId="9" hidden="1"/>
    <cellStyle name="Followed Hyperlink" xfId="3439" builtinId="9" hidden="1"/>
    <cellStyle name="Followed Hyperlink" xfId="3441" builtinId="9" hidden="1"/>
    <cellStyle name="Followed Hyperlink" xfId="3443" builtinId="9" hidden="1"/>
    <cellStyle name="Followed Hyperlink" xfId="3445" builtinId="9" hidden="1"/>
    <cellStyle name="Followed Hyperlink" xfId="3447" builtinId="9" hidden="1"/>
    <cellStyle name="Followed Hyperlink" xfId="3449" builtinId="9" hidden="1"/>
    <cellStyle name="Followed Hyperlink" xfId="3451" builtinId="9" hidden="1"/>
    <cellStyle name="Followed Hyperlink" xfId="3453" builtinId="9" hidden="1"/>
    <cellStyle name="Followed Hyperlink" xfId="3455" builtinId="9" hidden="1"/>
    <cellStyle name="Followed Hyperlink" xfId="3457" builtinId="9" hidden="1"/>
    <cellStyle name="Followed Hyperlink" xfId="3459" builtinId="9" hidden="1"/>
    <cellStyle name="Followed Hyperlink" xfId="3461" builtinId="9" hidden="1"/>
    <cellStyle name="Followed Hyperlink" xfId="3463" builtinId="9" hidden="1"/>
    <cellStyle name="Followed Hyperlink" xfId="3465" builtinId="9" hidden="1"/>
    <cellStyle name="Followed Hyperlink" xfId="3467" builtinId="9" hidden="1"/>
    <cellStyle name="Followed Hyperlink" xfId="3469" builtinId="9" hidden="1"/>
    <cellStyle name="Followed Hyperlink" xfId="3471" builtinId="9" hidden="1"/>
    <cellStyle name="Followed Hyperlink" xfId="3473" builtinId="9" hidden="1"/>
    <cellStyle name="Followed Hyperlink" xfId="3475" builtinId="9" hidden="1"/>
    <cellStyle name="Followed Hyperlink" xfId="3477" builtinId="9" hidden="1"/>
    <cellStyle name="Followed Hyperlink" xfId="3479" builtinId="9" hidden="1"/>
    <cellStyle name="Followed Hyperlink" xfId="3481" builtinId="9" hidden="1"/>
    <cellStyle name="Followed Hyperlink" xfId="3483" builtinId="9" hidden="1"/>
    <cellStyle name="Followed Hyperlink" xfId="3485" builtinId="9" hidden="1"/>
    <cellStyle name="Followed Hyperlink" xfId="3487" builtinId="9" hidden="1"/>
    <cellStyle name="Followed Hyperlink" xfId="3489" builtinId="9" hidden="1"/>
    <cellStyle name="Followed Hyperlink" xfId="3491" builtinId="9" hidden="1"/>
    <cellStyle name="Followed Hyperlink" xfId="3493" builtinId="9" hidden="1"/>
    <cellStyle name="Followed Hyperlink" xfId="3495" builtinId="9" hidden="1"/>
    <cellStyle name="Followed Hyperlink" xfId="3497" builtinId="9" hidden="1"/>
    <cellStyle name="Followed Hyperlink" xfId="3499" builtinId="9" hidden="1"/>
    <cellStyle name="Followed Hyperlink" xfId="3501" builtinId="9" hidden="1"/>
    <cellStyle name="Followed Hyperlink" xfId="3503" builtinId="9" hidden="1"/>
    <cellStyle name="Followed Hyperlink" xfId="3505" builtinId="9" hidden="1"/>
    <cellStyle name="Followed Hyperlink" xfId="3507" builtinId="9" hidden="1"/>
    <cellStyle name="Followed Hyperlink" xfId="3509" builtinId="9" hidden="1"/>
    <cellStyle name="Followed Hyperlink" xfId="3511" builtinId="9" hidden="1"/>
    <cellStyle name="Followed Hyperlink" xfId="3513" builtinId="9" hidden="1"/>
    <cellStyle name="Followed Hyperlink" xfId="3515" builtinId="9" hidden="1"/>
    <cellStyle name="Followed Hyperlink" xfId="3517" builtinId="9" hidden="1"/>
    <cellStyle name="Followed Hyperlink" xfId="3519" builtinId="9" hidden="1"/>
    <cellStyle name="Followed Hyperlink" xfId="3521" builtinId="9" hidden="1"/>
    <cellStyle name="Followed Hyperlink" xfId="3523" builtinId="9" hidden="1"/>
    <cellStyle name="Followed Hyperlink" xfId="3525" builtinId="9" hidden="1"/>
    <cellStyle name="Followed Hyperlink" xfId="3527" builtinId="9" hidden="1"/>
    <cellStyle name="Followed Hyperlink" xfId="3529" builtinId="9" hidden="1"/>
    <cellStyle name="Followed Hyperlink" xfId="3531" builtinId="9" hidden="1"/>
    <cellStyle name="Followed Hyperlink" xfId="3533" builtinId="9" hidden="1"/>
    <cellStyle name="Followed Hyperlink" xfId="3535" builtinId="9" hidden="1"/>
    <cellStyle name="Followed Hyperlink" xfId="3537" builtinId="9" hidden="1"/>
    <cellStyle name="Followed Hyperlink" xfId="3539" builtinId="9" hidden="1"/>
    <cellStyle name="Followed Hyperlink" xfId="3541" builtinId="9" hidden="1"/>
    <cellStyle name="Followed Hyperlink" xfId="3543" builtinId="9" hidden="1"/>
    <cellStyle name="Followed Hyperlink" xfId="3545" builtinId="9" hidden="1"/>
    <cellStyle name="Followed Hyperlink" xfId="3547" builtinId="9" hidden="1"/>
    <cellStyle name="Followed Hyperlink" xfId="3549" builtinId="9" hidden="1"/>
    <cellStyle name="Followed Hyperlink" xfId="3551" builtinId="9" hidden="1"/>
    <cellStyle name="Followed Hyperlink" xfId="3553" builtinId="9" hidden="1"/>
    <cellStyle name="Followed Hyperlink" xfId="3555" builtinId="9" hidden="1"/>
    <cellStyle name="Followed Hyperlink" xfId="3557" builtinId="9" hidden="1"/>
    <cellStyle name="Followed Hyperlink" xfId="3559" builtinId="9" hidden="1"/>
    <cellStyle name="Followed Hyperlink" xfId="3561" builtinId="9" hidden="1"/>
    <cellStyle name="Followed Hyperlink" xfId="3563" builtinId="9" hidden="1"/>
    <cellStyle name="Followed Hyperlink" xfId="3565" builtinId="9" hidden="1"/>
    <cellStyle name="Followed Hyperlink" xfId="3567" builtinId="9" hidden="1"/>
    <cellStyle name="Followed Hyperlink" xfId="3569" builtinId="9" hidden="1"/>
    <cellStyle name="Followed Hyperlink" xfId="3571" builtinId="9" hidden="1"/>
    <cellStyle name="Followed Hyperlink" xfId="3573" builtinId="9" hidden="1"/>
    <cellStyle name="Followed Hyperlink" xfId="3575" builtinId="9" hidden="1"/>
    <cellStyle name="Followed Hyperlink" xfId="3577" builtinId="9" hidden="1"/>
    <cellStyle name="Followed Hyperlink" xfId="3579" builtinId="9" hidden="1"/>
    <cellStyle name="Followed Hyperlink" xfId="3581" builtinId="9" hidden="1"/>
    <cellStyle name="Followed Hyperlink" xfId="3583" builtinId="9" hidden="1"/>
    <cellStyle name="Followed Hyperlink" xfId="3585" builtinId="9" hidden="1"/>
    <cellStyle name="Followed Hyperlink" xfId="3587" builtinId="9" hidden="1"/>
    <cellStyle name="Followed Hyperlink" xfId="3589" builtinId="9" hidden="1"/>
    <cellStyle name="Followed Hyperlink" xfId="3591" builtinId="9" hidden="1"/>
    <cellStyle name="Followed Hyperlink" xfId="3593" builtinId="9" hidden="1"/>
    <cellStyle name="Followed Hyperlink" xfId="3595" builtinId="9" hidden="1"/>
    <cellStyle name="Followed Hyperlink" xfId="3597" builtinId="9" hidden="1"/>
    <cellStyle name="Followed Hyperlink" xfId="3599" builtinId="9" hidden="1"/>
    <cellStyle name="Followed Hyperlink" xfId="3601" builtinId="9" hidden="1"/>
    <cellStyle name="Followed Hyperlink" xfId="3603" builtinId="9" hidden="1"/>
    <cellStyle name="Followed Hyperlink" xfId="3605" builtinId="9" hidden="1"/>
    <cellStyle name="Followed Hyperlink" xfId="3607" builtinId="9" hidden="1"/>
    <cellStyle name="Followed Hyperlink" xfId="3609" builtinId="9" hidden="1"/>
    <cellStyle name="Followed Hyperlink" xfId="3611" builtinId="9" hidden="1"/>
    <cellStyle name="Followed Hyperlink" xfId="3613" builtinId="9" hidden="1"/>
    <cellStyle name="Followed Hyperlink" xfId="3615" builtinId="9" hidden="1"/>
    <cellStyle name="Followed Hyperlink" xfId="3617" builtinId="9" hidden="1"/>
    <cellStyle name="Followed Hyperlink" xfId="3619" builtinId="9" hidden="1"/>
    <cellStyle name="Followed Hyperlink" xfId="3621" builtinId="9" hidden="1"/>
    <cellStyle name="Followed Hyperlink" xfId="3623" builtinId="9" hidden="1"/>
    <cellStyle name="Followed Hyperlink" xfId="3625" builtinId="9" hidden="1"/>
    <cellStyle name="Followed Hyperlink" xfId="3627" builtinId="9" hidden="1"/>
    <cellStyle name="Followed Hyperlink" xfId="3629" builtinId="9" hidden="1"/>
    <cellStyle name="Followed Hyperlink" xfId="3631" builtinId="9" hidden="1"/>
    <cellStyle name="Followed Hyperlink" xfId="3633" builtinId="9" hidden="1"/>
    <cellStyle name="Followed Hyperlink" xfId="3635" builtinId="9" hidden="1"/>
    <cellStyle name="Followed Hyperlink" xfId="3637" builtinId="9" hidden="1"/>
    <cellStyle name="Followed Hyperlink" xfId="3639" builtinId="9" hidden="1"/>
    <cellStyle name="Followed Hyperlink" xfId="3641" builtinId="9" hidden="1"/>
    <cellStyle name="Followed Hyperlink" xfId="3643" builtinId="9" hidden="1"/>
    <cellStyle name="Followed Hyperlink" xfId="3225" builtinId="9" hidden="1"/>
    <cellStyle name="Followed Hyperlink" xfId="2684" builtinId="9" hidden="1"/>
    <cellStyle name="Followed Hyperlink" xfId="2701" builtinId="9" hidden="1"/>
    <cellStyle name="Followed Hyperlink" xfId="3226" builtinId="9" hidden="1"/>
    <cellStyle name="Followed Hyperlink" xfId="2702" builtinId="9" hidden="1"/>
    <cellStyle name="Followed Hyperlink" xfId="3680" builtinId="9" hidden="1"/>
    <cellStyle name="Followed Hyperlink" xfId="2703" builtinId="9" hidden="1"/>
    <cellStyle name="Followed Hyperlink" xfId="3679" builtinId="9" hidden="1"/>
    <cellStyle name="Followed Hyperlink" xfId="2676" builtinId="9" hidden="1"/>
    <cellStyle name="Followed Hyperlink" xfId="2677" builtinId="9" hidden="1"/>
    <cellStyle name="Followed Hyperlink" xfId="2678" builtinId="9" hidden="1"/>
    <cellStyle name="Followed Hyperlink" xfId="3229" builtinId="9" hidden="1"/>
    <cellStyle name="Followed Hyperlink" xfId="3230" builtinId="9" hidden="1"/>
    <cellStyle name="Followed Hyperlink" xfId="2679" builtinId="9" hidden="1"/>
    <cellStyle name="Followed Hyperlink" xfId="3231" builtinId="9" hidden="1"/>
    <cellStyle name="Followed Hyperlink" xfId="3232" builtinId="9" hidden="1"/>
    <cellStyle name="Followed Hyperlink" xfId="3233" builtinId="9" hidden="1"/>
    <cellStyle name="Followed Hyperlink" xfId="2680" builtinId="9" hidden="1"/>
    <cellStyle name="Followed Hyperlink" xfId="2683" builtinId="9" hidden="1"/>
    <cellStyle name="Followed Hyperlink" xfId="2705" builtinId="9" hidden="1"/>
    <cellStyle name="Followed Hyperlink" xfId="2681" builtinId="9" hidden="1"/>
    <cellStyle name="Followed Hyperlink" xfId="2692" builtinId="9" hidden="1"/>
    <cellStyle name="Followed Hyperlink" xfId="2706" builtinId="9" hidden="1"/>
    <cellStyle name="Followed Hyperlink" xfId="2704" builtinId="9" hidden="1"/>
    <cellStyle name="Followed Hyperlink" xfId="2691" builtinId="9" hidden="1"/>
    <cellStyle name="Followed Hyperlink" xfId="3187" builtinId="9" hidden="1"/>
    <cellStyle name="Followed Hyperlink" xfId="2690" builtinId="9" hidden="1"/>
    <cellStyle name="Followed Hyperlink" xfId="3234" builtinId="9" hidden="1"/>
    <cellStyle name="Followed Hyperlink" xfId="3235" builtinId="9" hidden="1"/>
    <cellStyle name="Followed Hyperlink" xfId="3236" builtinId="9" hidden="1"/>
    <cellStyle name="Followed Hyperlink" xfId="3237" builtinId="9" hidden="1"/>
    <cellStyle name="Followed Hyperlink" xfId="3238" builtinId="9" hidden="1"/>
    <cellStyle name="Followed Hyperlink" xfId="2682" builtinId="9" hidden="1"/>
    <cellStyle name="Followed Hyperlink" xfId="3239" builtinId="9" hidden="1"/>
    <cellStyle name="Followed Hyperlink" xfId="3651" builtinId="9" hidden="1"/>
    <cellStyle name="Followed Hyperlink" xfId="3649" builtinId="9" hidden="1"/>
    <cellStyle name="Followed Hyperlink" xfId="3647" builtinId="9" hidden="1"/>
    <cellStyle name="Followed Hyperlink" xfId="3645" builtinId="9" hidden="1"/>
    <cellStyle name="Followed Hyperlink" xfId="3681" builtinId="9" hidden="1"/>
    <cellStyle name="Followed Hyperlink" xfId="3683" builtinId="9" hidden="1"/>
    <cellStyle name="Followed Hyperlink" xfId="3685" builtinId="9" hidden="1"/>
    <cellStyle name="Followed Hyperlink" xfId="3687" builtinId="9" hidden="1"/>
    <cellStyle name="Followed Hyperlink" xfId="3689" builtinId="9" hidden="1"/>
    <cellStyle name="Followed Hyperlink" xfId="3691" builtinId="9" hidden="1"/>
    <cellStyle name="Followed Hyperlink" xfId="3693" builtinId="9" hidden="1"/>
    <cellStyle name="Followed Hyperlink" xfId="3695" builtinId="9" hidden="1"/>
    <cellStyle name="Followed Hyperlink" xfId="3697" builtinId="9" hidden="1"/>
    <cellStyle name="Followed Hyperlink" xfId="3699" builtinId="9" hidden="1"/>
    <cellStyle name="Followed Hyperlink" xfId="3701" builtinId="9" hidden="1"/>
    <cellStyle name="Followed Hyperlink" xfId="3703" builtinId="9" hidden="1"/>
    <cellStyle name="Followed Hyperlink" xfId="3705" builtinId="9" hidden="1"/>
    <cellStyle name="Followed Hyperlink" xfId="3707" builtinId="9" hidden="1"/>
    <cellStyle name="Followed Hyperlink" xfId="3709" builtinId="9" hidden="1"/>
    <cellStyle name="Followed Hyperlink" xfId="3711" builtinId="9" hidden="1"/>
    <cellStyle name="Followed Hyperlink" xfId="3713" builtinId="9" hidden="1"/>
    <cellStyle name="Followed Hyperlink" xfId="3715" builtinId="9" hidden="1"/>
    <cellStyle name="Followed Hyperlink" xfId="3717" builtinId="9" hidden="1"/>
    <cellStyle name="Followed Hyperlink" xfId="3719" builtinId="9" hidden="1"/>
    <cellStyle name="Followed Hyperlink" xfId="3721" builtinId="9" hidden="1"/>
    <cellStyle name="Followed Hyperlink" xfId="3723" builtinId="9" hidden="1"/>
    <cellStyle name="Followed Hyperlink" xfId="3725" builtinId="9" hidden="1"/>
    <cellStyle name="Followed Hyperlink" xfId="3727" builtinId="9" hidden="1"/>
    <cellStyle name="Followed Hyperlink" xfId="3729" builtinId="9" hidden="1"/>
    <cellStyle name="Followed Hyperlink" xfId="3731" builtinId="9" hidden="1"/>
    <cellStyle name="Followed Hyperlink" xfId="3733" builtinId="9" hidden="1"/>
    <cellStyle name="Followed Hyperlink" xfId="3735" builtinId="9" hidden="1"/>
    <cellStyle name="Followed Hyperlink" xfId="3737" builtinId="9" hidden="1"/>
    <cellStyle name="Followed Hyperlink" xfId="3739" builtinId="9" hidden="1"/>
    <cellStyle name="Followed Hyperlink" xfId="3741" builtinId="9" hidden="1"/>
    <cellStyle name="Followed Hyperlink" xfId="3743" builtinId="9" hidden="1"/>
    <cellStyle name="Followed Hyperlink" xfId="3745" builtinId="9" hidden="1"/>
    <cellStyle name="Followed Hyperlink" xfId="3747" builtinId="9" hidden="1"/>
    <cellStyle name="Followed Hyperlink" xfId="3749" builtinId="9" hidden="1"/>
    <cellStyle name="Followed Hyperlink" xfId="3751" builtinId="9" hidden="1"/>
    <cellStyle name="Followed Hyperlink" xfId="3753" builtinId="9" hidden="1"/>
    <cellStyle name="Followed Hyperlink" xfId="3755" builtinId="9" hidden="1"/>
    <cellStyle name="Followed Hyperlink" xfId="3757" builtinId="9" hidden="1"/>
    <cellStyle name="Followed Hyperlink" xfId="3759" builtinId="9" hidden="1"/>
    <cellStyle name="Followed Hyperlink" xfId="3761" builtinId="9" hidden="1"/>
    <cellStyle name="Followed Hyperlink" xfId="3763" builtinId="9" hidden="1"/>
    <cellStyle name="Followed Hyperlink" xfId="3765" builtinId="9" hidden="1"/>
    <cellStyle name="Followed Hyperlink" xfId="3767" builtinId="9" hidden="1"/>
    <cellStyle name="Followed Hyperlink" xfId="3769" builtinId="9" hidden="1"/>
    <cellStyle name="Followed Hyperlink" xfId="3771" builtinId="9" hidden="1"/>
    <cellStyle name="Followed Hyperlink" xfId="3773" builtinId="9" hidden="1"/>
    <cellStyle name="Followed Hyperlink" xfId="3775" builtinId="9" hidden="1"/>
    <cellStyle name="Followed Hyperlink" xfId="3777" builtinId="9" hidden="1"/>
    <cellStyle name="Followed Hyperlink" xfId="3779" builtinId="9" hidden="1"/>
    <cellStyle name="Followed Hyperlink" xfId="3781" builtinId="9" hidden="1"/>
    <cellStyle name="Followed Hyperlink" xfId="3783" builtinId="9" hidden="1"/>
    <cellStyle name="Followed Hyperlink" xfId="3785" builtinId="9" hidden="1"/>
    <cellStyle name="Followed Hyperlink" xfId="3787" builtinId="9" hidden="1"/>
    <cellStyle name="Followed Hyperlink" xfId="3789" builtinId="9" hidden="1"/>
    <cellStyle name="Followed Hyperlink" xfId="3791" builtinId="9" hidden="1"/>
    <cellStyle name="Followed Hyperlink" xfId="3793" builtinId="9" hidden="1"/>
    <cellStyle name="Followed Hyperlink" xfId="3795" builtinId="9" hidden="1"/>
    <cellStyle name="Followed Hyperlink" xfId="3797" builtinId="9" hidden="1"/>
    <cellStyle name="Followed Hyperlink" xfId="3799" builtinId="9" hidden="1"/>
    <cellStyle name="Followed Hyperlink" xfId="3801" builtinId="9" hidden="1"/>
    <cellStyle name="Followed Hyperlink" xfId="3803" builtinId="9" hidden="1"/>
    <cellStyle name="Followed Hyperlink" xfId="3805" builtinId="9" hidden="1"/>
    <cellStyle name="Followed Hyperlink" xfId="3807" builtinId="9" hidden="1"/>
    <cellStyle name="Followed Hyperlink" xfId="3809" builtinId="9" hidden="1"/>
    <cellStyle name="Followed Hyperlink" xfId="3811" builtinId="9" hidden="1"/>
    <cellStyle name="Followed Hyperlink" xfId="3813" builtinId="9" hidden="1"/>
    <cellStyle name="Followed Hyperlink" xfId="3815" builtinId="9" hidden="1"/>
    <cellStyle name="Followed Hyperlink" xfId="3817" builtinId="9" hidden="1"/>
    <cellStyle name="Followed Hyperlink" xfId="3819" builtinId="9" hidden="1"/>
    <cellStyle name="Followed Hyperlink" xfId="3821" builtinId="9" hidden="1"/>
    <cellStyle name="Followed Hyperlink" xfId="3823" builtinId="9" hidden="1"/>
    <cellStyle name="Followed Hyperlink" xfId="3825" builtinId="9" hidden="1"/>
    <cellStyle name="Followed Hyperlink" xfId="3827" builtinId="9" hidden="1"/>
    <cellStyle name="Followed Hyperlink" xfId="3829" builtinId="9" hidden="1"/>
    <cellStyle name="Followed Hyperlink" xfId="3831" builtinId="9" hidden="1"/>
    <cellStyle name="Followed Hyperlink" xfId="3833" builtinId="9" hidden="1"/>
    <cellStyle name="Followed Hyperlink" xfId="3835" builtinId="9" hidden="1"/>
    <cellStyle name="Followed Hyperlink" xfId="3837" builtinId="9" hidden="1"/>
    <cellStyle name="Followed Hyperlink" xfId="3839" builtinId="9" hidden="1"/>
    <cellStyle name="Followed Hyperlink" xfId="3841" builtinId="9" hidden="1"/>
    <cellStyle name="Followed Hyperlink" xfId="3843" builtinId="9" hidden="1"/>
    <cellStyle name="Followed Hyperlink" xfId="3846" builtinId="9" hidden="1"/>
    <cellStyle name="Followed Hyperlink" xfId="3849" builtinId="9" hidden="1"/>
    <cellStyle name="Followed Hyperlink" xfId="3851" builtinId="9" hidden="1"/>
    <cellStyle name="Followed Hyperlink" xfId="3853" builtinId="9" hidden="1"/>
    <cellStyle name="Followed Hyperlink" xfId="3855" builtinId="9" hidden="1"/>
    <cellStyle name="Followed Hyperlink" xfId="3857" builtinId="9" hidden="1"/>
    <cellStyle name="Followed Hyperlink" xfId="3847" builtinId="9" hidden="1"/>
    <cellStyle name="Followed Hyperlink" xfId="3859" builtinId="9" hidden="1"/>
    <cellStyle name="Followed Hyperlink" xfId="3861" builtinId="9" hidden="1"/>
    <cellStyle name="Followed Hyperlink" xfId="3863" builtinId="9" hidden="1"/>
    <cellStyle name="Followed Hyperlink" xfId="3865" builtinId="9" hidden="1"/>
    <cellStyle name="Followed Hyperlink" xfId="3867" builtinId="9" hidden="1"/>
    <cellStyle name="Followed Hyperlink" xfId="3869" builtinId="9" hidden="1"/>
    <cellStyle name="Followed Hyperlink" xfId="3871" builtinId="9" hidden="1"/>
    <cellStyle name="Followed Hyperlink" xfId="3873" builtinId="9" hidden="1"/>
    <cellStyle name="Followed Hyperlink" xfId="3875" builtinId="9" hidden="1"/>
    <cellStyle name="Followed Hyperlink" xfId="3877" builtinId="9" hidden="1"/>
    <cellStyle name="Followed Hyperlink" xfId="3879" builtinId="9" hidden="1"/>
    <cellStyle name="Followed Hyperlink" xfId="3881" builtinId="9" hidden="1"/>
    <cellStyle name="Followed Hyperlink" xfId="3883" builtinId="9" hidden="1"/>
    <cellStyle name="Followed Hyperlink" xfId="3885" builtinId="9" hidden="1"/>
    <cellStyle name="Followed Hyperlink" xfId="3887" builtinId="9" hidden="1"/>
    <cellStyle name="Followed Hyperlink" xfId="3889" builtinId="9" hidden="1"/>
    <cellStyle name="Followed Hyperlink" xfId="3891" builtinId="9" hidden="1"/>
    <cellStyle name="Followed Hyperlink" xfId="3893" builtinId="9" hidden="1"/>
    <cellStyle name="Followed Hyperlink" xfId="3895" builtinId="9" hidden="1"/>
    <cellStyle name="Followed Hyperlink" xfId="3897" builtinId="9" hidden="1"/>
    <cellStyle name="Followed Hyperlink" xfId="3899" builtinId="9" hidden="1"/>
    <cellStyle name="Followed Hyperlink" xfId="3901" builtinId="9" hidden="1"/>
    <cellStyle name="Followed Hyperlink" xfId="3903" builtinId="9" hidden="1"/>
    <cellStyle name="Followed Hyperlink" xfId="3905" builtinId="9" hidden="1"/>
    <cellStyle name="Followed Hyperlink" xfId="3907" builtinId="9" hidden="1"/>
    <cellStyle name="Followed Hyperlink" xfId="3909" builtinId="9" hidden="1"/>
    <cellStyle name="Followed Hyperlink" xfId="3911" builtinId="9" hidden="1"/>
    <cellStyle name="Followed Hyperlink" xfId="3913" builtinId="9" hidden="1"/>
    <cellStyle name="Followed Hyperlink" xfId="3915" builtinId="9" hidden="1"/>
    <cellStyle name="Followed Hyperlink" xfId="3917" builtinId="9" hidden="1"/>
    <cellStyle name="Followed Hyperlink" xfId="3919" builtinId="9" hidden="1"/>
    <cellStyle name="Followed Hyperlink" xfId="3921" builtinId="9" hidden="1"/>
    <cellStyle name="Followed Hyperlink" xfId="3923" builtinId="9" hidden="1"/>
    <cellStyle name="Followed Hyperlink" xfId="3925" builtinId="9" hidden="1"/>
    <cellStyle name="Followed Hyperlink" xfId="3927" builtinId="9" hidden="1"/>
    <cellStyle name="Followed Hyperlink" xfId="3929" builtinId="9" hidden="1"/>
    <cellStyle name="Followed Hyperlink" xfId="3931" builtinId="9" hidden="1"/>
    <cellStyle name="Followed Hyperlink" xfId="3933" builtinId="9" hidden="1"/>
    <cellStyle name="Followed Hyperlink" xfId="3935" builtinId="9" hidden="1"/>
    <cellStyle name="Followed Hyperlink" xfId="3937" builtinId="9" hidden="1"/>
    <cellStyle name="Followed Hyperlink" xfId="3939" builtinId="9" hidden="1"/>
    <cellStyle name="Followed Hyperlink" xfId="3941" builtinId="9" hidden="1"/>
    <cellStyle name="Followed Hyperlink" xfId="3943" builtinId="9" hidden="1"/>
    <cellStyle name="Followed Hyperlink" xfId="3945" builtinId="9" hidden="1"/>
    <cellStyle name="Followed Hyperlink" xfId="3947" builtinId="9" hidden="1"/>
    <cellStyle name="Followed Hyperlink" xfId="3949" builtinId="9" hidden="1"/>
    <cellStyle name="Followed Hyperlink" xfId="3951" builtinId="9" hidden="1"/>
    <cellStyle name="Followed Hyperlink" xfId="3953" builtinId="9" hidden="1"/>
    <cellStyle name="Followed Hyperlink" xfId="3955" builtinId="9" hidden="1"/>
    <cellStyle name="Followed Hyperlink" xfId="3957" builtinId="9" hidden="1"/>
    <cellStyle name="Followed Hyperlink" xfId="3959" builtinId="9" hidden="1"/>
    <cellStyle name="Followed Hyperlink" xfId="3961" builtinId="9" hidden="1"/>
    <cellStyle name="Followed Hyperlink" xfId="3963" builtinId="9" hidden="1"/>
    <cellStyle name="Followed Hyperlink" xfId="3965" builtinId="9" hidden="1"/>
    <cellStyle name="Followed Hyperlink" xfId="3967" builtinId="9" hidden="1"/>
    <cellStyle name="Followed Hyperlink" xfId="3969" builtinId="9" hidden="1"/>
    <cellStyle name="Followed Hyperlink" xfId="3971" builtinId="9" hidden="1"/>
    <cellStyle name="Followed Hyperlink" xfId="3973" builtinId="9" hidden="1"/>
    <cellStyle name="Followed Hyperlink" xfId="3975" builtinId="9" hidden="1"/>
    <cellStyle name="Followed Hyperlink" xfId="3977" builtinId="9" hidden="1"/>
    <cellStyle name="Followed Hyperlink" xfId="3979" builtinId="9" hidden="1"/>
    <cellStyle name="Followed Hyperlink" xfId="3981" builtinId="9" hidden="1"/>
    <cellStyle name="Followed Hyperlink" xfId="3983" builtinId="9" hidden="1"/>
    <cellStyle name="Followed Hyperlink" xfId="3985" builtinId="9" hidden="1"/>
    <cellStyle name="Followed Hyperlink" xfId="3987" builtinId="9" hidden="1"/>
    <cellStyle name="Followed Hyperlink" xfId="3989" builtinId="9" hidden="1"/>
    <cellStyle name="Followed Hyperlink" xfId="3991" builtinId="9" hidden="1"/>
    <cellStyle name="Followed Hyperlink" xfId="3993" builtinId="9" hidden="1"/>
    <cellStyle name="Followed Hyperlink" xfId="3995" builtinId="9" hidden="1"/>
    <cellStyle name="Followed Hyperlink" xfId="3997" builtinId="9" hidden="1"/>
    <cellStyle name="Followed Hyperlink" xfId="3999" builtinId="9" hidden="1"/>
    <cellStyle name="Followed Hyperlink" xfId="4001" builtinId="9" hidden="1"/>
    <cellStyle name="Followed Hyperlink" xfId="4003" builtinId="9" hidden="1"/>
    <cellStyle name="Followed Hyperlink" xfId="4005" builtinId="9" hidden="1"/>
    <cellStyle name="Followed Hyperlink" xfId="4007" builtinId="9" hidden="1"/>
    <cellStyle name="Followed Hyperlink" xfId="4009" builtinId="9" hidden="1"/>
    <cellStyle name="Followed Hyperlink" xfId="4011" builtinId="9" hidden="1"/>
    <cellStyle name="Followed Hyperlink" xfId="4013" builtinId="9" hidden="1"/>
    <cellStyle name="Followed Hyperlink" xfId="4015" builtinId="9" hidden="1"/>
    <cellStyle name="Followed Hyperlink" xfId="4017" builtinId="9" hidden="1"/>
    <cellStyle name="Followed Hyperlink" xfId="4019" builtinId="9" hidden="1"/>
    <cellStyle name="Followed Hyperlink" xfId="4021" builtinId="9" hidden="1"/>
    <cellStyle name="Followed Hyperlink" xfId="4023" builtinId="9" hidden="1"/>
    <cellStyle name="Followed Hyperlink" xfId="4025" builtinId="9" hidden="1"/>
    <cellStyle name="Followed Hyperlink" xfId="4027" builtinId="9" hidden="1"/>
    <cellStyle name="Followed Hyperlink" xfId="4029" builtinId="9" hidden="1"/>
    <cellStyle name="Followed Hyperlink" xfId="4031" builtinId="9" hidden="1"/>
    <cellStyle name="Followed Hyperlink" xfId="4033" builtinId="9" hidden="1"/>
    <cellStyle name="Followed Hyperlink" xfId="4035" builtinId="9" hidden="1"/>
    <cellStyle name="Followed Hyperlink" xfId="4037" builtinId="9" hidden="1"/>
    <cellStyle name="Followed Hyperlink" xfId="4039" builtinId="9" hidden="1"/>
    <cellStyle name="Followed Hyperlink" xfId="4041" builtinId="9" hidden="1"/>
    <cellStyle name="Followed Hyperlink" xfId="4043" builtinId="9" hidden="1"/>
    <cellStyle name="Followed Hyperlink" xfId="4045" builtinId="9" hidden="1"/>
    <cellStyle name="Followed Hyperlink" xfId="4047" builtinId="9" hidden="1"/>
    <cellStyle name="Followed Hyperlink" xfId="4049" builtinId="9" hidden="1"/>
    <cellStyle name="Followed Hyperlink" xfId="4051" builtinId="9" hidden="1"/>
    <cellStyle name="Followed Hyperlink" xfId="4053" builtinId="9" hidden="1"/>
    <cellStyle name="Followed Hyperlink" xfId="4055" builtinId="9" hidden="1"/>
    <cellStyle name="Followed Hyperlink" xfId="4057" builtinId="9" hidden="1"/>
    <cellStyle name="Followed Hyperlink" xfId="4059" builtinId="9" hidden="1"/>
    <cellStyle name="Followed Hyperlink" xfId="4061" builtinId="9" hidden="1"/>
    <cellStyle name="Followed Hyperlink" xfId="4063" builtinId="9" hidden="1"/>
    <cellStyle name="Followed Hyperlink" xfId="4065" builtinId="9" hidden="1"/>
    <cellStyle name="Followed Hyperlink" xfId="4067" builtinId="9" hidden="1"/>
    <cellStyle name="Followed Hyperlink" xfId="4069" builtinId="9" hidden="1"/>
    <cellStyle name="Followed Hyperlink" xfId="4071" builtinId="9" hidden="1"/>
    <cellStyle name="Followed Hyperlink" xfId="4073" builtinId="9" hidden="1"/>
    <cellStyle name="Followed Hyperlink" xfId="4075" builtinId="9" hidden="1"/>
    <cellStyle name="Followed Hyperlink" xfId="4077" builtinId="9" hidden="1"/>
    <cellStyle name="Followed Hyperlink" xfId="4079" builtinId="9" hidden="1"/>
    <cellStyle name="Followed Hyperlink" xfId="4081" builtinId="9" hidden="1"/>
    <cellStyle name="Followed Hyperlink" xfId="4083" builtinId="9" hidden="1"/>
    <cellStyle name="Followed Hyperlink" xfId="4085" builtinId="9" hidden="1"/>
    <cellStyle name="Followed Hyperlink" xfId="4087" builtinId="9" hidden="1"/>
    <cellStyle name="Followed Hyperlink" xfId="4089" builtinId="9" hidden="1"/>
    <cellStyle name="Followed Hyperlink" xfId="4091" builtinId="9" hidden="1"/>
    <cellStyle name="Followed Hyperlink" xfId="4093" builtinId="9" hidden="1"/>
    <cellStyle name="Followed Hyperlink" xfId="4095" builtinId="9" hidden="1"/>
    <cellStyle name="Followed Hyperlink" xfId="4097" builtinId="9" hidden="1"/>
    <cellStyle name="Followed Hyperlink" xfId="4099" builtinId="9" hidden="1"/>
    <cellStyle name="Followed Hyperlink" xfId="4101" builtinId="9" hidden="1"/>
    <cellStyle name="Followed Hyperlink" xfId="4103" builtinId="9" hidden="1"/>
    <cellStyle name="Followed Hyperlink" xfId="4105" builtinId="9" hidden="1"/>
    <cellStyle name="Followed Hyperlink" xfId="4107" builtinId="9" hidden="1"/>
    <cellStyle name="Followed Hyperlink" xfId="4109" builtinId="9" hidden="1"/>
    <cellStyle name="Followed Hyperlink" xfId="4111" builtinId="9" hidden="1"/>
    <cellStyle name="Followed Hyperlink" xfId="4113" builtinId="9" hidden="1"/>
    <cellStyle name="Followed Hyperlink" xfId="4115" builtinId="9" hidden="1"/>
    <cellStyle name="Followed Hyperlink" xfId="4117" builtinId="9" hidden="1"/>
    <cellStyle name="Followed Hyperlink" xfId="4119" builtinId="9" hidden="1"/>
    <cellStyle name="Followed Hyperlink" xfId="4121" builtinId="9" hidden="1"/>
    <cellStyle name="Followed Hyperlink" xfId="4123" builtinId="9" hidden="1"/>
    <cellStyle name="Followed Hyperlink" xfId="4125" builtinId="9" hidden="1"/>
    <cellStyle name="Followed Hyperlink" xfId="4127" builtinId="9" hidden="1"/>
    <cellStyle name="Followed Hyperlink" xfId="4129" builtinId="9" hidden="1"/>
    <cellStyle name="Followed Hyperlink" xfId="4131" builtinId="9" hidden="1"/>
    <cellStyle name="Followed Hyperlink" xfId="4133" builtinId="9" hidden="1"/>
    <cellStyle name="Followed Hyperlink" xfId="4135" builtinId="9" hidden="1"/>
    <cellStyle name="Followed Hyperlink" xfId="4137" builtinId="9" hidden="1"/>
    <cellStyle name="Followed Hyperlink" xfId="4139" builtinId="9" hidden="1"/>
    <cellStyle name="Followed Hyperlink" xfId="4141" builtinId="9" hidden="1"/>
    <cellStyle name="Followed Hyperlink" xfId="4143" builtinId="9" hidden="1"/>
    <cellStyle name="Followed Hyperlink" xfId="4145" builtinId="9" hidden="1"/>
    <cellStyle name="Followed Hyperlink" xfId="4147" builtinId="9" hidden="1"/>
    <cellStyle name="Followed Hyperlink" xfId="4149" builtinId="9" hidden="1"/>
    <cellStyle name="Followed Hyperlink" xfId="4151" builtinId="9" hidden="1"/>
    <cellStyle name="Followed Hyperlink" xfId="4153" builtinId="9" hidden="1"/>
    <cellStyle name="Followed Hyperlink" xfId="4155" builtinId="9" hidden="1"/>
    <cellStyle name="Followed Hyperlink" xfId="4157" builtinId="9" hidden="1"/>
    <cellStyle name="Followed Hyperlink" xfId="4159" builtinId="9" hidden="1"/>
    <cellStyle name="Followed Hyperlink" xfId="4161" builtinId="9" hidden="1"/>
    <cellStyle name="Followed Hyperlink" xfId="4163" builtinId="9" hidden="1"/>
    <cellStyle name="Followed Hyperlink" xfId="4165" builtinId="9" hidden="1"/>
    <cellStyle name="Followed Hyperlink" xfId="4167" builtinId="9" hidden="1"/>
    <cellStyle name="Followed Hyperlink" xfId="4169" builtinId="9" hidden="1"/>
    <cellStyle name="Followed Hyperlink" xfId="4171" builtinId="9" hidden="1"/>
    <cellStyle name="Followed Hyperlink" xfId="4173" builtinId="9" hidden="1"/>
    <cellStyle name="Followed Hyperlink" xfId="4175" builtinId="9" hidden="1"/>
    <cellStyle name="Followed Hyperlink" xfId="4177" builtinId="9" hidden="1"/>
    <cellStyle name="Followed Hyperlink" xfId="4179" builtinId="9" hidden="1"/>
    <cellStyle name="Followed Hyperlink" xfId="4181" builtinId="9" hidden="1"/>
    <cellStyle name="Followed Hyperlink" xfId="4183" builtinId="9" hidden="1"/>
    <cellStyle name="Followed Hyperlink" xfId="4185" builtinId="9" hidden="1"/>
    <cellStyle name="Followed Hyperlink" xfId="4187" builtinId="9" hidden="1"/>
    <cellStyle name="Followed Hyperlink" xfId="4189" builtinId="9" hidden="1"/>
    <cellStyle name="Followed Hyperlink" xfId="4191" builtinId="9" hidden="1"/>
    <cellStyle name="Followed Hyperlink" xfId="4193" builtinId="9" hidden="1"/>
    <cellStyle name="Followed Hyperlink" xfId="4195" builtinId="9" hidden="1"/>
    <cellStyle name="Followed Hyperlink" xfId="4197" builtinId="9" hidden="1"/>
    <cellStyle name="Followed Hyperlink" xfId="4199" builtinId="9" hidden="1"/>
    <cellStyle name="Followed Hyperlink" xfId="4201" builtinId="9" hidden="1"/>
    <cellStyle name="Followed Hyperlink" xfId="4203" builtinId="9" hidden="1"/>
    <cellStyle name="Followed Hyperlink" xfId="4205" builtinId="9" hidden="1"/>
    <cellStyle name="Followed Hyperlink" xfId="4207" builtinId="9" hidden="1"/>
    <cellStyle name="Followed Hyperlink" xfId="4209" builtinId="9" hidden="1"/>
    <cellStyle name="Followed Hyperlink" xfId="4211" builtinId="9" hidden="1"/>
    <cellStyle name="Followed Hyperlink" xfId="4213" builtinId="9" hidden="1"/>
    <cellStyle name="Followed Hyperlink" xfId="4215" builtinId="9" hidden="1"/>
    <cellStyle name="Followed Hyperlink" xfId="4217" builtinId="9" hidden="1"/>
    <cellStyle name="Followed Hyperlink" xfId="4219" builtinId="9" hidden="1"/>
    <cellStyle name="Followed Hyperlink" xfId="4221" builtinId="9" hidden="1"/>
    <cellStyle name="Followed Hyperlink" xfId="4223" builtinId="9" hidden="1"/>
    <cellStyle name="Followed Hyperlink" xfId="4225" builtinId="9" hidden="1"/>
    <cellStyle name="Followed Hyperlink" xfId="4227" builtinId="9" hidden="1"/>
    <cellStyle name="Followed Hyperlink" xfId="4229" builtinId="9" hidden="1"/>
    <cellStyle name="Followed Hyperlink" xfId="4231" builtinId="9" hidden="1"/>
    <cellStyle name="Followed Hyperlink" xfId="4233" builtinId="9" hidden="1"/>
    <cellStyle name="Followed Hyperlink" xfId="4235" builtinId="9" hidden="1"/>
    <cellStyle name="Followed Hyperlink" xfId="4237" builtinId="9" hidden="1"/>
    <cellStyle name="Followed Hyperlink" xfId="4239" builtinId="9" hidden="1"/>
    <cellStyle name="Followed Hyperlink" xfId="4241" builtinId="9" hidden="1"/>
    <cellStyle name="Followed Hyperlink" xfId="4243" builtinId="9" hidden="1"/>
    <cellStyle name="Followed Hyperlink" xfId="4245" builtinId="9" hidden="1"/>
    <cellStyle name="Followed Hyperlink" xfId="4247" builtinId="9" hidden="1"/>
    <cellStyle name="Followed Hyperlink" xfId="4249" builtinId="9" hidden="1"/>
    <cellStyle name="Followed Hyperlink" xfId="4251" builtinId="9" hidden="1"/>
    <cellStyle name="Followed Hyperlink" xfId="4253" builtinId="9" hidden="1"/>
    <cellStyle name="Followed Hyperlink" xfId="4255" builtinId="9" hidden="1"/>
    <cellStyle name="Followed Hyperlink" xfId="4257" builtinId="9" hidden="1"/>
    <cellStyle name="Followed Hyperlink" xfId="4259" builtinId="9" hidden="1"/>
    <cellStyle name="Followed Hyperlink" xfId="4261" builtinId="9" hidden="1"/>
    <cellStyle name="Followed Hyperlink" xfId="4263" builtinId="9" hidden="1"/>
    <cellStyle name="Followed Hyperlink" xfId="4265" builtinId="9" hidden="1"/>
    <cellStyle name="Followed Hyperlink" xfId="4267" builtinId="9" hidden="1"/>
    <cellStyle name="Followed Hyperlink" xfId="4269" builtinId="9" hidden="1"/>
    <cellStyle name="Followed Hyperlink" xfId="4271" builtinId="9" hidden="1"/>
    <cellStyle name="Followed Hyperlink" xfId="4273" builtinId="9" hidden="1"/>
    <cellStyle name="Followed Hyperlink" xfId="4275" builtinId="9" hidden="1"/>
    <cellStyle name="Followed Hyperlink" xfId="4277" builtinId="9" hidden="1"/>
    <cellStyle name="Followed Hyperlink" xfId="4279" builtinId="9" hidden="1"/>
    <cellStyle name="Followed Hyperlink" xfId="4281" builtinId="9" hidden="1"/>
    <cellStyle name="Followed Hyperlink" xfId="4283" builtinId="9" hidden="1"/>
    <cellStyle name="Followed Hyperlink" xfId="4285" builtinId="9" hidden="1"/>
    <cellStyle name="Followed Hyperlink" xfId="4287" builtinId="9" hidden="1"/>
    <cellStyle name="Followed Hyperlink" xfId="4289" builtinId="9" hidden="1"/>
    <cellStyle name="Followed Hyperlink" xfId="4291" builtinId="9" hidden="1"/>
    <cellStyle name="Followed Hyperlink" xfId="4293" builtinId="9" hidden="1"/>
    <cellStyle name="Followed Hyperlink" xfId="4295" builtinId="9" hidden="1"/>
    <cellStyle name="Followed Hyperlink" xfId="4297" builtinId="9" hidden="1"/>
    <cellStyle name="Followed Hyperlink" xfId="4299" builtinId="9" hidden="1"/>
    <cellStyle name="Followed Hyperlink" xfId="4301" builtinId="9" hidden="1"/>
    <cellStyle name="Followed Hyperlink" xfId="4303" builtinId="9" hidden="1"/>
    <cellStyle name="Followed Hyperlink" xfId="4305" builtinId="9" hidden="1"/>
    <cellStyle name="Followed Hyperlink" xfId="4307" builtinId="9" hidden="1"/>
    <cellStyle name="Followed Hyperlink" xfId="4309" builtinId="9" hidden="1"/>
    <cellStyle name="Followed Hyperlink" xfId="4311" builtinId="9" hidden="1"/>
    <cellStyle name="Good 2" xfId="69" xr:uid="{00000000-0005-0000-0000-000062080000}"/>
    <cellStyle name="Good 3" xfId="691" xr:uid="{00000000-0005-0000-0000-000063080000}"/>
    <cellStyle name="Grey" xfId="692" xr:uid="{00000000-0005-0000-0000-000064080000}"/>
    <cellStyle name="headerStyle" xfId="70" xr:uid="{00000000-0005-0000-0000-000065080000}"/>
    <cellStyle name="Heading 1 2" xfId="71" xr:uid="{00000000-0005-0000-0000-000066080000}"/>
    <cellStyle name="Heading 1 3" xfId="693" xr:uid="{00000000-0005-0000-0000-000067080000}"/>
    <cellStyle name="Heading 2 2" xfId="72" xr:uid="{00000000-0005-0000-0000-000068080000}"/>
    <cellStyle name="Heading 2 3" xfId="694" xr:uid="{00000000-0005-0000-0000-000069080000}"/>
    <cellStyle name="Heading 3 2" xfId="73" xr:uid="{00000000-0005-0000-0000-00006A080000}"/>
    <cellStyle name="Heading 3 3" xfId="695" xr:uid="{00000000-0005-0000-0000-00006B080000}"/>
    <cellStyle name="Heading 4 2" xfId="74" xr:uid="{00000000-0005-0000-0000-00006C080000}"/>
    <cellStyle name="Heading 4 3" xfId="696" xr:uid="{00000000-0005-0000-0000-00006D080000}"/>
    <cellStyle name="Hyperlink" xfId="168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67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8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07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788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787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8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27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768" builtinId="8" hidden="1"/>
    <cellStyle name="Hyperlink" xfId="775" builtinId="8" hidden="1"/>
    <cellStyle name="Hyperlink" xfId="753" builtinId="8" hidden="1"/>
    <cellStyle name="Hyperlink" xfId="779" builtinId="8" hidden="1"/>
    <cellStyle name="Hyperlink" xfId="752" builtinId="8" hidden="1"/>
    <cellStyle name="Hyperlink" xfId="724" builtinId="8" hidden="1"/>
    <cellStyle name="Hyperlink" xfId="766" builtinId="8" hidden="1"/>
    <cellStyle name="Hyperlink" xfId="751" builtinId="8" hidden="1"/>
    <cellStyle name="Hyperlink" xfId="1302" builtinId="8" hidden="1"/>
    <cellStyle name="Hyperlink" xfId="1301" builtinId="8" hidden="1"/>
    <cellStyle name="Hyperlink" xfId="1300" builtinId="8" hidden="1"/>
    <cellStyle name="Hyperlink" xfId="1299" builtinId="8" hidden="1"/>
    <cellStyle name="Hyperlink" xfId="1298" builtinId="8" hidden="1"/>
    <cellStyle name="Hyperlink" xfId="1297" builtinId="8" hidden="1"/>
    <cellStyle name="Hyperlink" xfId="1296" builtinId="8" hidden="1"/>
    <cellStyle name="Hyperlink" xfId="1295" builtinId="8" hidden="1"/>
    <cellStyle name="Hyperlink" xfId="1294" builtinId="8" hidden="1"/>
    <cellStyle name="Hyperlink" xfId="1293" builtinId="8" hidden="1"/>
    <cellStyle name="Hyperlink" xfId="1292" builtinId="8" hidden="1"/>
    <cellStyle name="Hyperlink" xfId="1291" builtinId="8" hidden="1"/>
    <cellStyle name="Hyperlink" xfId="1290" builtinId="8" hidden="1"/>
    <cellStyle name="Hyperlink" xfId="1289" builtinId="8" hidden="1"/>
    <cellStyle name="Hyperlink" xfId="1288" builtinId="8" hidden="1"/>
    <cellStyle name="Hyperlink" xfId="1287" builtinId="8" hidden="1"/>
    <cellStyle name="Hyperlink" xfId="1286" builtinId="8" hidden="1"/>
    <cellStyle name="Hyperlink" xfId="1285" builtinId="8" hidden="1"/>
    <cellStyle name="Hyperlink" xfId="1284" builtinId="8" hidden="1"/>
    <cellStyle name="Hyperlink" xfId="1283" builtinId="8" hidden="1"/>
    <cellStyle name="Hyperlink" xfId="1282" builtinId="8" hidden="1"/>
    <cellStyle name="Hyperlink" xfId="1281" builtinId="8" hidden="1"/>
    <cellStyle name="Hyperlink" xfId="1280" builtinId="8" hidden="1"/>
    <cellStyle name="Hyperlink" xfId="1279" builtinId="8" hidden="1"/>
    <cellStyle name="Hyperlink" xfId="1278" builtinId="8" hidden="1"/>
    <cellStyle name="Hyperlink" xfId="1277" builtinId="8" hidden="1"/>
    <cellStyle name="Hyperlink" xfId="1276" builtinId="8" hidden="1"/>
    <cellStyle name="Hyperlink" xfId="1274" builtinId="8" hidden="1"/>
    <cellStyle name="Hyperlink" xfId="1272" builtinId="8" hidden="1"/>
    <cellStyle name="Hyperlink" xfId="1270" builtinId="8" hidden="1"/>
    <cellStyle name="Hyperlink" xfId="1268" builtinId="8" hidden="1"/>
    <cellStyle name="Hyperlink" xfId="1322" builtinId="8" hidden="1"/>
    <cellStyle name="Hyperlink" xfId="1324" builtinId="8" hidden="1"/>
    <cellStyle name="Hyperlink" xfId="1326" builtinId="8" hidden="1"/>
    <cellStyle name="Hyperlink" xfId="1328" builtinId="8" hidden="1"/>
    <cellStyle name="Hyperlink" xfId="1330" builtinId="8" hidden="1"/>
    <cellStyle name="Hyperlink" xfId="1332" builtinId="8" hidden="1"/>
    <cellStyle name="Hyperlink" xfId="1334" builtinId="8" hidden="1"/>
    <cellStyle name="Hyperlink" xfId="1336" builtinId="8" hidden="1"/>
    <cellStyle name="Hyperlink" xfId="1338" builtinId="8" hidden="1"/>
    <cellStyle name="Hyperlink" xfId="1340" builtinId="8" hidden="1"/>
    <cellStyle name="Hyperlink" xfId="1342" builtinId="8" hidden="1"/>
    <cellStyle name="Hyperlink" xfId="1344" builtinId="8" hidden="1"/>
    <cellStyle name="Hyperlink" xfId="1346" builtinId="8" hidden="1"/>
    <cellStyle name="Hyperlink" xfId="1348" builtinId="8" hidden="1"/>
    <cellStyle name="Hyperlink" xfId="1350" builtinId="8" hidden="1"/>
    <cellStyle name="Hyperlink" xfId="1352" builtinId="8" hidden="1"/>
    <cellStyle name="Hyperlink" xfId="1354" builtinId="8" hidden="1"/>
    <cellStyle name="Hyperlink" xfId="1356" builtinId="8" hidden="1"/>
    <cellStyle name="Hyperlink" xfId="1358" builtinId="8" hidden="1"/>
    <cellStyle name="Hyperlink" xfId="1360" builtinId="8" hidden="1"/>
    <cellStyle name="Hyperlink" xfId="1362" builtinId="8" hidden="1"/>
    <cellStyle name="Hyperlink" xfId="1364" builtinId="8" hidden="1"/>
    <cellStyle name="Hyperlink" xfId="1366" builtinId="8" hidden="1"/>
    <cellStyle name="Hyperlink" xfId="1368" builtinId="8" hidden="1"/>
    <cellStyle name="Hyperlink" xfId="1370" builtinId="8" hidden="1"/>
    <cellStyle name="Hyperlink" xfId="1372" builtinId="8" hidden="1"/>
    <cellStyle name="Hyperlink" xfId="1374" builtinId="8" hidden="1"/>
    <cellStyle name="Hyperlink" xfId="1376" builtinId="8" hidden="1"/>
    <cellStyle name="Hyperlink" xfId="1378" builtinId="8" hidden="1"/>
    <cellStyle name="Hyperlink" xfId="1380" builtinId="8" hidden="1"/>
    <cellStyle name="Hyperlink" xfId="1382" builtinId="8" hidden="1"/>
    <cellStyle name="Hyperlink" xfId="1384" builtinId="8" hidden="1"/>
    <cellStyle name="Hyperlink" xfId="1386" builtinId="8" hidden="1"/>
    <cellStyle name="Hyperlink" xfId="1388" builtinId="8" hidden="1"/>
    <cellStyle name="Hyperlink" xfId="1390" builtinId="8" hidden="1"/>
    <cellStyle name="Hyperlink" xfId="1392" builtinId="8" hidden="1"/>
    <cellStyle name="Hyperlink" xfId="1394" builtinId="8" hidden="1"/>
    <cellStyle name="Hyperlink" xfId="1396" builtinId="8" hidden="1"/>
    <cellStyle name="Hyperlink" xfId="1398" builtinId="8" hidden="1"/>
    <cellStyle name="Hyperlink" xfId="1400" builtinId="8" hidden="1"/>
    <cellStyle name="Hyperlink" xfId="1402" builtinId="8" hidden="1"/>
    <cellStyle name="Hyperlink" xfId="1404" builtinId="8" hidden="1"/>
    <cellStyle name="Hyperlink" xfId="1406" builtinId="8" hidden="1"/>
    <cellStyle name="Hyperlink" xfId="1408" builtinId="8" hidden="1"/>
    <cellStyle name="Hyperlink" xfId="1410" builtinId="8" hidden="1"/>
    <cellStyle name="Hyperlink" xfId="1412" builtinId="8" hidden="1"/>
    <cellStyle name="Hyperlink" xfId="1414" builtinId="8" hidden="1"/>
    <cellStyle name="Hyperlink" xfId="1416" builtinId="8" hidden="1"/>
    <cellStyle name="Hyperlink" xfId="1418" builtinId="8" hidden="1"/>
    <cellStyle name="Hyperlink" xfId="1420" builtinId="8" hidden="1"/>
    <cellStyle name="Hyperlink" xfId="1422" builtinId="8" hidden="1"/>
    <cellStyle name="Hyperlink" xfId="1424" builtinId="8" hidden="1"/>
    <cellStyle name="Hyperlink" xfId="1426" builtinId="8" hidden="1"/>
    <cellStyle name="Hyperlink" xfId="1428" builtinId="8" hidden="1"/>
    <cellStyle name="Hyperlink" xfId="1430" builtinId="8" hidden="1"/>
    <cellStyle name="Hyperlink" xfId="1432" builtinId="8" hidden="1"/>
    <cellStyle name="Hyperlink" xfId="1434" builtinId="8" hidden="1"/>
    <cellStyle name="Hyperlink" xfId="1436" builtinId="8" hidden="1"/>
    <cellStyle name="Hyperlink" xfId="1438" builtinId="8" hidden="1"/>
    <cellStyle name="Hyperlink" xfId="1440" builtinId="8" hidden="1"/>
    <cellStyle name="Hyperlink" xfId="1442" builtinId="8" hidden="1"/>
    <cellStyle name="Hyperlink" xfId="1444" builtinId="8" hidden="1"/>
    <cellStyle name="Hyperlink" xfId="1446" builtinId="8" hidden="1"/>
    <cellStyle name="Hyperlink" xfId="1448" builtinId="8" hidden="1"/>
    <cellStyle name="Hyperlink" xfId="1450" builtinId="8" hidden="1"/>
    <cellStyle name="Hyperlink" xfId="1452" builtinId="8" hidden="1"/>
    <cellStyle name="Hyperlink" xfId="1454" builtinId="8" hidden="1"/>
    <cellStyle name="Hyperlink" xfId="1456" builtinId="8" hidden="1"/>
    <cellStyle name="Hyperlink" xfId="1458" builtinId="8" hidden="1"/>
    <cellStyle name="Hyperlink" xfId="1460" builtinId="8" hidden="1"/>
    <cellStyle name="Hyperlink" xfId="1462" builtinId="8" hidden="1"/>
    <cellStyle name="Hyperlink" xfId="1464" builtinId="8" hidden="1"/>
    <cellStyle name="Hyperlink" xfId="1466" builtinId="8" hidden="1"/>
    <cellStyle name="Hyperlink" xfId="1468" builtinId="8" hidden="1"/>
    <cellStyle name="Hyperlink" xfId="1470" builtinId="8" hidden="1"/>
    <cellStyle name="Hyperlink" xfId="1472" builtinId="8" hidden="1"/>
    <cellStyle name="Hyperlink" xfId="1474" builtinId="8" hidden="1"/>
    <cellStyle name="Hyperlink" xfId="1476" builtinId="8" hidden="1"/>
    <cellStyle name="Hyperlink" xfId="1478" builtinId="8" hidden="1"/>
    <cellStyle name="Hyperlink" xfId="1480" builtinId="8" hidden="1"/>
    <cellStyle name="Hyperlink" xfId="1482" builtinId="8" hidden="1"/>
    <cellStyle name="Hyperlink" xfId="1485" builtinId="8" hidden="1"/>
    <cellStyle name="Hyperlink" xfId="1488" builtinId="8" hidden="1"/>
    <cellStyle name="Hyperlink" xfId="1490" builtinId="8" hidden="1"/>
    <cellStyle name="Hyperlink" xfId="1492" builtinId="8" hidden="1"/>
    <cellStyle name="Hyperlink" xfId="1494" builtinId="8" hidden="1"/>
    <cellStyle name="Hyperlink" xfId="1496" builtinId="8" hidden="1"/>
    <cellStyle name="Hyperlink" xfId="1484" builtinId="8" hidden="1"/>
    <cellStyle name="Hyperlink" xfId="1498" builtinId="8" hidden="1"/>
    <cellStyle name="Hyperlink" xfId="1500" builtinId="8" hidden="1"/>
    <cellStyle name="Hyperlink" xfId="1502" builtinId="8" hidden="1"/>
    <cellStyle name="Hyperlink" xfId="1504" builtinId="8" hidden="1"/>
    <cellStyle name="Hyperlink" xfId="1506" builtinId="8" hidden="1"/>
    <cellStyle name="Hyperlink" xfId="1508" builtinId="8" hidden="1"/>
    <cellStyle name="Hyperlink" xfId="1510" builtinId="8" hidden="1"/>
    <cellStyle name="Hyperlink" xfId="1512" builtinId="8" hidden="1"/>
    <cellStyle name="Hyperlink" xfId="1514" builtinId="8" hidden="1"/>
    <cellStyle name="Hyperlink" xfId="1516" builtinId="8" hidden="1"/>
    <cellStyle name="Hyperlink" xfId="1518" builtinId="8" hidden="1"/>
    <cellStyle name="Hyperlink" xfId="1520" builtinId="8" hidden="1"/>
    <cellStyle name="Hyperlink" xfId="1522" builtinId="8" hidden="1"/>
    <cellStyle name="Hyperlink" xfId="1524" builtinId="8" hidden="1"/>
    <cellStyle name="Hyperlink" xfId="1526" builtinId="8" hidden="1"/>
    <cellStyle name="Hyperlink" xfId="1528" builtinId="8" hidden="1"/>
    <cellStyle name="Hyperlink" xfId="1530" builtinId="8" hidden="1"/>
    <cellStyle name="Hyperlink" xfId="1532" builtinId="8" hidden="1"/>
    <cellStyle name="Hyperlink" xfId="1534" builtinId="8" hidden="1"/>
    <cellStyle name="Hyperlink" xfId="1536" builtinId="8" hidden="1"/>
    <cellStyle name="Hyperlink" xfId="1538" builtinId="8" hidden="1"/>
    <cellStyle name="Hyperlink" xfId="1540" builtinId="8" hidden="1"/>
    <cellStyle name="Hyperlink" xfId="1542" builtinId="8" hidden="1"/>
    <cellStyle name="Hyperlink" xfId="1544" builtinId="8" hidden="1"/>
    <cellStyle name="Hyperlink" xfId="1546" builtinId="8" hidden="1"/>
    <cellStyle name="Hyperlink" xfId="1548" builtinId="8" hidden="1"/>
    <cellStyle name="Hyperlink" xfId="1550" builtinId="8" hidden="1"/>
    <cellStyle name="Hyperlink" xfId="1552" builtinId="8" hidden="1"/>
    <cellStyle name="Hyperlink" xfId="1554" builtinId="8" hidden="1"/>
    <cellStyle name="Hyperlink" xfId="1556" builtinId="8" hidden="1"/>
    <cellStyle name="Hyperlink" xfId="1558" builtinId="8" hidden="1"/>
    <cellStyle name="Hyperlink" xfId="1560" builtinId="8" hidden="1"/>
    <cellStyle name="Hyperlink" xfId="1562" builtinId="8" hidden="1"/>
    <cellStyle name="Hyperlink" xfId="1564" builtinId="8" hidden="1"/>
    <cellStyle name="Hyperlink" xfId="1566" builtinId="8" hidden="1"/>
    <cellStyle name="Hyperlink" xfId="1568" builtinId="8" hidden="1"/>
    <cellStyle name="Hyperlink" xfId="1570" builtinId="8" hidden="1"/>
    <cellStyle name="Hyperlink" xfId="1572" builtinId="8" hidden="1"/>
    <cellStyle name="Hyperlink" xfId="1574" builtinId="8" hidden="1"/>
    <cellStyle name="Hyperlink" xfId="1576" builtinId="8" hidden="1"/>
    <cellStyle name="Hyperlink" xfId="1578" builtinId="8" hidden="1"/>
    <cellStyle name="Hyperlink" xfId="1580" builtinId="8" hidden="1"/>
    <cellStyle name="Hyperlink" xfId="1582" builtinId="8" hidden="1"/>
    <cellStyle name="Hyperlink" xfId="1584" builtinId="8" hidden="1"/>
    <cellStyle name="Hyperlink" xfId="1586" builtinId="8" hidden="1"/>
    <cellStyle name="Hyperlink" xfId="1588" builtinId="8" hidden="1"/>
    <cellStyle name="Hyperlink" xfId="1590" builtinId="8" hidden="1"/>
    <cellStyle name="Hyperlink" xfId="1592" builtinId="8" hidden="1"/>
    <cellStyle name="Hyperlink" xfId="1594" builtinId="8" hidden="1"/>
    <cellStyle name="Hyperlink" xfId="1596" builtinId="8" hidden="1"/>
    <cellStyle name="Hyperlink" xfId="1598" builtinId="8" hidden="1"/>
    <cellStyle name="Hyperlink" xfId="1600" builtinId="8" hidden="1"/>
    <cellStyle name="Hyperlink" xfId="1602" builtinId="8" hidden="1"/>
    <cellStyle name="Hyperlink" xfId="1604" builtinId="8" hidden="1"/>
    <cellStyle name="Hyperlink" xfId="1606" builtinId="8" hidden="1"/>
    <cellStyle name="Hyperlink" xfId="1608" builtinId="8" hidden="1"/>
    <cellStyle name="Hyperlink" xfId="1610" builtinId="8" hidden="1"/>
    <cellStyle name="Hyperlink" xfId="1612" builtinId="8" hidden="1"/>
    <cellStyle name="Hyperlink" xfId="1614" builtinId="8" hidden="1"/>
    <cellStyle name="Hyperlink" xfId="1616" builtinId="8" hidden="1"/>
    <cellStyle name="Hyperlink" xfId="1618" builtinId="8" hidden="1"/>
    <cellStyle name="Hyperlink" xfId="1620" builtinId="8" hidden="1"/>
    <cellStyle name="Hyperlink" xfId="1622" builtinId="8" hidden="1"/>
    <cellStyle name="Hyperlink" xfId="1624" builtinId="8" hidden="1"/>
    <cellStyle name="Hyperlink" xfId="1626" builtinId="8" hidden="1"/>
    <cellStyle name="Hyperlink" xfId="1628" builtinId="8" hidden="1"/>
    <cellStyle name="Hyperlink" xfId="1630" builtinId="8" hidden="1"/>
    <cellStyle name="Hyperlink" xfId="1632" builtinId="8" hidden="1"/>
    <cellStyle name="Hyperlink" xfId="1634" builtinId="8" hidden="1"/>
    <cellStyle name="Hyperlink" xfId="1636" builtinId="8" hidden="1"/>
    <cellStyle name="Hyperlink" xfId="1638" builtinId="8" hidden="1"/>
    <cellStyle name="Hyperlink" xfId="1640" builtinId="8" hidden="1"/>
    <cellStyle name="Hyperlink" xfId="1642" builtinId="8" hidden="1"/>
    <cellStyle name="Hyperlink" xfId="1644" builtinId="8" hidden="1"/>
    <cellStyle name="Hyperlink" xfId="1646" builtinId="8" hidden="1"/>
    <cellStyle name="Hyperlink" xfId="1648" builtinId="8" hidden="1"/>
    <cellStyle name="Hyperlink" xfId="1650" builtinId="8" hidden="1"/>
    <cellStyle name="Hyperlink" xfId="1652" builtinId="8" hidden="1"/>
    <cellStyle name="Hyperlink" xfId="1654" builtinId="8" hidden="1"/>
    <cellStyle name="Hyperlink" xfId="1656" builtinId="8" hidden="1"/>
    <cellStyle name="Hyperlink" xfId="1658" builtinId="8" hidden="1"/>
    <cellStyle name="Hyperlink" xfId="1660" builtinId="8" hidden="1"/>
    <cellStyle name="Hyperlink" xfId="1662" builtinId="8" hidden="1"/>
    <cellStyle name="Hyperlink" xfId="1664" builtinId="8" hidden="1"/>
    <cellStyle name="Hyperlink" xfId="1666" builtinId="8" hidden="1"/>
    <cellStyle name="Hyperlink" xfId="1668" builtinId="8" hidden="1"/>
    <cellStyle name="Hyperlink" xfId="1670" builtinId="8" hidden="1"/>
    <cellStyle name="Hyperlink" xfId="1672" builtinId="8" hidden="1"/>
    <cellStyle name="Hyperlink" xfId="1674" builtinId="8" hidden="1"/>
    <cellStyle name="Hyperlink" xfId="1676" builtinId="8" hidden="1"/>
    <cellStyle name="Hyperlink" xfId="1678" builtinId="8" hidden="1"/>
    <cellStyle name="Hyperlink" xfId="1680" builtinId="8" hidden="1"/>
    <cellStyle name="Hyperlink" xfId="1682" builtinId="8" hidden="1"/>
    <cellStyle name="Hyperlink" xfId="1684" builtinId="8" hidden="1"/>
    <cellStyle name="Hyperlink" xfId="1686" builtinId="8" hidden="1"/>
    <cellStyle name="Hyperlink" xfId="1688" builtinId="8" hidden="1"/>
    <cellStyle name="Hyperlink" xfId="1690" builtinId="8" hidden="1"/>
    <cellStyle name="Hyperlink" xfId="1692" builtinId="8" hidden="1"/>
    <cellStyle name="Hyperlink" xfId="1694" builtinId="8" hidden="1"/>
    <cellStyle name="Hyperlink" xfId="1696" builtinId="8" hidden="1"/>
    <cellStyle name="Hyperlink" xfId="1698" builtinId="8" hidden="1"/>
    <cellStyle name="Hyperlink" xfId="1700" builtinId="8" hidden="1"/>
    <cellStyle name="Hyperlink" xfId="1702" builtinId="8" hidden="1"/>
    <cellStyle name="Hyperlink" xfId="1704" builtinId="8" hidden="1"/>
    <cellStyle name="Hyperlink" xfId="1706" builtinId="8" hidden="1"/>
    <cellStyle name="Hyperlink" xfId="1708" builtinId="8" hidden="1"/>
    <cellStyle name="Hyperlink" xfId="1710" builtinId="8" hidden="1"/>
    <cellStyle name="Hyperlink" xfId="1712" builtinId="8" hidden="1"/>
    <cellStyle name="Hyperlink" xfId="1714" builtinId="8" hidden="1"/>
    <cellStyle name="Hyperlink" xfId="1716" builtinId="8" hidden="1"/>
    <cellStyle name="Hyperlink" xfId="1718" builtinId="8" hidden="1"/>
    <cellStyle name="Hyperlink" xfId="1720" builtinId="8" hidden="1"/>
    <cellStyle name="Hyperlink" xfId="1722" builtinId="8" hidden="1"/>
    <cellStyle name="Hyperlink" xfId="1307" builtinId="8" hidden="1"/>
    <cellStyle name="Hyperlink" xfId="780" builtinId="8" hidden="1"/>
    <cellStyle name="Hyperlink" xfId="767" builtinId="8" hidden="1"/>
    <cellStyle name="Hyperlink" xfId="765" builtinId="8" hidden="1"/>
    <cellStyle name="Hyperlink" xfId="754" builtinId="8" hidden="1"/>
    <cellStyle name="Hyperlink" xfId="1320" builtinId="8" hidden="1"/>
    <cellStyle name="Hyperlink" xfId="1308" builtinId="8" hidden="1"/>
    <cellStyle name="Hyperlink" xfId="755" builtinId="8" hidden="1"/>
    <cellStyle name="Hyperlink" xfId="1758" builtinId="8" hidden="1"/>
    <cellStyle name="Hyperlink" xfId="1757" builtinId="8" hidden="1"/>
    <cellStyle name="Hyperlink" xfId="1756" builtinId="8" hidden="1"/>
    <cellStyle name="Hyperlink" xfId="1755" builtinId="8" hidden="1"/>
    <cellStyle name="Hyperlink" xfId="1754" builtinId="8" hidden="1"/>
    <cellStyle name="Hyperlink" xfId="1753" builtinId="8" hidden="1"/>
    <cellStyle name="Hyperlink" xfId="1752" builtinId="8" hidden="1"/>
    <cellStyle name="Hyperlink" xfId="1751" builtinId="8" hidden="1"/>
    <cellStyle name="Hyperlink" xfId="1750" builtinId="8" hidden="1"/>
    <cellStyle name="Hyperlink" xfId="1749" builtinId="8" hidden="1"/>
    <cellStyle name="Hyperlink" xfId="1748" builtinId="8" hidden="1"/>
    <cellStyle name="Hyperlink" xfId="1747" builtinId="8" hidden="1"/>
    <cellStyle name="Hyperlink" xfId="1746" builtinId="8" hidden="1"/>
    <cellStyle name="Hyperlink" xfId="1745" builtinId="8" hidden="1"/>
    <cellStyle name="Hyperlink" xfId="1744" builtinId="8" hidden="1"/>
    <cellStyle name="Hyperlink" xfId="1743" builtinId="8" hidden="1"/>
    <cellStyle name="Hyperlink" xfId="1742" builtinId="8" hidden="1"/>
    <cellStyle name="Hyperlink" xfId="1741" builtinId="8" hidden="1"/>
    <cellStyle name="Hyperlink" xfId="1740" builtinId="8" hidden="1"/>
    <cellStyle name="Hyperlink" xfId="1739" builtinId="8" hidden="1"/>
    <cellStyle name="Hyperlink" xfId="1738" builtinId="8" hidden="1"/>
    <cellStyle name="Hyperlink" xfId="1737" builtinId="8" hidden="1"/>
    <cellStyle name="Hyperlink" xfId="1736" builtinId="8" hidden="1"/>
    <cellStyle name="Hyperlink" xfId="1735" builtinId="8" hidden="1"/>
    <cellStyle name="Hyperlink" xfId="1734" builtinId="8" hidden="1"/>
    <cellStyle name="Hyperlink" xfId="1733" builtinId="8" hidden="1"/>
    <cellStyle name="Hyperlink" xfId="1732" builtinId="8" hidden="1"/>
    <cellStyle name="Hyperlink" xfId="1730" builtinId="8" hidden="1"/>
    <cellStyle name="Hyperlink" xfId="1728" builtinId="8" hidden="1"/>
    <cellStyle name="Hyperlink" xfId="1726" builtinId="8" hidden="1"/>
    <cellStyle name="Hyperlink" xfId="1724" builtinId="8" hidden="1"/>
    <cellStyle name="Hyperlink" xfId="1762" builtinId="8" hidden="1"/>
    <cellStyle name="Hyperlink" xfId="1764" builtinId="8" hidden="1"/>
    <cellStyle name="Hyperlink" xfId="1766" builtinId="8" hidden="1"/>
    <cellStyle name="Hyperlink" xfId="1768" builtinId="8" hidden="1"/>
    <cellStyle name="Hyperlink" xfId="1770" builtinId="8" hidden="1"/>
    <cellStyle name="Hyperlink" xfId="1772" builtinId="8" hidden="1"/>
    <cellStyle name="Hyperlink" xfId="1774" builtinId="8" hidden="1"/>
    <cellStyle name="Hyperlink" xfId="1776" builtinId="8" hidden="1"/>
    <cellStyle name="Hyperlink" xfId="1778" builtinId="8" hidden="1"/>
    <cellStyle name="Hyperlink" xfId="1780" builtinId="8" hidden="1"/>
    <cellStyle name="Hyperlink" xfId="1782" builtinId="8" hidden="1"/>
    <cellStyle name="Hyperlink" xfId="1784" builtinId="8" hidden="1"/>
    <cellStyle name="Hyperlink" xfId="1786" builtinId="8" hidden="1"/>
    <cellStyle name="Hyperlink" xfId="1788" builtinId="8" hidden="1"/>
    <cellStyle name="Hyperlink" xfId="1790" builtinId="8" hidden="1"/>
    <cellStyle name="Hyperlink" xfId="1792" builtinId="8" hidden="1"/>
    <cellStyle name="Hyperlink" xfId="1794" builtinId="8" hidden="1"/>
    <cellStyle name="Hyperlink" xfId="1796" builtinId="8" hidden="1"/>
    <cellStyle name="Hyperlink" xfId="1798" builtinId="8" hidden="1"/>
    <cellStyle name="Hyperlink" xfId="1800" builtinId="8" hidden="1"/>
    <cellStyle name="Hyperlink" xfId="1802" builtinId="8" hidden="1"/>
    <cellStyle name="Hyperlink" xfId="1804" builtinId="8" hidden="1"/>
    <cellStyle name="Hyperlink" xfId="1806" builtinId="8" hidden="1"/>
    <cellStyle name="Hyperlink" xfId="1808" builtinId="8" hidden="1"/>
    <cellStyle name="Hyperlink" xfId="1810" builtinId="8" hidden="1"/>
    <cellStyle name="Hyperlink" xfId="1812" builtinId="8" hidden="1"/>
    <cellStyle name="Hyperlink" xfId="1814" builtinId="8" hidden="1"/>
    <cellStyle name="Hyperlink" xfId="1816" builtinId="8" hidden="1"/>
    <cellStyle name="Hyperlink" xfId="1818" builtinId="8" hidden="1"/>
    <cellStyle name="Hyperlink" xfId="1820" builtinId="8" hidden="1"/>
    <cellStyle name="Hyperlink" xfId="1822" builtinId="8" hidden="1"/>
    <cellStyle name="Hyperlink" xfId="1824" builtinId="8" hidden="1"/>
    <cellStyle name="Hyperlink" xfId="1826" builtinId="8" hidden="1"/>
    <cellStyle name="Hyperlink" xfId="1828" builtinId="8" hidden="1"/>
    <cellStyle name="Hyperlink" xfId="1830" builtinId="8" hidden="1"/>
    <cellStyle name="Hyperlink" xfId="1832" builtinId="8" hidden="1"/>
    <cellStyle name="Hyperlink" xfId="1834" builtinId="8" hidden="1"/>
    <cellStyle name="Hyperlink" xfId="1836" builtinId="8" hidden="1"/>
    <cellStyle name="Hyperlink" xfId="1838" builtinId="8" hidden="1"/>
    <cellStyle name="Hyperlink" xfId="1840" builtinId="8" hidden="1"/>
    <cellStyle name="Hyperlink" xfId="1842" builtinId="8" hidden="1"/>
    <cellStyle name="Hyperlink" xfId="1844" builtinId="8" hidden="1"/>
    <cellStyle name="Hyperlink" xfId="1846" builtinId="8" hidden="1"/>
    <cellStyle name="Hyperlink" xfId="1848" builtinId="8" hidden="1"/>
    <cellStyle name="Hyperlink" xfId="1850" builtinId="8" hidden="1"/>
    <cellStyle name="Hyperlink" xfId="1852" builtinId="8" hidden="1"/>
    <cellStyle name="Hyperlink" xfId="1854" builtinId="8" hidden="1"/>
    <cellStyle name="Hyperlink" xfId="1856" builtinId="8" hidden="1"/>
    <cellStyle name="Hyperlink" xfId="1858" builtinId="8" hidden="1"/>
    <cellStyle name="Hyperlink" xfId="1860" builtinId="8" hidden="1"/>
    <cellStyle name="Hyperlink" xfId="1862" builtinId="8" hidden="1"/>
    <cellStyle name="Hyperlink" xfId="1864" builtinId="8" hidden="1"/>
    <cellStyle name="Hyperlink" xfId="1866" builtinId="8" hidden="1"/>
    <cellStyle name="Hyperlink" xfId="1868" builtinId="8" hidden="1"/>
    <cellStyle name="Hyperlink" xfId="1870" builtinId="8" hidden="1"/>
    <cellStyle name="Hyperlink" xfId="1872" builtinId="8" hidden="1"/>
    <cellStyle name="Hyperlink" xfId="1874" builtinId="8" hidden="1"/>
    <cellStyle name="Hyperlink" xfId="1876" builtinId="8" hidden="1"/>
    <cellStyle name="Hyperlink" xfId="1878" builtinId="8" hidden="1"/>
    <cellStyle name="Hyperlink" xfId="1880" builtinId="8" hidden="1"/>
    <cellStyle name="Hyperlink" xfId="1882" builtinId="8" hidden="1"/>
    <cellStyle name="Hyperlink" xfId="1884" builtinId="8" hidden="1"/>
    <cellStyle name="Hyperlink" xfId="1886" builtinId="8" hidden="1"/>
    <cellStyle name="Hyperlink" xfId="1888" builtinId="8" hidden="1"/>
    <cellStyle name="Hyperlink" xfId="1890" builtinId="8" hidden="1"/>
    <cellStyle name="Hyperlink" xfId="1892" builtinId="8" hidden="1"/>
    <cellStyle name="Hyperlink" xfId="1894" builtinId="8" hidden="1"/>
    <cellStyle name="Hyperlink" xfId="1896" builtinId="8" hidden="1"/>
    <cellStyle name="Hyperlink" xfId="1898" builtinId="8" hidden="1"/>
    <cellStyle name="Hyperlink" xfId="1900" builtinId="8" hidden="1"/>
    <cellStyle name="Hyperlink" xfId="1902" builtinId="8" hidden="1"/>
    <cellStyle name="Hyperlink" xfId="1904" builtinId="8" hidden="1"/>
    <cellStyle name="Hyperlink" xfId="1906" builtinId="8" hidden="1"/>
    <cellStyle name="Hyperlink" xfId="1908" builtinId="8" hidden="1"/>
    <cellStyle name="Hyperlink" xfId="1910" builtinId="8" hidden="1"/>
    <cellStyle name="Hyperlink" xfId="1912" builtinId="8" hidden="1"/>
    <cellStyle name="Hyperlink" xfId="1914" builtinId="8" hidden="1"/>
    <cellStyle name="Hyperlink" xfId="1916" builtinId="8" hidden="1"/>
    <cellStyle name="Hyperlink" xfId="1918" builtinId="8" hidden="1"/>
    <cellStyle name="Hyperlink" xfId="1920" builtinId="8" hidden="1"/>
    <cellStyle name="Hyperlink" xfId="1922" builtinId="8" hidden="1"/>
    <cellStyle name="Hyperlink" xfId="1925" builtinId="8" hidden="1"/>
    <cellStyle name="Hyperlink" xfId="1928" builtinId="8" hidden="1"/>
    <cellStyle name="Hyperlink" xfId="1930" builtinId="8" hidden="1"/>
    <cellStyle name="Hyperlink" xfId="1932" builtinId="8" hidden="1"/>
    <cellStyle name="Hyperlink" xfId="1934" builtinId="8" hidden="1"/>
    <cellStyle name="Hyperlink" xfId="1936" builtinId="8" hidden="1"/>
    <cellStyle name="Hyperlink" xfId="1924" builtinId="8" hidden="1"/>
    <cellStyle name="Hyperlink" xfId="1938" builtinId="8" hidden="1"/>
    <cellStyle name="Hyperlink" xfId="1940" builtinId="8" hidden="1"/>
    <cellStyle name="Hyperlink" xfId="1942" builtinId="8" hidden="1"/>
    <cellStyle name="Hyperlink" xfId="1944" builtinId="8" hidden="1"/>
    <cellStyle name="Hyperlink" xfId="1946" builtinId="8" hidden="1"/>
    <cellStyle name="Hyperlink" xfId="1948" builtinId="8" hidden="1"/>
    <cellStyle name="Hyperlink" xfId="1950" builtinId="8" hidden="1"/>
    <cellStyle name="Hyperlink" xfId="1952" builtinId="8" hidden="1"/>
    <cellStyle name="Hyperlink" xfId="1954" builtinId="8" hidden="1"/>
    <cellStyle name="Hyperlink" xfId="1956" builtinId="8" hidden="1"/>
    <cellStyle name="Hyperlink" xfId="1958" builtinId="8" hidden="1"/>
    <cellStyle name="Hyperlink" xfId="1960" builtinId="8" hidden="1"/>
    <cellStyle name="Hyperlink" xfId="1962" builtinId="8" hidden="1"/>
    <cellStyle name="Hyperlink" xfId="1964" builtinId="8" hidden="1"/>
    <cellStyle name="Hyperlink" xfId="1966" builtinId="8" hidden="1"/>
    <cellStyle name="Hyperlink" xfId="1968" builtinId="8" hidden="1"/>
    <cellStyle name="Hyperlink" xfId="1970" builtinId="8" hidden="1"/>
    <cellStyle name="Hyperlink" xfId="1972" builtinId="8" hidden="1"/>
    <cellStyle name="Hyperlink" xfId="1974" builtinId="8" hidden="1"/>
    <cellStyle name="Hyperlink" xfId="1976" builtinId="8" hidden="1"/>
    <cellStyle name="Hyperlink" xfId="1978" builtinId="8" hidden="1"/>
    <cellStyle name="Hyperlink" xfId="1980" builtinId="8" hidden="1"/>
    <cellStyle name="Hyperlink" xfId="1982" builtinId="8" hidden="1"/>
    <cellStyle name="Hyperlink" xfId="1984" builtinId="8" hidden="1"/>
    <cellStyle name="Hyperlink" xfId="1986" builtinId="8" hidden="1"/>
    <cellStyle name="Hyperlink" xfId="1988" builtinId="8" hidden="1"/>
    <cellStyle name="Hyperlink" xfId="1990" builtinId="8" hidden="1"/>
    <cellStyle name="Hyperlink" xfId="1992" builtinId="8" hidden="1"/>
    <cellStyle name="Hyperlink" xfId="1994" builtinId="8" hidden="1"/>
    <cellStyle name="Hyperlink" xfId="1996" builtinId="8" hidden="1"/>
    <cellStyle name="Hyperlink" xfId="1998" builtinId="8" hidden="1"/>
    <cellStyle name="Hyperlink" xfId="2000" builtinId="8" hidden="1"/>
    <cellStyle name="Hyperlink" xfId="2002" builtinId="8" hidden="1"/>
    <cellStyle name="Hyperlink" xfId="2004" builtinId="8" hidden="1"/>
    <cellStyle name="Hyperlink" xfId="2006" builtinId="8" hidden="1"/>
    <cellStyle name="Hyperlink" xfId="2008" builtinId="8" hidden="1"/>
    <cellStyle name="Hyperlink" xfId="2010" builtinId="8" hidden="1"/>
    <cellStyle name="Hyperlink" xfId="2012" builtinId="8" hidden="1"/>
    <cellStyle name="Hyperlink" xfId="2014" builtinId="8" hidden="1"/>
    <cellStyle name="Hyperlink" xfId="2016" builtinId="8" hidden="1"/>
    <cellStyle name="Hyperlink" xfId="2018" builtinId="8" hidden="1"/>
    <cellStyle name="Hyperlink" xfId="2020" builtinId="8" hidden="1"/>
    <cellStyle name="Hyperlink" xfId="2022" builtinId="8" hidden="1"/>
    <cellStyle name="Hyperlink" xfId="2024" builtinId="8" hidden="1"/>
    <cellStyle name="Hyperlink" xfId="2026" builtinId="8" hidden="1"/>
    <cellStyle name="Hyperlink" xfId="2028" builtinId="8" hidden="1"/>
    <cellStyle name="Hyperlink" xfId="2030" builtinId="8" hidden="1"/>
    <cellStyle name="Hyperlink" xfId="2032" builtinId="8" hidden="1"/>
    <cellStyle name="Hyperlink" xfId="2034" builtinId="8" hidden="1"/>
    <cellStyle name="Hyperlink" xfId="2036" builtinId="8" hidden="1"/>
    <cellStyle name="Hyperlink" xfId="2038" builtinId="8" hidden="1"/>
    <cellStyle name="Hyperlink" xfId="2040" builtinId="8" hidden="1"/>
    <cellStyle name="Hyperlink" xfId="2042" builtinId="8" hidden="1"/>
    <cellStyle name="Hyperlink" xfId="2044" builtinId="8" hidden="1"/>
    <cellStyle name="Hyperlink" xfId="2046" builtinId="8" hidden="1"/>
    <cellStyle name="Hyperlink" xfId="2048" builtinId="8" hidden="1"/>
    <cellStyle name="Hyperlink" xfId="2050" builtinId="8" hidden="1"/>
    <cellStyle name="Hyperlink" xfId="2052" builtinId="8" hidden="1"/>
    <cellStyle name="Hyperlink" xfId="2054" builtinId="8" hidden="1"/>
    <cellStyle name="Hyperlink" xfId="2056" builtinId="8" hidden="1"/>
    <cellStyle name="Hyperlink" xfId="2058" builtinId="8" hidden="1"/>
    <cellStyle name="Hyperlink" xfId="2060" builtinId="8" hidden="1"/>
    <cellStyle name="Hyperlink" xfId="2062" builtinId="8" hidden="1"/>
    <cellStyle name="Hyperlink" xfId="2064" builtinId="8" hidden="1"/>
    <cellStyle name="Hyperlink" xfId="2066" builtinId="8" hidden="1"/>
    <cellStyle name="Hyperlink" xfId="2068" builtinId="8" hidden="1"/>
    <cellStyle name="Hyperlink" xfId="2070" builtinId="8" hidden="1"/>
    <cellStyle name="Hyperlink" xfId="2072" builtinId="8" hidden="1"/>
    <cellStyle name="Hyperlink" xfId="2074" builtinId="8" hidden="1"/>
    <cellStyle name="Hyperlink" xfId="2076" builtinId="8" hidden="1"/>
    <cellStyle name="Hyperlink" xfId="2078" builtinId="8" hidden="1"/>
    <cellStyle name="Hyperlink" xfId="2080" builtinId="8" hidden="1"/>
    <cellStyle name="Hyperlink" xfId="2082" builtinId="8" hidden="1"/>
    <cellStyle name="Hyperlink" xfId="2084" builtinId="8" hidden="1"/>
    <cellStyle name="Hyperlink" xfId="2086" builtinId="8" hidden="1"/>
    <cellStyle name="Hyperlink" xfId="2088" builtinId="8" hidden="1"/>
    <cellStyle name="Hyperlink" xfId="2090" builtinId="8" hidden="1"/>
    <cellStyle name="Hyperlink" xfId="2092" builtinId="8" hidden="1"/>
    <cellStyle name="Hyperlink" xfId="2094" builtinId="8" hidden="1"/>
    <cellStyle name="Hyperlink" xfId="2096" builtinId="8" hidden="1"/>
    <cellStyle name="Hyperlink" xfId="2098" builtinId="8" hidden="1"/>
    <cellStyle name="Hyperlink" xfId="2100" builtinId="8" hidden="1"/>
    <cellStyle name="Hyperlink" xfId="2102" builtinId="8" hidden="1"/>
    <cellStyle name="Hyperlink" xfId="2104" builtinId="8" hidden="1"/>
    <cellStyle name="Hyperlink" xfId="2106" builtinId="8" hidden="1"/>
    <cellStyle name="Hyperlink" xfId="2108" builtinId="8" hidden="1"/>
    <cellStyle name="Hyperlink" xfId="2110" builtinId="8" hidden="1"/>
    <cellStyle name="Hyperlink" xfId="2112" builtinId="8" hidden="1"/>
    <cellStyle name="Hyperlink" xfId="2114" builtinId="8" hidden="1"/>
    <cellStyle name="Hyperlink" xfId="2116" builtinId="8" hidden="1"/>
    <cellStyle name="Hyperlink" xfId="2118" builtinId="8" hidden="1"/>
    <cellStyle name="Hyperlink" xfId="2120" builtinId="8" hidden="1"/>
    <cellStyle name="Hyperlink" xfId="2122" builtinId="8" hidden="1"/>
    <cellStyle name="Hyperlink" xfId="2124" builtinId="8" hidden="1"/>
    <cellStyle name="Hyperlink" xfId="2126" builtinId="8" hidden="1"/>
    <cellStyle name="Hyperlink" xfId="2128" builtinId="8" hidden="1"/>
    <cellStyle name="Hyperlink" xfId="2130" builtinId="8" hidden="1"/>
    <cellStyle name="Hyperlink" xfId="2132" builtinId="8" hidden="1"/>
    <cellStyle name="Hyperlink" xfId="2134" builtinId="8" hidden="1"/>
    <cellStyle name="Hyperlink" xfId="2136" builtinId="8" hidden="1"/>
    <cellStyle name="Hyperlink" xfId="2138" builtinId="8" hidden="1"/>
    <cellStyle name="Hyperlink" xfId="2140" builtinId="8" hidden="1"/>
    <cellStyle name="Hyperlink" xfId="2142" builtinId="8" hidden="1"/>
    <cellStyle name="Hyperlink" xfId="2144" builtinId="8" hidden="1"/>
    <cellStyle name="Hyperlink" xfId="2146" builtinId="8" hidden="1"/>
    <cellStyle name="Hyperlink" xfId="2148" builtinId="8" hidden="1"/>
    <cellStyle name="Hyperlink" xfId="2150" builtinId="8" hidden="1"/>
    <cellStyle name="Hyperlink" xfId="2152" builtinId="8" hidden="1"/>
    <cellStyle name="Hyperlink" xfId="2154" builtinId="8" hidden="1"/>
    <cellStyle name="Hyperlink" xfId="2156" builtinId="8" hidden="1"/>
    <cellStyle name="Hyperlink" xfId="2158" builtinId="8" hidden="1"/>
    <cellStyle name="Hyperlink" xfId="2160" builtinId="8" hidden="1"/>
    <cellStyle name="Hyperlink" xfId="2162" builtinId="8" hidden="1"/>
    <cellStyle name="Hyperlink" xfId="2165" builtinId="8" hidden="1"/>
    <cellStyle name="Hyperlink" xfId="2168" builtinId="8" hidden="1"/>
    <cellStyle name="Hyperlink" xfId="2170" builtinId="8" hidden="1"/>
    <cellStyle name="Hyperlink" xfId="2172" builtinId="8" hidden="1"/>
    <cellStyle name="Hyperlink" xfId="2174" builtinId="8" hidden="1"/>
    <cellStyle name="Hyperlink" xfId="2176" builtinId="8" hidden="1"/>
    <cellStyle name="Hyperlink" xfId="2164" builtinId="8" hidden="1"/>
    <cellStyle name="Hyperlink" xfId="2178" builtinId="8" hidden="1"/>
    <cellStyle name="Hyperlink" xfId="2180" builtinId="8" hidden="1"/>
    <cellStyle name="Hyperlink" xfId="2182" builtinId="8" hidden="1"/>
    <cellStyle name="Hyperlink" xfId="2184" builtinId="8" hidden="1"/>
    <cellStyle name="Hyperlink" xfId="2186" builtinId="8" hidden="1"/>
    <cellStyle name="Hyperlink" xfId="2188" builtinId="8" hidden="1"/>
    <cellStyle name="Hyperlink" xfId="2190" builtinId="8" hidden="1"/>
    <cellStyle name="Hyperlink" xfId="2192" builtinId="8" hidden="1"/>
    <cellStyle name="Hyperlink" xfId="2194" builtinId="8" hidden="1"/>
    <cellStyle name="Hyperlink" xfId="2196" builtinId="8" hidden="1"/>
    <cellStyle name="Hyperlink" xfId="2198" builtinId="8" hidden="1"/>
    <cellStyle name="Hyperlink" xfId="2200" builtinId="8" hidden="1"/>
    <cellStyle name="Hyperlink" xfId="2202" builtinId="8" hidden="1"/>
    <cellStyle name="Hyperlink" xfId="2204" builtinId="8" hidden="1"/>
    <cellStyle name="Hyperlink" xfId="2206" builtinId="8" hidden="1"/>
    <cellStyle name="Hyperlink" xfId="2208" builtinId="8" hidden="1"/>
    <cellStyle name="Hyperlink" xfId="2210" builtinId="8" hidden="1"/>
    <cellStyle name="Hyperlink" xfId="2212" builtinId="8" hidden="1"/>
    <cellStyle name="Hyperlink" xfId="2214" builtinId="8" hidden="1"/>
    <cellStyle name="Hyperlink" xfId="2216" builtinId="8" hidden="1"/>
    <cellStyle name="Hyperlink" xfId="2218" builtinId="8" hidden="1"/>
    <cellStyle name="Hyperlink" xfId="2220" builtinId="8" hidden="1"/>
    <cellStyle name="Hyperlink" xfId="2222" builtinId="8" hidden="1"/>
    <cellStyle name="Hyperlink" xfId="2224" builtinId="8" hidden="1"/>
    <cellStyle name="Hyperlink" xfId="2226" builtinId="8" hidden="1"/>
    <cellStyle name="Hyperlink" xfId="2228" builtinId="8" hidden="1"/>
    <cellStyle name="Hyperlink" xfId="2230" builtinId="8" hidden="1"/>
    <cellStyle name="Hyperlink" xfId="2232" builtinId="8" hidden="1"/>
    <cellStyle name="Hyperlink" xfId="2234" builtinId="8" hidden="1"/>
    <cellStyle name="Hyperlink" xfId="2236" builtinId="8" hidden="1"/>
    <cellStyle name="Hyperlink" xfId="2238" builtinId="8" hidden="1"/>
    <cellStyle name="Hyperlink" xfId="2240" builtinId="8" hidden="1"/>
    <cellStyle name="Hyperlink" xfId="2242" builtinId="8" hidden="1"/>
    <cellStyle name="Hyperlink" xfId="2244" builtinId="8" hidden="1"/>
    <cellStyle name="Hyperlink" xfId="2246" builtinId="8" hidden="1"/>
    <cellStyle name="Hyperlink" xfId="2248" builtinId="8" hidden="1"/>
    <cellStyle name="Hyperlink" xfId="2250" builtinId="8" hidden="1"/>
    <cellStyle name="Hyperlink" xfId="2252" builtinId="8" hidden="1"/>
    <cellStyle name="Hyperlink" xfId="2254" builtinId="8" hidden="1"/>
    <cellStyle name="Hyperlink" xfId="2256" builtinId="8" hidden="1"/>
    <cellStyle name="Hyperlink" xfId="2258" builtinId="8" hidden="1"/>
    <cellStyle name="Hyperlink" xfId="2260" builtinId="8" hidden="1"/>
    <cellStyle name="Hyperlink" xfId="2262" builtinId="8" hidden="1"/>
    <cellStyle name="Hyperlink" xfId="2264" builtinId="8" hidden="1"/>
    <cellStyle name="Hyperlink" xfId="2266" builtinId="8" hidden="1"/>
    <cellStyle name="Hyperlink" xfId="2268" builtinId="8" hidden="1"/>
    <cellStyle name="Hyperlink" xfId="2270" builtinId="8" hidden="1"/>
    <cellStyle name="Hyperlink" xfId="2272" builtinId="8" hidden="1"/>
    <cellStyle name="Hyperlink" xfId="2274" builtinId="8" hidden="1"/>
    <cellStyle name="Hyperlink" xfId="2276" builtinId="8" hidden="1"/>
    <cellStyle name="Hyperlink" xfId="2278" builtinId="8" hidden="1"/>
    <cellStyle name="Hyperlink" xfId="2280" builtinId="8" hidden="1"/>
    <cellStyle name="Hyperlink" xfId="2282" builtinId="8" hidden="1"/>
    <cellStyle name="Hyperlink" xfId="2284" builtinId="8" hidden="1"/>
    <cellStyle name="Hyperlink" xfId="2286" builtinId="8" hidden="1"/>
    <cellStyle name="Hyperlink" xfId="2288" builtinId="8" hidden="1"/>
    <cellStyle name="Hyperlink" xfId="2290" builtinId="8" hidden="1"/>
    <cellStyle name="Hyperlink" xfId="2292" builtinId="8" hidden="1"/>
    <cellStyle name="Hyperlink" xfId="2294" builtinId="8" hidden="1"/>
    <cellStyle name="Hyperlink" xfId="2296" builtinId="8" hidden="1"/>
    <cellStyle name="Hyperlink" xfId="2298" builtinId="8" hidden="1"/>
    <cellStyle name="Hyperlink" xfId="2300" builtinId="8" hidden="1"/>
    <cellStyle name="Hyperlink" xfId="2302" builtinId="8" hidden="1"/>
    <cellStyle name="Hyperlink" xfId="2304" builtinId="8" hidden="1"/>
    <cellStyle name="Hyperlink" xfId="2306" builtinId="8" hidden="1"/>
    <cellStyle name="Hyperlink" xfId="2308" builtinId="8" hidden="1"/>
    <cellStyle name="Hyperlink" xfId="2310" builtinId="8" hidden="1"/>
    <cellStyle name="Hyperlink" xfId="2312" builtinId="8" hidden="1"/>
    <cellStyle name="Hyperlink" xfId="2314" builtinId="8" hidden="1"/>
    <cellStyle name="Hyperlink" xfId="2316" builtinId="8" hidden="1"/>
    <cellStyle name="Hyperlink" xfId="2318" builtinId="8" hidden="1"/>
    <cellStyle name="Hyperlink" xfId="2320" builtinId="8" hidden="1"/>
    <cellStyle name="Hyperlink" xfId="2322" builtinId="8" hidden="1"/>
    <cellStyle name="Hyperlink" xfId="2324" builtinId="8" hidden="1"/>
    <cellStyle name="Hyperlink" xfId="2326" builtinId="8" hidden="1"/>
    <cellStyle name="Hyperlink" xfId="2328" builtinId="8" hidden="1"/>
    <cellStyle name="Hyperlink" xfId="2330" builtinId="8" hidden="1"/>
    <cellStyle name="Hyperlink" xfId="2332" builtinId="8" hidden="1"/>
    <cellStyle name="Hyperlink" xfId="2334" builtinId="8" hidden="1"/>
    <cellStyle name="Hyperlink" xfId="2336" builtinId="8" hidden="1"/>
    <cellStyle name="Hyperlink" xfId="2338" builtinId="8" hidden="1"/>
    <cellStyle name="Hyperlink" xfId="2340" builtinId="8" hidden="1"/>
    <cellStyle name="Hyperlink" xfId="2342" builtinId="8" hidden="1"/>
    <cellStyle name="Hyperlink" xfId="2344" builtinId="8" hidden="1"/>
    <cellStyle name="Hyperlink" xfId="2346" builtinId="8" hidden="1"/>
    <cellStyle name="Hyperlink" xfId="2348" builtinId="8" hidden="1"/>
    <cellStyle name="Hyperlink" xfId="2350" builtinId="8" hidden="1"/>
    <cellStyle name="Hyperlink" xfId="2352" builtinId="8" hidden="1"/>
    <cellStyle name="Hyperlink" xfId="2354" builtinId="8" hidden="1"/>
    <cellStyle name="Hyperlink" xfId="2356" builtinId="8" hidden="1"/>
    <cellStyle name="Hyperlink" xfId="2358" builtinId="8" hidden="1"/>
    <cellStyle name="Hyperlink" xfId="2360" builtinId="8" hidden="1"/>
    <cellStyle name="Hyperlink" xfId="2362" builtinId="8" hidden="1"/>
    <cellStyle name="Hyperlink" xfId="2364" builtinId="8" hidden="1"/>
    <cellStyle name="Hyperlink" xfId="2366" builtinId="8" hidden="1"/>
    <cellStyle name="Hyperlink" xfId="2368" builtinId="8" hidden="1"/>
    <cellStyle name="Hyperlink" xfId="2370" builtinId="8" hidden="1"/>
    <cellStyle name="Hyperlink" xfId="2372" builtinId="8" hidden="1"/>
    <cellStyle name="Hyperlink" xfId="2374" builtinId="8" hidden="1"/>
    <cellStyle name="Hyperlink" xfId="2376" builtinId="8" hidden="1"/>
    <cellStyle name="Hyperlink" xfId="2378" builtinId="8" hidden="1"/>
    <cellStyle name="Hyperlink" xfId="2380" builtinId="8" hidden="1"/>
    <cellStyle name="Hyperlink" xfId="2382" builtinId="8" hidden="1"/>
    <cellStyle name="Hyperlink" xfId="2384" builtinId="8" hidden="1"/>
    <cellStyle name="Hyperlink" xfId="2386" builtinId="8" hidden="1"/>
    <cellStyle name="Hyperlink" xfId="2388" builtinId="8" hidden="1"/>
    <cellStyle name="Hyperlink" xfId="2390" builtinId="8" hidden="1"/>
    <cellStyle name="Hyperlink" xfId="2392" builtinId="8" hidden="1"/>
    <cellStyle name="Hyperlink" xfId="2394" builtinId="8" hidden="1"/>
    <cellStyle name="Hyperlink" xfId="2396" builtinId="8" hidden="1"/>
    <cellStyle name="Hyperlink" xfId="2398" builtinId="8" hidden="1"/>
    <cellStyle name="Hyperlink" xfId="2400" builtinId="8" hidden="1"/>
    <cellStyle name="Hyperlink" xfId="2402" builtinId="8" hidden="1"/>
    <cellStyle name="Hyperlink" xfId="2405" builtinId="8" hidden="1"/>
    <cellStyle name="Hyperlink" xfId="2408" builtinId="8" hidden="1"/>
    <cellStyle name="Hyperlink" xfId="2410" builtinId="8" hidden="1"/>
    <cellStyle name="Hyperlink" xfId="2412" builtinId="8" hidden="1"/>
    <cellStyle name="Hyperlink" xfId="2414" builtinId="8" hidden="1"/>
    <cellStyle name="Hyperlink" xfId="2416" builtinId="8" hidden="1"/>
    <cellStyle name="Hyperlink" xfId="2404" builtinId="8" hidden="1"/>
    <cellStyle name="Hyperlink" xfId="2418" builtinId="8" hidden="1"/>
    <cellStyle name="Hyperlink" xfId="2420" builtinId="8" hidden="1"/>
    <cellStyle name="Hyperlink" xfId="2422" builtinId="8" hidden="1"/>
    <cellStyle name="Hyperlink" xfId="2424" builtinId="8" hidden="1"/>
    <cellStyle name="Hyperlink" xfId="2426" builtinId="8" hidden="1"/>
    <cellStyle name="Hyperlink" xfId="2428" builtinId="8" hidden="1"/>
    <cellStyle name="Hyperlink" xfId="2430" builtinId="8" hidden="1"/>
    <cellStyle name="Hyperlink" xfId="2432" builtinId="8" hidden="1"/>
    <cellStyle name="Hyperlink" xfId="2434" builtinId="8" hidden="1"/>
    <cellStyle name="Hyperlink" xfId="2436" builtinId="8" hidden="1"/>
    <cellStyle name="Hyperlink" xfId="2438" builtinId="8" hidden="1"/>
    <cellStyle name="Hyperlink" xfId="2440" builtinId="8" hidden="1"/>
    <cellStyle name="Hyperlink" xfId="2442" builtinId="8" hidden="1"/>
    <cellStyle name="Hyperlink" xfId="2444" builtinId="8" hidden="1"/>
    <cellStyle name="Hyperlink" xfId="2446" builtinId="8" hidden="1"/>
    <cellStyle name="Hyperlink" xfId="2448" builtinId="8" hidden="1"/>
    <cellStyle name="Hyperlink" xfId="2450" builtinId="8" hidden="1"/>
    <cellStyle name="Hyperlink" xfId="2452" builtinId="8" hidden="1"/>
    <cellStyle name="Hyperlink" xfId="2454" builtinId="8" hidden="1"/>
    <cellStyle name="Hyperlink" xfId="2456" builtinId="8" hidden="1"/>
    <cellStyle name="Hyperlink" xfId="2458" builtinId="8" hidden="1"/>
    <cellStyle name="Hyperlink" xfId="2460" builtinId="8" hidden="1"/>
    <cellStyle name="Hyperlink" xfId="2462" builtinId="8" hidden="1"/>
    <cellStyle name="Hyperlink" xfId="2464" builtinId="8" hidden="1"/>
    <cellStyle name="Hyperlink" xfId="2466" builtinId="8" hidden="1"/>
    <cellStyle name="Hyperlink" xfId="2468" builtinId="8" hidden="1"/>
    <cellStyle name="Hyperlink" xfId="2470" builtinId="8" hidden="1"/>
    <cellStyle name="Hyperlink" xfId="2472" builtinId="8" hidden="1"/>
    <cellStyle name="Hyperlink" xfId="2474" builtinId="8" hidden="1"/>
    <cellStyle name="Hyperlink" xfId="2476" builtinId="8" hidden="1"/>
    <cellStyle name="Hyperlink" xfId="2478" builtinId="8" hidden="1"/>
    <cellStyle name="Hyperlink" xfId="2480" builtinId="8" hidden="1"/>
    <cellStyle name="Hyperlink" xfId="2482" builtinId="8" hidden="1"/>
    <cellStyle name="Hyperlink" xfId="2484" builtinId="8" hidden="1"/>
    <cellStyle name="Hyperlink" xfId="2486" builtinId="8" hidden="1"/>
    <cellStyle name="Hyperlink" xfId="2488" builtinId="8" hidden="1"/>
    <cellStyle name="Hyperlink" xfId="2490" builtinId="8" hidden="1"/>
    <cellStyle name="Hyperlink" xfId="2492" builtinId="8" hidden="1"/>
    <cellStyle name="Hyperlink" xfId="2494" builtinId="8" hidden="1"/>
    <cellStyle name="Hyperlink" xfId="2496" builtinId="8" hidden="1"/>
    <cellStyle name="Hyperlink" xfId="2498" builtinId="8" hidden="1"/>
    <cellStyle name="Hyperlink" xfId="2500" builtinId="8" hidden="1"/>
    <cellStyle name="Hyperlink" xfId="2502" builtinId="8" hidden="1"/>
    <cellStyle name="Hyperlink" xfId="2504" builtinId="8" hidden="1"/>
    <cellStyle name="Hyperlink" xfId="2506" builtinId="8" hidden="1"/>
    <cellStyle name="Hyperlink" xfId="2508" builtinId="8" hidden="1"/>
    <cellStyle name="Hyperlink" xfId="2510" builtinId="8" hidden="1"/>
    <cellStyle name="Hyperlink" xfId="2512" builtinId="8" hidden="1"/>
    <cellStyle name="Hyperlink" xfId="2514" builtinId="8" hidden="1"/>
    <cellStyle name="Hyperlink" xfId="2516" builtinId="8" hidden="1"/>
    <cellStyle name="Hyperlink" xfId="2518" builtinId="8" hidden="1"/>
    <cellStyle name="Hyperlink" xfId="2520" builtinId="8" hidden="1"/>
    <cellStyle name="Hyperlink" xfId="2522" builtinId="8" hidden="1"/>
    <cellStyle name="Hyperlink" xfId="2524" builtinId="8" hidden="1"/>
    <cellStyle name="Hyperlink" xfId="2526" builtinId="8" hidden="1"/>
    <cellStyle name="Hyperlink" xfId="2528" builtinId="8" hidden="1"/>
    <cellStyle name="Hyperlink" xfId="2530" builtinId="8" hidden="1"/>
    <cellStyle name="Hyperlink" xfId="2532" builtinId="8" hidden="1"/>
    <cellStyle name="Hyperlink" xfId="2534" builtinId="8" hidden="1"/>
    <cellStyle name="Hyperlink" xfId="2536" builtinId="8" hidden="1"/>
    <cellStyle name="Hyperlink" xfId="2538" builtinId="8" hidden="1"/>
    <cellStyle name="Hyperlink" xfId="2540" builtinId="8" hidden="1"/>
    <cellStyle name="Hyperlink" xfId="2542" builtinId="8" hidden="1"/>
    <cellStyle name="Hyperlink" xfId="2544" builtinId="8" hidden="1"/>
    <cellStyle name="Hyperlink" xfId="2546" builtinId="8" hidden="1"/>
    <cellStyle name="Hyperlink" xfId="2548" builtinId="8" hidden="1"/>
    <cellStyle name="Hyperlink" xfId="2550" builtinId="8" hidden="1"/>
    <cellStyle name="Hyperlink" xfId="2552" builtinId="8" hidden="1"/>
    <cellStyle name="Hyperlink" xfId="2554" builtinId="8" hidden="1"/>
    <cellStyle name="Hyperlink" xfId="2556" builtinId="8" hidden="1"/>
    <cellStyle name="Hyperlink" xfId="2558" builtinId="8" hidden="1"/>
    <cellStyle name="Hyperlink" xfId="2560" builtinId="8" hidden="1"/>
    <cellStyle name="Hyperlink" xfId="2562" builtinId="8" hidden="1"/>
    <cellStyle name="Hyperlink" xfId="2564" builtinId="8" hidden="1"/>
    <cellStyle name="Hyperlink" xfId="2566" builtinId="8" hidden="1"/>
    <cellStyle name="Hyperlink" xfId="2568" builtinId="8" hidden="1"/>
    <cellStyle name="Hyperlink" xfId="2570" builtinId="8" hidden="1"/>
    <cellStyle name="Hyperlink" xfId="2572" builtinId="8" hidden="1"/>
    <cellStyle name="Hyperlink" xfId="2574" builtinId="8" hidden="1"/>
    <cellStyle name="Hyperlink" xfId="2576" builtinId="8" hidden="1"/>
    <cellStyle name="Hyperlink" xfId="2578" builtinId="8" hidden="1"/>
    <cellStyle name="Hyperlink" xfId="2580" builtinId="8" hidden="1"/>
    <cellStyle name="Hyperlink" xfId="2582" builtinId="8" hidden="1"/>
    <cellStyle name="Hyperlink" xfId="2584" builtinId="8" hidden="1"/>
    <cellStyle name="Hyperlink" xfId="2586" builtinId="8" hidden="1"/>
    <cellStyle name="Hyperlink" xfId="2588" builtinId="8" hidden="1"/>
    <cellStyle name="Hyperlink" xfId="2590" builtinId="8" hidden="1"/>
    <cellStyle name="Hyperlink" xfId="2592" builtinId="8" hidden="1"/>
    <cellStyle name="Hyperlink" xfId="2594" builtinId="8" hidden="1"/>
    <cellStyle name="Hyperlink" xfId="2596" builtinId="8" hidden="1"/>
    <cellStyle name="Hyperlink" xfId="2598" builtinId="8" hidden="1"/>
    <cellStyle name="Hyperlink" xfId="2600" builtinId="8" hidden="1"/>
    <cellStyle name="Hyperlink" xfId="2602" builtinId="8" hidden="1"/>
    <cellStyle name="Hyperlink" xfId="2604" builtinId="8" hidden="1"/>
    <cellStyle name="Hyperlink" xfId="2606" builtinId="8" hidden="1"/>
    <cellStyle name="Hyperlink" xfId="2608" builtinId="8" hidden="1"/>
    <cellStyle name="Hyperlink" xfId="2610" builtinId="8" hidden="1"/>
    <cellStyle name="Hyperlink" xfId="2612" builtinId="8" hidden="1"/>
    <cellStyle name="Hyperlink" xfId="2614" builtinId="8" hidden="1"/>
    <cellStyle name="Hyperlink" xfId="2616" builtinId="8" hidden="1"/>
    <cellStyle name="Hyperlink" xfId="2618" builtinId="8" hidden="1"/>
    <cellStyle name="Hyperlink" xfId="2620" builtinId="8" hidden="1"/>
    <cellStyle name="Hyperlink" xfId="2622" builtinId="8" hidden="1"/>
    <cellStyle name="Hyperlink" xfId="2624" builtinId="8" hidden="1"/>
    <cellStyle name="Hyperlink" xfId="2626" builtinId="8" hidden="1"/>
    <cellStyle name="Hyperlink" xfId="2628" builtinId="8" hidden="1"/>
    <cellStyle name="Hyperlink" xfId="2630" builtinId="8" hidden="1"/>
    <cellStyle name="Hyperlink" xfId="2632" builtinId="8" hidden="1"/>
    <cellStyle name="Hyperlink" xfId="2634" builtinId="8" hidden="1"/>
    <cellStyle name="Hyperlink" xfId="2636" builtinId="8" hidden="1"/>
    <cellStyle name="Hyperlink" xfId="2638" builtinId="8" hidden="1"/>
    <cellStyle name="Hyperlink" xfId="2640" builtinId="8" hidden="1"/>
    <cellStyle name="Hyperlink" xfId="2642" builtinId="8" hidden="1"/>
    <cellStyle name="Hyperlink" xfId="2708" builtinId="8" hidden="1"/>
    <cellStyle name="Hyperlink" xfId="2711" builtinId="8" hidden="1"/>
    <cellStyle name="Hyperlink" xfId="2713" builtinId="8" hidden="1"/>
    <cellStyle name="Hyperlink" xfId="2715" builtinId="8" hidden="1"/>
    <cellStyle name="Hyperlink" xfId="2717" builtinId="8" hidden="1"/>
    <cellStyle name="Hyperlink" xfId="2719" builtinId="8" hidden="1"/>
    <cellStyle name="Hyperlink" xfId="2707" builtinId="8" hidden="1"/>
    <cellStyle name="Hyperlink" xfId="2721" builtinId="8" hidden="1"/>
    <cellStyle name="Hyperlink" xfId="2723" builtinId="8" hidden="1"/>
    <cellStyle name="Hyperlink" xfId="2725" builtinId="8" hidden="1"/>
    <cellStyle name="Hyperlink" xfId="2727" builtinId="8" hidden="1"/>
    <cellStyle name="Hyperlink" xfId="2729" builtinId="8" hidden="1"/>
    <cellStyle name="Hyperlink" xfId="2731" builtinId="8" hidden="1"/>
    <cellStyle name="Hyperlink" xfId="2733" builtinId="8" hidden="1"/>
    <cellStyle name="Hyperlink" xfId="2735" builtinId="8" hidden="1"/>
    <cellStyle name="Hyperlink" xfId="2737" builtinId="8" hidden="1"/>
    <cellStyle name="Hyperlink" xfId="2739" builtinId="8" hidden="1"/>
    <cellStyle name="Hyperlink" xfId="2741" builtinId="8" hidden="1"/>
    <cellStyle name="Hyperlink" xfId="2743" builtinId="8" hidden="1"/>
    <cellStyle name="Hyperlink" xfId="2745" builtinId="8" hidden="1"/>
    <cellStyle name="Hyperlink" xfId="2747" builtinId="8" hidden="1"/>
    <cellStyle name="Hyperlink" xfId="2749" builtinId="8" hidden="1"/>
    <cellStyle name="Hyperlink" xfId="2751" builtinId="8" hidden="1"/>
    <cellStyle name="Hyperlink" xfId="2753" builtinId="8" hidden="1"/>
    <cellStyle name="Hyperlink" xfId="2755" builtinId="8" hidden="1"/>
    <cellStyle name="Hyperlink" xfId="2757" builtinId="8" hidden="1"/>
    <cellStyle name="Hyperlink" xfId="2759" builtinId="8" hidden="1"/>
    <cellStyle name="Hyperlink" xfId="2761" builtinId="8" hidden="1"/>
    <cellStyle name="Hyperlink" xfId="2763" builtinId="8" hidden="1"/>
    <cellStyle name="Hyperlink" xfId="2765" builtinId="8" hidden="1"/>
    <cellStyle name="Hyperlink" xfId="2767" builtinId="8" hidden="1"/>
    <cellStyle name="Hyperlink" xfId="2769" builtinId="8" hidden="1"/>
    <cellStyle name="Hyperlink" xfId="2771" builtinId="8" hidden="1"/>
    <cellStyle name="Hyperlink" xfId="2773" builtinId="8" hidden="1"/>
    <cellStyle name="Hyperlink" xfId="2775" builtinId="8" hidden="1"/>
    <cellStyle name="Hyperlink" xfId="2777" builtinId="8" hidden="1"/>
    <cellStyle name="Hyperlink" xfId="2779" builtinId="8" hidden="1"/>
    <cellStyle name="Hyperlink" xfId="2781" builtinId="8" hidden="1"/>
    <cellStyle name="Hyperlink" xfId="2783" builtinId="8" hidden="1"/>
    <cellStyle name="Hyperlink" xfId="2785" builtinId="8" hidden="1"/>
    <cellStyle name="Hyperlink" xfId="2787" builtinId="8" hidden="1"/>
    <cellStyle name="Hyperlink" xfId="2789" builtinId="8" hidden="1"/>
    <cellStyle name="Hyperlink" xfId="2791" builtinId="8" hidden="1"/>
    <cellStyle name="Hyperlink" xfId="2793" builtinId="8" hidden="1"/>
    <cellStyle name="Hyperlink" xfId="2795" builtinId="8" hidden="1"/>
    <cellStyle name="Hyperlink" xfId="2797" builtinId="8" hidden="1"/>
    <cellStyle name="Hyperlink" xfId="2799" builtinId="8" hidden="1"/>
    <cellStyle name="Hyperlink" xfId="2801" builtinId="8" hidden="1"/>
    <cellStyle name="Hyperlink" xfId="2803" builtinId="8" hidden="1"/>
    <cellStyle name="Hyperlink" xfId="2805" builtinId="8" hidden="1"/>
    <cellStyle name="Hyperlink" xfId="2807" builtinId="8" hidden="1"/>
    <cellStyle name="Hyperlink" xfId="2809" builtinId="8" hidden="1"/>
    <cellStyle name="Hyperlink" xfId="2811" builtinId="8" hidden="1"/>
    <cellStyle name="Hyperlink" xfId="2813" builtinId="8" hidden="1"/>
    <cellStyle name="Hyperlink" xfId="2815" builtinId="8" hidden="1"/>
    <cellStyle name="Hyperlink" xfId="2817" builtinId="8" hidden="1"/>
    <cellStyle name="Hyperlink" xfId="2819" builtinId="8" hidden="1"/>
    <cellStyle name="Hyperlink" xfId="2821" builtinId="8" hidden="1"/>
    <cellStyle name="Hyperlink" xfId="2823" builtinId="8" hidden="1"/>
    <cellStyle name="Hyperlink" xfId="2825" builtinId="8" hidden="1"/>
    <cellStyle name="Hyperlink" xfId="2827" builtinId="8" hidden="1"/>
    <cellStyle name="Hyperlink" xfId="2829" builtinId="8" hidden="1"/>
    <cellStyle name="Hyperlink" xfId="2831" builtinId="8" hidden="1"/>
    <cellStyle name="Hyperlink" xfId="2833" builtinId="8" hidden="1"/>
    <cellStyle name="Hyperlink" xfId="2835" builtinId="8" hidden="1"/>
    <cellStyle name="Hyperlink" xfId="2837" builtinId="8" hidden="1"/>
    <cellStyle name="Hyperlink" xfId="2839" builtinId="8" hidden="1"/>
    <cellStyle name="Hyperlink" xfId="2841" builtinId="8" hidden="1"/>
    <cellStyle name="Hyperlink" xfId="2843" builtinId="8" hidden="1"/>
    <cellStyle name="Hyperlink" xfId="2845" builtinId="8" hidden="1"/>
    <cellStyle name="Hyperlink" xfId="2847" builtinId="8" hidden="1"/>
    <cellStyle name="Hyperlink" xfId="2849" builtinId="8" hidden="1"/>
    <cellStyle name="Hyperlink" xfId="2851" builtinId="8" hidden="1"/>
    <cellStyle name="Hyperlink" xfId="2853" builtinId="8" hidden="1"/>
    <cellStyle name="Hyperlink" xfId="2855" builtinId="8" hidden="1"/>
    <cellStyle name="Hyperlink" xfId="2857" builtinId="8" hidden="1"/>
    <cellStyle name="Hyperlink" xfId="2859" builtinId="8" hidden="1"/>
    <cellStyle name="Hyperlink" xfId="2861" builtinId="8" hidden="1"/>
    <cellStyle name="Hyperlink" xfId="2863" builtinId="8" hidden="1"/>
    <cellStyle name="Hyperlink" xfId="2865" builtinId="8" hidden="1"/>
    <cellStyle name="Hyperlink" xfId="2867" builtinId="8" hidden="1"/>
    <cellStyle name="Hyperlink" xfId="2869" builtinId="8" hidden="1"/>
    <cellStyle name="Hyperlink" xfId="2871" builtinId="8" hidden="1"/>
    <cellStyle name="Hyperlink" xfId="2873" builtinId="8" hidden="1"/>
    <cellStyle name="Hyperlink" xfId="2875" builtinId="8" hidden="1"/>
    <cellStyle name="Hyperlink" xfId="2877" builtinId="8" hidden="1"/>
    <cellStyle name="Hyperlink" xfId="2879" builtinId="8" hidden="1"/>
    <cellStyle name="Hyperlink" xfId="2881" builtinId="8" hidden="1"/>
    <cellStyle name="Hyperlink" xfId="2883" builtinId="8" hidden="1"/>
    <cellStyle name="Hyperlink" xfId="2885" builtinId="8" hidden="1"/>
    <cellStyle name="Hyperlink" xfId="2887" builtinId="8" hidden="1"/>
    <cellStyle name="Hyperlink" xfId="2889" builtinId="8" hidden="1"/>
    <cellStyle name="Hyperlink" xfId="2891" builtinId="8" hidden="1"/>
    <cellStyle name="Hyperlink" xfId="2893" builtinId="8" hidden="1"/>
    <cellStyle name="Hyperlink" xfId="2895" builtinId="8" hidden="1"/>
    <cellStyle name="Hyperlink" xfId="2897" builtinId="8" hidden="1"/>
    <cellStyle name="Hyperlink" xfId="2899" builtinId="8" hidden="1"/>
    <cellStyle name="Hyperlink" xfId="2901" builtinId="8" hidden="1"/>
    <cellStyle name="Hyperlink" xfId="2903" builtinId="8" hidden="1"/>
    <cellStyle name="Hyperlink" xfId="2905" builtinId="8" hidden="1"/>
    <cellStyle name="Hyperlink" xfId="2907" builtinId="8" hidden="1"/>
    <cellStyle name="Hyperlink" xfId="2909" builtinId="8" hidden="1"/>
    <cellStyle name="Hyperlink" xfId="2911" builtinId="8" hidden="1"/>
    <cellStyle name="Hyperlink" xfId="2913" builtinId="8" hidden="1"/>
    <cellStyle name="Hyperlink" xfId="2915" builtinId="8" hidden="1"/>
    <cellStyle name="Hyperlink" xfId="2917" builtinId="8" hidden="1"/>
    <cellStyle name="Hyperlink" xfId="2919" builtinId="8" hidden="1"/>
    <cellStyle name="Hyperlink" xfId="2921" builtinId="8" hidden="1"/>
    <cellStyle name="Hyperlink" xfId="2923" builtinId="8" hidden="1"/>
    <cellStyle name="Hyperlink" xfId="2925" builtinId="8" hidden="1"/>
    <cellStyle name="Hyperlink" xfId="2927" builtinId="8" hidden="1"/>
    <cellStyle name="Hyperlink" xfId="2929" builtinId="8" hidden="1"/>
    <cellStyle name="Hyperlink" xfId="2931" builtinId="8" hidden="1"/>
    <cellStyle name="Hyperlink" xfId="2933" builtinId="8" hidden="1"/>
    <cellStyle name="Hyperlink" xfId="2935" builtinId="8" hidden="1"/>
    <cellStyle name="Hyperlink" xfId="2937" builtinId="8" hidden="1"/>
    <cellStyle name="Hyperlink" xfId="2939" builtinId="8" hidden="1"/>
    <cellStyle name="Hyperlink" xfId="2941" builtinId="8" hidden="1"/>
    <cellStyle name="Hyperlink" xfId="2943" builtinId="8" hidden="1"/>
    <cellStyle name="Hyperlink" xfId="2945" builtinId="8" hidden="1"/>
    <cellStyle name="Hyperlink" xfId="2948" builtinId="8" hidden="1"/>
    <cellStyle name="Hyperlink" xfId="2951" builtinId="8" hidden="1"/>
    <cellStyle name="Hyperlink" xfId="2953" builtinId="8" hidden="1"/>
    <cellStyle name="Hyperlink" xfId="2955" builtinId="8" hidden="1"/>
    <cellStyle name="Hyperlink" xfId="2957" builtinId="8" hidden="1"/>
    <cellStyle name="Hyperlink" xfId="2959" builtinId="8" hidden="1"/>
    <cellStyle name="Hyperlink" xfId="2947" builtinId="8" hidden="1"/>
    <cellStyle name="Hyperlink" xfId="2961" builtinId="8" hidden="1"/>
    <cellStyle name="Hyperlink" xfId="2963" builtinId="8" hidden="1"/>
    <cellStyle name="Hyperlink" xfId="2965" builtinId="8" hidden="1"/>
    <cellStyle name="Hyperlink" xfId="2967" builtinId="8" hidden="1"/>
    <cellStyle name="Hyperlink" xfId="2969" builtinId="8" hidden="1"/>
    <cellStyle name="Hyperlink" xfId="2971" builtinId="8" hidden="1"/>
    <cellStyle name="Hyperlink" xfId="2973" builtinId="8" hidden="1"/>
    <cellStyle name="Hyperlink" xfId="2975" builtinId="8" hidden="1"/>
    <cellStyle name="Hyperlink" xfId="2977" builtinId="8" hidden="1"/>
    <cellStyle name="Hyperlink" xfId="2979" builtinId="8" hidden="1"/>
    <cellStyle name="Hyperlink" xfId="2981" builtinId="8" hidden="1"/>
    <cellStyle name="Hyperlink" xfId="2983" builtinId="8" hidden="1"/>
    <cellStyle name="Hyperlink" xfId="2985" builtinId="8" hidden="1"/>
    <cellStyle name="Hyperlink" xfId="2987" builtinId="8" hidden="1"/>
    <cellStyle name="Hyperlink" xfId="2989" builtinId="8" hidden="1"/>
    <cellStyle name="Hyperlink" xfId="2991" builtinId="8" hidden="1"/>
    <cellStyle name="Hyperlink" xfId="2993" builtinId="8" hidden="1"/>
    <cellStyle name="Hyperlink" xfId="2995" builtinId="8" hidden="1"/>
    <cellStyle name="Hyperlink" xfId="2997" builtinId="8" hidden="1"/>
    <cellStyle name="Hyperlink" xfId="2999" builtinId="8" hidden="1"/>
    <cellStyle name="Hyperlink" xfId="3001" builtinId="8" hidden="1"/>
    <cellStyle name="Hyperlink" xfId="3003" builtinId="8" hidden="1"/>
    <cellStyle name="Hyperlink" xfId="3005" builtinId="8" hidden="1"/>
    <cellStyle name="Hyperlink" xfId="3007" builtinId="8" hidden="1"/>
    <cellStyle name="Hyperlink" xfId="3009" builtinId="8" hidden="1"/>
    <cellStyle name="Hyperlink" xfId="3011" builtinId="8" hidden="1"/>
    <cellStyle name="Hyperlink" xfId="3013" builtinId="8" hidden="1"/>
    <cellStyle name="Hyperlink" xfId="3015" builtinId="8" hidden="1"/>
    <cellStyle name="Hyperlink" xfId="3017" builtinId="8" hidden="1"/>
    <cellStyle name="Hyperlink" xfId="3019" builtinId="8" hidden="1"/>
    <cellStyle name="Hyperlink" xfId="3021" builtinId="8" hidden="1"/>
    <cellStyle name="Hyperlink" xfId="3023" builtinId="8" hidden="1"/>
    <cellStyle name="Hyperlink" xfId="3025" builtinId="8" hidden="1"/>
    <cellStyle name="Hyperlink" xfId="3027" builtinId="8" hidden="1"/>
    <cellStyle name="Hyperlink" xfId="3029" builtinId="8" hidden="1"/>
    <cellStyle name="Hyperlink" xfId="3031" builtinId="8" hidden="1"/>
    <cellStyle name="Hyperlink" xfId="3033" builtinId="8" hidden="1"/>
    <cellStyle name="Hyperlink" xfId="3035" builtinId="8" hidden="1"/>
    <cellStyle name="Hyperlink" xfId="3037" builtinId="8" hidden="1"/>
    <cellStyle name="Hyperlink" xfId="3039" builtinId="8" hidden="1"/>
    <cellStyle name="Hyperlink" xfId="3041" builtinId="8" hidden="1"/>
    <cellStyle name="Hyperlink" xfId="3043" builtinId="8" hidden="1"/>
    <cellStyle name="Hyperlink" xfId="3045" builtinId="8" hidden="1"/>
    <cellStyle name="Hyperlink" xfId="3047" builtinId="8" hidden="1"/>
    <cellStyle name="Hyperlink" xfId="3049" builtinId="8" hidden="1"/>
    <cellStyle name="Hyperlink" xfId="3051" builtinId="8" hidden="1"/>
    <cellStyle name="Hyperlink" xfId="3053" builtinId="8" hidden="1"/>
    <cellStyle name="Hyperlink" xfId="3055" builtinId="8" hidden="1"/>
    <cellStyle name="Hyperlink" xfId="3057" builtinId="8" hidden="1"/>
    <cellStyle name="Hyperlink" xfId="3059" builtinId="8" hidden="1"/>
    <cellStyle name="Hyperlink" xfId="3061" builtinId="8" hidden="1"/>
    <cellStyle name="Hyperlink" xfId="3063" builtinId="8" hidden="1"/>
    <cellStyle name="Hyperlink" xfId="3065" builtinId="8" hidden="1"/>
    <cellStyle name="Hyperlink" xfId="3067" builtinId="8" hidden="1"/>
    <cellStyle name="Hyperlink" xfId="3069" builtinId="8" hidden="1"/>
    <cellStyle name="Hyperlink" xfId="3071" builtinId="8" hidden="1"/>
    <cellStyle name="Hyperlink" xfId="3073" builtinId="8" hidden="1"/>
    <cellStyle name="Hyperlink" xfId="3075" builtinId="8" hidden="1"/>
    <cellStyle name="Hyperlink" xfId="3077" builtinId="8" hidden="1"/>
    <cellStyle name="Hyperlink" xfId="3079" builtinId="8" hidden="1"/>
    <cellStyle name="Hyperlink" xfId="3081" builtinId="8" hidden="1"/>
    <cellStyle name="Hyperlink" xfId="3083" builtinId="8" hidden="1"/>
    <cellStyle name="Hyperlink" xfId="3085" builtinId="8" hidden="1"/>
    <cellStyle name="Hyperlink" xfId="3087" builtinId="8" hidden="1"/>
    <cellStyle name="Hyperlink" xfId="3089" builtinId="8" hidden="1"/>
    <cellStyle name="Hyperlink" xfId="3091" builtinId="8" hidden="1"/>
    <cellStyle name="Hyperlink" xfId="3093" builtinId="8" hidden="1"/>
    <cellStyle name="Hyperlink" xfId="3095" builtinId="8" hidden="1"/>
    <cellStyle name="Hyperlink" xfId="3097" builtinId="8" hidden="1"/>
    <cellStyle name="Hyperlink" xfId="3099" builtinId="8" hidden="1"/>
    <cellStyle name="Hyperlink" xfId="3101" builtinId="8" hidden="1"/>
    <cellStyle name="Hyperlink" xfId="3103" builtinId="8" hidden="1"/>
    <cellStyle name="Hyperlink" xfId="3105" builtinId="8" hidden="1"/>
    <cellStyle name="Hyperlink" xfId="3107" builtinId="8" hidden="1"/>
    <cellStyle name="Hyperlink" xfId="3109" builtinId="8" hidden="1"/>
    <cellStyle name="Hyperlink" xfId="3111" builtinId="8" hidden="1"/>
    <cellStyle name="Hyperlink" xfId="3113" builtinId="8" hidden="1"/>
    <cellStyle name="Hyperlink" xfId="3115" builtinId="8" hidden="1"/>
    <cellStyle name="Hyperlink" xfId="3117" builtinId="8" hidden="1"/>
    <cellStyle name="Hyperlink" xfId="3119" builtinId="8" hidden="1"/>
    <cellStyle name="Hyperlink" xfId="3121" builtinId="8" hidden="1"/>
    <cellStyle name="Hyperlink" xfId="3123" builtinId="8" hidden="1"/>
    <cellStyle name="Hyperlink" xfId="3125" builtinId="8" hidden="1"/>
    <cellStyle name="Hyperlink" xfId="3127" builtinId="8" hidden="1"/>
    <cellStyle name="Hyperlink" xfId="3129" builtinId="8" hidden="1"/>
    <cellStyle name="Hyperlink" xfId="3131" builtinId="8" hidden="1"/>
    <cellStyle name="Hyperlink" xfId="3133" builtinId="8" hidden="1"/>
    <cellStyle name="Hyperlink" xfId="3135" builtinId="8" hidden="1"/>
    <cellStyle name="Hyperlink" xfId="3137" builtinId="8" hidden="1"/>
    <cellStyle name="Hyperlink" xfId="3139" builtinId="8" hidden="1"/>
    <cellStyle name="Hyperlink" xfId="3141" builtinId="8" hidden="1"/>
    <cellStyle name="Hyperlink" xfId="3143" builtinId="8" hidden="1"/>
    <cellStyle name="Hyperlink" xfId="3145" builtinId="8" hidden="1"/>
    <cellStyle name="Hyperlink" xfId="3147" builtinId="8" hidden="1"/>
    <cellStyle name="Hyperlink" xfId="3149" builtinId="8" hidden="1"/>
    <cellStyle name="Hyperlink" xfId="3151" builtinId="8" hidden="1"/>
    <cellStyle name="Hyperlink" xfId="3153" builtinId="8" hidden="1"/>
    <cellStyle name="Hyperlink" xfId="3155" builtinId="8" hidden="1"/>
    <cellStyle name="Hyperlink" xfId="3157" builtinId="8" hidden="1"/>
    <cellStyle name="Hyperlink" xfId="3159" builtinId="8" hidden="1"/>
    <cellStyle name="Hyperlink" xfId="3161" builtinId="8" hidden="1"/>
    <cellStyle name="Hyperlink" xfId="3163" builtinId="8" hidden="1"/>
    <cellStyle name="Hyperlink" xfId="3165" builtinId="8" hidden="1"/>
    <cellStyle name="Hyperlink" xfId="3167" builtinId="8" hidden="1"/>
    <cellStyle name="Hyperlink" xfId="3169" builtinId="8" hidden="1"/>
    <cellStyle name="Hyperlink" xfId="3171" builtinId="8" hidden="1"/>
    <cellStyle name="Hyperlink" xfId="3173" builtinId="8" hidden="1"/>
    <cellStyle name="Hyperlink" xfId="3175" builtinId="8" hidden="1"/>
    <cellStyle name="Hyperlink" xfId="3177" builtinId="8" hidden="1"/>
    <cellStyle name="Hyperlink" xfId="3179" builtinId="8" hidden="1"/>
    <cellStyle name="Hyperlink" xfId="3181" builtinId="8" hidden="1"/>
    <cellStyle name="Hyperlink" xfId="3183" builtinId="8" hidden="1"/>
    <cellStyle name="Hyperlink" xfId="3185" builtinId="8" hidden="1"/>
    <cellStyle name="Hyperlink" xfId="2688" builtinId="8" hidden="1"/>
    <cellStyle name="Hyperlink" xfId="2695" builtinId="8" hidden="1"/>
    <cellStyle name="Hyperlink" xfId="2673" builtinId="8" hidden="1"/>
    <cellStyle name="Hyperlink" xfId="2699" builtinId="8" hidden="1"/>
    <cellStyle name="Hyperlink" xfId="2672" builtinId="8" hidden="1"/>
    <cellStyle name="Hyperlink" xfId="2644" builtinId="8" hidden="1"/>
    <cellStyle name="Hyperlink" xfId="2686" builtinId="8" hidden="1"/>
    <cellStyle name="Hyperlink" xfId="2671" builtinId="8" hidden="1"/>
    <cellStyle name="Hyperlink" xfId="3222" builtinId="8" hidden="1"/>
    <cellStyle name="Hyperlink" xfId="3221" builtinId="8" hidden="1"/>
    <cellStyle name="Hyperlink" xfId="3220" builtinId="8" hidden="1"/>
    <cellStyle name="Hyperlink" xfId="3219" builtinId="8" hidden="1"/>
    <cellStyle name="Hyperlink" xfId="3218" builtinId="8" hidden="1"/>
    <cellStyle name="Hyperlink" xfId="3217" builtinId="8" hidden="1"/>
    <cellStyle name="Hyperlink" xfId="3216" builtinId="8" hidden="1"/>
    <cellStyle name="Hyperlink" xfId="3215" builtinId="8" hidden="1"/>
    <cellStyle name="Hyperlink" xfId="3214" builtinId="8" hidden="1"/>
    <cellStyle name="Hyperlink" xfId="3213" builtinId="8" hidden="1"/>
    <cellStyle name="Hyperlink" xfId="3212" builtinId="8" hidden="1"/>
    <cellStyle name="Hyperlink" xfId="3211" builtinId="8" hidden="1"/>
    <cellStyle name="Hyperlink" xfId="3210" builtinId="8" hidden="1"/>
    <cellStyle name="Hyperlink" xfId="3209" builtinId="8" hidden="1"/>
    <cellStyle name="Hyperlink" xfId="3208" builtinId="8" hidden="1"/>
    <cellStyle name="Hyperlink" xfId="3207" builtinId="8" hidden="1"/>
    <cellStyle name="Hyperlink" xfId="3206" builtinId="8" hidden="1"/>
    <cellStyle name="Hyperlink" xfId="3205" builtinId="8" hidden="1"/>
    <cellStyle name="Hyperlink" xfId="3204" builtinId="8" hidden="1"/>
    <cellStyle name="Hyperlink" xfId="3203" builtinId="8" hidden="1"/>
    <cellStyle name="Hyperlink" xfId="3202" builtinId="8" hidden="1"/>
    <cellStyle name="Hyperlink" xfId="3201" builtinId="8" hidden="1"/>
    <cellStyle name="Hyperlink" xfId="3200" builtinId="8" hidden="1"/>
    <cellStyle name="Hyperlink" xfId="3199" builtinId="8" hidden="1"/>
    <cellStyle name="Hyperlink" xfId="3198" builtinId="8" hidden="1"/>
    <cellStyle name="Hyperlink" xfId="3197" builtinId="8" hidden="1"/>
    <cellStyle name="Hyperlink" xfId="3196" builtinId="8" hidden="1"/>
    <cellStyle name="Hyperlink" xfId="3194" builtinId="8" hidden="1"/>
    <cellStyle name="Hyperlink" xfId="3192" builtinId="8" hidden="1"/>
    <cellStyle name="Hyperlink" xfId="3190" builtinId="8" hidden="1"/>
    <cellStyle name="Hyperlink" xfId="3188" builtinId="8" hidden="1"/>
    <cellStyle name="Hyperlink" xfId="3242" builtinId="8" hidden="1"/>
    <cellStyle name="Hyperlink" xfId="3244" builtinId="8" hidden="1"/>
    <cellStyle name="Hyperlink" xfId="3246" builtinId="8" hidden="1"/>
    <cellStyle name="Hyperlink" xfId="3248" builtinId="8" hidden="1"/>
    <cellStyle name="Hyperlink" xfId="3250" builtinId="8" hidden="1"/>
    <cellStyle name="Hyperlink" xfId="3252" builtinId="8" hidden="1"/>
    <cellStyle name="Hyperlink" xfId="3254" builtinId="8" hidden="1"/>
    <cellStyle name="Hyperlink" xfId="3256" builtinId="8" hidden="1"/>
    <cellStyle name="Hyperlink" xfId="3258" builtinId="8" hidden="1"/>
    <cellStyle name="Hyperlink" xfId="3260" builtinId="8" hidden="1"/>
    <cellStyle name="Hyperlink" xfId="3262" builtinId="8" hidden="1"/>
    <cellStyle name="Hyperlink" xfId="3264" builtinId="8" hidden="1"/>
    <cellStyle name="Hyperlink" xfId="3266" builtinId="8" hidden="1"/>
    <cellStyle name="Hyperlink" xfId="3268" builtinId="8" hidden="1"/>
    <cellStyle name="Hyperlink" xfId="3270" builtinId="8" hidden="1"/>
    <cellStyle name="Hyperlink" xfId="3272" builtinId="8" hidden="1"/>
    <cellStyle name="Hyperlink" xfId="3274" builtinId="8" hidden="1"/>
    <cellStyle name="Hyperlink" xfId="3276" builtinId="8" hidden="1"/>
    <cellStyle name="Hyperlink" xfId="3278" builtinId="8" hidden="1"/>
    <cellStyle name="Hyperlink" xfId="3280" builtinId="8" hidden="1"/>
    <cellStyle name="Hyperlink" xfId="3282" builtinId="8" hidden="1"/>
    <cellStyle name="Hyperlink" xfId="3284" builtinId="8" hidden="1"/>
    <cellStyle name="Hyperlink" xfId="3286" builtinId="8" hidden="1"/>
    <cellStyle name="Hyperlink" xfId="3288" builtinId="8" hidden="1"/>
    <cellStyle name="Hyperlink" xfId="3290" builtinId="8" hidden="1"/>
    <cellStyle name="Hyperlink" xfId="3292" builtinId="8" hidden="1"/>
    <cellStyle name="Hyperlink" xfId="3294" builtinId="8" hidden="1"/>
    <cellStyle name="Hyperlink" xfId="3296" builtinId="8" hidden="1"/>
    <cellStyle name="Hyperlink" xfId="3298" builtinId="8" hidden="1"/>
    <cellStyle name="Hyperlink" xfId="3300" builtinId="8" hidden="1"/>
    <cellStyle name="Hyperlink" xfId="3302" builtinId="8" hidden="1"/>
    <cellStyle name="Hyperlink" xfId="3304" builtinId="8" hidden="1"/>
    <cellStyle name="Hyperlink" xfId="3306" builtinId="8" hidden="1"/>
    <cellStyle name="Hyperlink" xfId="3308" builtinId="8" hidden="1"/>
    <cellStyle name="Hyperlink" xfId="3310" builtinId="8" hidden="1"/>
    <cellStyle name="Hyperlink" xfId="3312" builtinId="8" hidden="1"/>
    <cellStyle name="Hyperlink" xfId="3314" builtinId="8" hidden="1"/>
    <cellStyle name="Hyperlink" xfId="3316" builtinId="8" hidden="1"/>
    <cellStyle name="Hyperlink" xfId="3318" builtinId="8" hidden="1"/>
    <cellStyle name="Hyperlink" xfId="3320" builtinId="8" hidden="1"/>
    <cellStyle name="Hyperlink" xfId="3322" builtinId="8" hidden="1"/>
    <cellStyle name="Hyperlink" xfId="3324" builtinId="8" hidden="1"/>
    <cellStyle name="Hyperlink" xfId="3326" builtinId="8" hidden="1"/>
    <cellStyle name="Hyperlink" xfId="3328" builtinId="8" hidden="1"/>
    <cellStyle name="Hyperlink" xfId="3330" builtinId="8" hidden="1"/>
    <cellStyle name="Hyperlink" xfId="3332" builtinId="8" hidden="1"/>
    <cellStyle name="Hyperlink" xfId="3334" builtinId="8" hidden="1"/>
    <cellStyle name="Hyperlink" xfId="3336" builtinId="8" hidden="1"/>
    <cellStyle name="Hyperlink" xfId="3338" builtinId="8" hidden="1"/>
    <cellStyle name="Hyperlink" xfId="3340" builtinId="8" hidden="1"/>
    <cellStyle name="Hyperlink" xfId="3342" builtinId="8" hidden="1"/>
    <cellStyle name="Hyperlink" xfId="3344" builtinId="8" hidden="1"/>
    <cellStyle name="Hyperlink" xfId="3346" builtinId="8" hidden="1"/>
    <cellStyle name="Hyperlink" xfId="3348" builtinId="8" hidden="1"/>
    <cellStyle name="Hyperlink" xfId="3350" builtinId="8" hidden="1"/>
    <cellStyle name="Hyperlink" xfId="3352" builtinId="8" hidden="1"/>
    <cellStyle name="Hyperlink" xfId="3354" builtinId="8" hidden="1"/>
    <cellStyle name="Hyperlink" xfId="3356" builtinId="8" hidden="1"/>
    <cellStyle name="Hyperlink" xfId="3358" builtinId="8" hidden="1"/>
    <cellStyle name="Hyperlink" xfId="3360" builtinId="8" hidden="1"/>
    <cellStyle name="Hyperlink" xfId="3362" builtinId="8" hidden="1"/>
    <cellStyle name="Hyperlink" xfId="3364" builtinId="8" hidden="1"/>
    <cellStyle name="Hyperlink" xfId="3366" builtinId="8" hidden="1"/>
    <cellStyle name="Hyperlink" xfId="3368" builtinId="8" hidden="1"/>
    <cellStyle name="Hyperlink" xfId="3370" builtinId="8" hidden="1"/>
    <cellStyle name="Hyperlink" xfId="3372" builtinId="8" hidden="1"/>
    <cellStyle name="Hyperlink" xfId="3374" builtinId="8" hidden="1"/>
    <cellStyle name="Hyperlink" xfId="3376" builtinId="8" hidden="1"/>
    <cellStyle name="Hyperlink" xfId="3378" builtinId="8" hidden="1"/>
    <cellStyle name="Hyperlink" xfId="3380" builtinId="8" hidden="1"/>
    <cellStyle name="Hyperlink" xfId="3382" builtinId="8" hidden="1"/>
    <cellStyle name="Hyperlink" xfId="3384" builtinId="8" hidden="1"/>
    <cellStyle name="Hyperlink" xfId="3386" builtinId="8" hidden="1"/>
    <cellStyle name="Hyperlink" xfId="3388" builtinId="8" hidden="1"/>
    <cellStyle name="Hyperlink" xfId="3390" builtinId="8" hidden="1"/>
    <cellStyle name="Hyperlink" xfId="3392" builtinId="8" hidden="1"/>
    <cellStyle name="Hyperlink" xfId="3394" builtinId="8" hidden="1"/>
    <cellStyle name="Hyperlink" xfId="3396" builtinId="8" hidden="1"/>
    <cellStyle name="Hyperlink" xfId="3398" builtinId="8" hidden="1"/>
    <cellStyle name="Hyperlink" xfId="3400" builtinId="8" hidden="1"/>
    <cellStyle name="Hyperlink" xfId="3402" builtinId="8" hidden="1"/>
    <cellStyle name="Hyperlink" xfId="3405" builtinId="8" hidden="1"/>
    <cellStyle name="Hyperlink" xfId="3408" builtinId="8" hidden="1"/>
    <cellStyle name="Hyperlink" xfId="3410" builtinId="8" hidden="1"/>
    <cellStyle name="Hyperlink" xfId="3412" builtinId="8" hidden="1"/>
    <cellStyle name="Hyperlink" xfId="3414" builtinId="8" hidden="1"/>
    <cellStyle name="Hyperlink" xfId="3416" builtinId="8" hidden="1"/>
    <cellStyle name="Hyperlink" xfId="3404" builtinId="8" hidden="1"/>
    <cellStyle name="Hyperlink" xfId="3418" builtinId="8" hidden="1"/>
    <cellStyle name="Hyperlink" xfId="3420" builtinId="8" hidden="1"/>
    <cellStyle name="Hyperlink" xfId="3422" builtinId="8" hidden="1"/>
    <cellStyle name="Hyperlink" xfId="3424" builtinId="8" hidden="1"/>
    <cellStyle name="Hyperlink" xfId="3426" builtinId="8" hidden="1"/>
    <cellStyle name="Hyperlink" xfId="3428" builtinId="8" hidden="1"/>
    <cellStyle name="Hyperlink" xfId="3430" builtinId="8" hidden="1"/>
    <cellStyle name="Hyperlink" xfId="3432" builtinId="8" hidden="1"/>
    <cellStyle name="Hyperlink" xfId="3434" builtinId="8" hidden="1"/>
    <cellStyle name="Hyperlink" xfId="3436" builtinId="8" hidden="1"/>
    <cellStyle name="Hyperlink" xfId="3438" builtinId="8" hidden="1"/>
    <cellStyle name="Hyperlink" xfId="3440" builtinId="8" hidden="1"/>
    <cellStyle name="Hyperlink" xfId="3442" builtinId="8" hidden="1"/>
    <cellStyle name="Hyperlink" xfId="3444" builtinId="8" hidden="1"/>
    <cellStyle name="Hyperlink" xfId="3446" builtinId="8" hidden="1"/>
    <cellStyle name="Hyperlink" xfId="3448" builtinId="8" hidden="1"/>
    <cellStyle name="Hyperlink" xfId="3450" builtinId="8" hidden="1"/>
    <cellStyle name="Hyperlink" xfId="3452" builtinId="8" hidden="1"/>
    <cellStyle name="Hyperlink" xfId="3454" builtinId="8" hidden="1"/>
    <cellStyle name="Hyperlink" xfId="3456" builtinId="8" hidden="1"/>
    <cellStyle name="Hyperlink" xfId="3458" builtinId="8" hidden="1"/>
    <cellStyle name="Hyperlink" xfId="3460" builtinId="8" hidden="1"/>
    <cellStyle name="Hyperlink" xfId="3462" builtinId="8" hidden="1"/>
    <cellStyle name="Hyperlink" xfId="3464" builtinId="8" hidden="1"/>
    <cellStyle name="Hyperlink" xfId="3466" builtinId="8" hidden="1"/>
    <cellStyle name="Hyperlink" xfId="3468" builtinId="8" hidden="1"/>
    <cellStyle name="Hyperlink" xfId="3470" builtinId="8" hidden="1"/>
    <cellStyle name="Hyperlink" xfId="3472" builtinId="8" hidden="1"/>
    <cellStyle name="Hyperlink" xfId="3474" builtinId="8" hidden="1"/>
    <cellStyle name="Hyperlink" xfId="3476" builtinId="8" hidden="1"/>
    <cellStyle name="Hyperlink" xfId="3478" builtinId="8" hidden="1"/>
    <cellStyle name="Hyperlink" xfId="3480" builtinId="8" hidden="1"/>
    <cellStyle name="Hyperlink" xfId="3482" builtinId="8" hidden="1"/>
    <cellStyle name="Hyperlink" xfId="3484" builtinId="8" hidden="1"/>
    <cellStyle name="Hyperlink" xfId="3486" builtinId="8" hidden="1"/>
    <cellStyle name="Hyperlink" xfId="3488" builtinId="8" hidden="1"/>
    <cellStyle name="Hyperlink" xfId="3490" builtinId="8" hidden="1"/>
    <cellStyle name="Hyperlink" xfId="3492" builtinId="8" hidden="1"/>
    <cellStyle name="Hyperlink" xfId="3494" builtinId="8" hidden="1"/>
    <cellStyle name="Hyperlink" xfId="3496" builtinId="8" hidden="1"/>
    <cellStyle name="Hyperlink" xfId="3498" builtinId="8" hidden="1"/>
    <cellStyle name="Hyperlink" xfId="3500" builtinId="8" hidden="1"/>
    <cellStyle name="Hyperlink" xfId="3502" builtinId="8" hidden="1"/>
    <cellStyle name="Hyperlink" xfId="3504" builtinId="8" hidden="1"/>
    <cellStyle name="Hyperlink" xfId="3506" builtinId="8" hidden="1"/>
    <cellStyle name="Hyperlink" xfId="3508" builtinId="8" hidden="1"/>
    <cellStyle name="Hyperlink" xfId="3510" builtinId="8" hidden="1"/>
    <cellStyle name="Hyperlink" xfId="3512" builtinId="8" hidden="1"/>
    <cellStyle name="Hyperlink" xfId="3514" builtinId="8" hidden="1"/>
    <cellStyle name="Hyperlink" xfId="3516" builtinId="8" hidden="1"/>
    <cellStyle name="Hyperlink" xfId="3518" builtinId="8" hidden="1"/>
    <cellStyle name="Hyperlink" xfId="3520" builtinId="8" hidden="1"/>
    <cellStyle name="Hyperlink" xfId="3522" builtinId="8" hidden="1"/>
    <cellStyle name="Hyperlink" xfId="3524" builtinId="8" hidden="1"/>
    <cellStyle name="Hyperlink" xfId="3526" builtinId="8" hidden="1"/>
    <cellStyle name="Hyperlink" xfId="3528" builtinId="8" hidden="1"/>
    <cellStyle name="Hyperlink" xfId="3530" builtinId="8" hidden="1"/>
    <cellStyle name="Hyperlink" xfId="3532" builtinId="8" hidden="1"/>
    <cellStyle name="Hyperlink" xfId="3534" builtinId="8" hidden="1"/>
    <cellStyle name="Hyperlink" xfId="3536" builtinId="8" hidden="1"/>
    <cellStyle name="Hyperlink" xfId="3538" builtinId="8" hidden="1"/>
    <cellStyle name="Hyperlink" xfId="3540" builtinId="8" hidden="1"/>
    <cellStyle name="Hyperlink" xfId="3542" builtinId="8" hidden="1"/>
    <cellStyle name="Hyperlink" xfId="3544" builtinId="8" hidden="1"/>
    <cellStyle name="Hyperlink" xfId="3546" builtinId="8" hidden="1"/>
    <cellStyle name="Hyperlink" xfId="3548" builtinId="8" hidden="1"/>
    <cellStyle name="Hyperlink" xfId="3550" builtinId="8" hidden="1"/>
    <cellStyle name="Hyperlink" xfId="3552" builtinId="8" hidden="1"/>
    <cellStyle name="Hyperlink" xfId="3554" builtinId="8" hidden="1"/>
    <cellStyle name="Hyperlink" xfId="3556" builtinId="8" hidden="1"/>
    <cellStyle name="Hyperlink" xfId="3558" builtinId="8" hidden="1"/>
    <cellStyle name="Hyperlink" xfId="3560" builtinId="8" hidden="1"/>
    <cellStyle name="Hyperlink" xfId="3562" builtinId="8" hidden="1"/>
    <cellStyle name="Hyperlink" xfId="3564" builtinId="8" hidden="1"/>
    <cellStyle name="Hyperlink" xfId="3566" builtinId="8" hidden="1"/>
    <cellStyle name="Hyperlink" xfId="3568" builtinId="8" hidden="1"/>
    <cellStyle name="Hyperlink" xfId="3570" builtinId="8" hidden="1"/>
    <cellStyle name="Hyperlink" xfId="3572" builtinId="8" hidden="1"/>
    <cellStyle name="Hyperlink" xfId="3574" builtinId="8" hidden="1"/>
    <cellStyle name="Hyperlink" xfId="3576" builtinId="8" hidden="1"/>
    <cellStyle name="Hyperlink" xfId="3578" builtinId="8" hidden="1"/>
    <cellStyle name="Hyperlink" xfId="3580" builtinId="8" hidden="1"/>
    <cellStyle name="Hyperlink" xfId="3582" builtinId="8" hidden="1"/>
    <cellStyle name="Hyperlink" xfId="3584" builtinId="8" hidden="1"/>
    <cellStyle name="Hyperlink" xfId="3586" builtinId="8" hidden="1"/>
    <cellStyle name="Hyperlink" xfId="3588" builtinId="8" hidden="1"/>
    <cellStyle name="Hyperlink" xfId="3590" builtinId="8" hidden="1"/>
    <cellStyle name="Hyperlink" xfId="3592" builtinId="8" hidden="1"/>
    <cellStyle name="Hyperlink" xfId="3594" builtinId="8" hidden="1"/>
    <cellStyle name="Hyperlink" xfId="3596" builtinId="8" hidden="1"/>
    <cellStyle name="Hyperlink" xfId="3598" builtinId="8" hidden="1"/>
    <cellStyle name="Hyperlink" xfId="3600" builtinId="8" hidden="1"/>
    <cellStyle name="Hyperlink" xfId="3602" builtinId="8" hidden="1"/>
    <cellStyle name="Hyperlink" xfId="3604" builtinId="8" hidden="1"/>
    <cellStyle name="Hyperlink" xfId="3606" builtinId="8" hidden="1"/>
    <cellStyle name="Hyperlink" xfId="3608" builtinId="8" hidden="1"/>
    <cellStyle name="Hyperlink" xfId="3610" builtinId="8" hidden="1"/>
    <cellStyle name="Hyperlink" xfId="3612" builtinId="8" hidden="1"/>
    <cellStyle name="Hyperlink" xfId="3614" builtinId="8" hidden="1"/>
    <cellStyle name="Hyperlink" xfId="3616" builtinId="8" hidden="1"/>
    <cellStyle name="Hyperlink" xfId="3618" builtinId="8" hidden="1"/>
    <cellStyle name="Hyperlink" xfId="3620" builtinId="8" hidden="1"/>
    <cellStyle name="Hyperlink" xfId="3622" builtinId="8" hidden="1"/>
    <cellStyle name="Hyperlink" xfId="3624" builtinId="8" hidden="1"/>
    <cellStyle name="Hyperlink" xfId="3626" builtinId="8" hidden="1"/>
    <cellStyle name="Hyperlink" xfId="3628" builtinId="8" hidden="1"/>
    <cellStyle name="Hyperlink" xfId="3630" builtinId="8" hidden="1"/>
    <cellStyle name="Hyperlink" xfId="3632" builtinId="8" hidden="1"/>
    <cellStyle name="Hyperlink" xfId="3634" builtinId="8" hidden="1"/>
    <cellStyle name="Hyperlink" xfId="3636" builtinId="8" hidden="1"/>
    <cellStyle name="Hyperlink" xfId="3638" builtinId="8" hidden="1"/>
    <cellStyle name="Hyperlink" xfId="3640" builtinId="8" hidden="1"/>
    <cellStyle name="Hyperlink" xfId="3642" builtinId="8" hidden="1"/>
    <cellStyle name="Hyperlink" xfId="3227" builtinId="8" hidden="1"/>
    <cellStyle name="Hyperlink" xfId="2700" builtinId="8" hidden="1"/>
    <cellStyle name="Hyperlink" xfId="2687" builtinId="8" hidden="1"/>
    <cellStyle name="Hyperlink" xfId="2685" builtinId="8" hidden="1"/>
    <cellStyle name="Hyperlink" xfId="2674" builtinId="8" hidden="1"/>
    <cellStyle name="Hyperlink" xfId="3240" builtinId="8" hidden="1"/>
    <cellStyle name="Hyperlink" xfId="3228" builtinId="8" hidden="1"/>
    <cellStyle name="Hyperlink" xfId="2675" builtinId="8" hidden="1"/>
    <cellStyle name="Hyperlink" xfId="3678" builtinId="8" hidden="1"/>
    <cellStyle name="Hyperlink" xfId="3677" builtinId="8" hidden="1"/>
    <cellStyle name="Hyperlink" xfId="3676" builtinId="8" hidden="1"/>
    <cellStyle name="Hyperlink" xfId="3675" builtinId="8" hidden="1"/>
    <cellStyle name="Hyperlink" xfId="3674" builtinId="8" hidden="1"/>
    <cellStyle name="Hyperlink" xfId="3673" builtinId="8" hidden="1"/>
    <cellStyle name="Hyperlink" xfId="3672" builtinId="8" hidden="1"/>
    <cellStyle name="Hyperlink" xfId="3671" builtinId="8" hidden="1"/>
    <cellStyle name="Hyperlink" xfId="3670" builtinId="8" hidden="1"/>
    <cellStyle name="Hyperlink" xfId="3669" builtinId="8" hidden="1"/>
    <cellStyle name="Hyperlink" xfId="3668" builtinId="8" hidden="1"/>
    <cellStyle name="Hyperlink" xfId="3667" builtinId="8" hidden="1"/>
    <cellStyle name="Hyperlink" xfId="3666" builtinId="8" hidden="1"/>
    <cellStyle name="Hyperlink" xfId="3665" builtinId="8" hidden="1"/>
    <cellStyle name="Hyperlink" xfId="3664" builtinId="8" hidden="1"/>
    <cellStyle name="Hyperlink" xfId="3663" builtinId="8" hidden="1"/>
    <cellStyle name="Hyperlink" xfId="3662" builtinId="8" hidden="1"/>
    <cellStyle name="Hyperlink" xfId="3661" builtinId="8" hidden="1"/>
    <cellStyle name="Hyperlink" xfId="3660" builtinId="8" hidden="1"/>
    <cellStyle name="Hyperlink" xfId="3659" builtinId="8" hidden="1"/>
    <cellStyle name="Hyperlink" xfId="3658" builtinId="8" hidden="1"/>
    <cellStyle name="Hyperlink" xfId="3657" builtinId="8" hidden="1"/>
    <cellStyle name="Hyperlink" xfId="3656" builtinId="8" hidden="1"/>
    <cellStyle name="Hyperlink" xfId="3655" builtinId="8" hidden="1"/>
    <cellStyle name="Hyperlink" xfId="3654" builtinId="8" hidden="1"/>
    <cellStyle name="Hyperlink" xfId="3653" builtinId="8" hidden="1"/>
    <cellStyle name="Hyperlink" xfId="3652" builtinId="8" hidden="1"/>
    <cellStyle name="Hyperlink" xfId="3650" builtinId="8" hidden="1"/>
    <cellStyle name="Hyperlink" xfId="3648" builtinId="8" hidden="1"/>
    <cellStyle name="Hyperlink" xfId="3646" builtinId="8" hidden="1"/>
    <cellStyle name="Hyperlink" xfId="3644" builtinId="8" hidden="1"/>
    <cellStyle name="Hyperlink" xfId="3682" builtinId="8" hidden="1"/>
    <cellStyle name="Hyperlink" xfId="3684" builtinId="8" hidden="1"/>
    <cellStyle name="Hyperlink" xfId="3686" builtinId="8" hidden="1"/>
    <cellStyle name="Hyperlink" xfId="3688" builtinId="8" hidden="1"/>
    <cellStyle name="Hyperlink" xfId="3690" builtinId="8" hidden="1"/>
    <cellStyle name="Hyperlink" xfId="3692" builtinId="8" hidden="1"/>
    <cellStyle name="Hyperlink" xfId="3694" builtinId="8" hidden="1"/>
    <cellStyle name="Hyperlink" xfId="3696" builtinId="8" hidden="1"/>
    <cellStyle name="Hyperlink" xfId="3698" builtinId="8" hidden="1"/>
    <cellStyle name="Hyperlink" xfId="3700" builtinId="8" hidden="1"/>
    <cellStyle name="Hyperlink" xfId="3702" builtinId="8" hidden="1"/>
    <cellStyle name="Hyperlink" xfId="3704" builtinId="8" hidden="1"/>
    <cellStyle name="Hyperlink" xfId="3706" builtinId="8" hidden="1"/>
    <cellStyle name="Hyperlink" xfId="3708" builtinId="8" hidden="1"/>
    <cellStyle name="Hyperlink" xfId="3710" builtinId="8" hidden="1"/>
    <cellStyle name="Hyperlink" xfId="3712" builtinId="8" hidden="1"/>
    <cellStyle name="Hyperlink" xfId="3714" builtinId="8" hidden="1"/>
    <cellStyle name="Hyperlink" xfId="3716" builtinId="8" hidden="1"/>
    <cellStyle name="Hyperlink" xfId="3718" builtinId="8" hidden="1"/>
    <cellStyle name="Hyperlink" xfId="3720" builtinId="8" hidden="1"/>
    <cellStyle name="Hyperlink" xfId="3722" builtinId="8" hidden="1"/>
    <cellStyle name="Hyperlink" xfId="3724" builtinId="8" hidden="1"/>
    <cellStyle name="Hyperlink" xfId="3726" builtinId="8" hidden="1"/>
    <cellStyle name="Hyperlink" xfId="3728" builtinId="8" hidden="1"/>
    <cellStyle name="Hyperlink" xfId="3730" builtinId="8" hidden="1"/>
    <cellStyle name="Hyperlink" xfId="3732" builtinId="8" hidden="1"/>
    <cellStyle name="Hyperlink" xfId="3734" builtinId="8" hidden="1"/>
    <cellStyle name="Hyperlink" xfId="3736" builtinId="8" hidden="1"/>
    <cellStyle name="Hyperlink" xfId="3738" builtinId="8" hidden="1"/>
    <cellStyle name="Hyperlink" xfId="3740" builtinId="8" hidden="1"/>
    <cellStyle name="Hyperlink" xfId="3742" builtinId="8" hidden="1"/>
    <cellStyle name="Hyperlink" xfId="3744" builtinId="8" hidden="1"/>
    <cellStyle name="Hyperlink" xfId="3746" builtinId="8" hidden="1"/>
    <cellStyle name="Hyperlink" xfId="3748" builtinId="8" hidden="1"/>
    <cellStyle name="Hyperlink" xfId="3750" builtinId="8" hidden="1"/>
    <cellStyle name="Hyperlink" xfId="3752" builtinId="8" hidden="1"/>
    <cellStyle name="Hyperlink" xfId="3754" builtinId="8" hidden="1"/>
    <cellStyle name="Hyperlink" xfId="3756" builtinId="8" hidden="1"/>
    <cellStyle name="Hyperlink" xfId="3758" builtinId="8" hidden="1"/>
    <cellStyle name="Hyperlink" xfId="3760" builtinId="8" hidden="1"/>
    <cellStyle name="Hyperlink" xfId="3762" builtinId="8" hidden="1"/>
    <cellStyle name="Hyperlink" xfId="3764" builtinId="8" hidden="1"/>
    <cellStyle name="Hyperlink" xfId="3766" builtinId="8" hidden="1"/>
    <cellStyle name="Hyperlink" xfId="3768" builtinId="8" hidden="1"/>
    <cellStyle name="Hyperlink" xfId="3770" builtinId="8" hidden="1"/>
    <cellStyle name="Hyperlink" xfId="3772" builtinId="8" hidden="1"/>
    <cellStyle name="Hyperlink" xfId="3774" builtinId="8" hidden="1"/>
    <cellStyle name="Hyperlink" xfId="3776" builtinId="8" hidden="1"/>
    <cellStyle name="Hyperlink" xfId="3778" builtinId="8" hidden="1"/>
    <cellStyle name="Hyperlink" xfId="3780" builtinId="8" hidden="1"/>
    <cellStyle name="Hyperlink" xfId="3782" builtinId="8" hidden="1"/>
    <cellStyle name="Hyperlink" xfId="3784" builtinId="8" hidden="1"/>
    <cellStyle name="Hyperlink" xfId="3786" builtinId="8" hidden="1"/>
    <cellStyle name="Hyperlink" xfId="3788" builtinId="8" hidden="1"/>
    <cellStyle name="Hyperlink" xfId="3790" builtinId="8" hidden="1"/>
    <cellStyle name="Hyperlink" xfId="3792" builtinId="8" hidden="1"/>
    <cellStyle name="Hyperlink" xfId="3794" builtinId="8" hidden="1"/>
    <cellStyle name="Hyperlink" xfId="3796" builtinId="8" hidden="1"/>
    <cellStyle name="Hyperlink" xfId="3798" builtinId="8" hidden="1"/>
    <cellStyle name="Hyperlink" xfId="3800" builtinId="8" hidden="1"/>
    <cellStyle name="Hyperlink" xfId="3802" builtinId="8" hidden="1"/>
    <cellStyle name="Hyperlink" xfId="3804" builtinId="8" hidden="1"/>
    <cellStyle name="Hyperlink" xfId="3806" builtinId="8" hidden="1"/>
    <cellStyle name="Hyperlink" xfId="3808" builtinId="8" hidden="1"/>
    <cellStyle name="Hyperlink" xfId="3810" builtinId="8" hidden="1"/>
    <cellStyle name="Hyperlink" xfId="3812" builtinId="8" hidden="1"/>
    <cellStyle name="Hyperlink" xfId="3814" builtinId="8" hidden="1"/>
    <cellStyle name="Hyperlink" xfId="3816" builtinId="8" hidden="1"/>
    <cellStyle name="Hyperlink" xfId="3818" builtinId="8" hidden="1"/>
    <cellStyle name="Hyperlink" xfId="3820" builtinId="8" hidden="1"/>
    <cellStyle name="Hyperlink" xfId="3822" builtinId="8" hidden="1"/>
    <cellStyle name="Hyperlink" xfId="3824" builtinId="8" hidden="1"/>
    <cellStyle name="Hyperlink" xfId="3826" builtinId="8" hidden="1"/>
    <cellStyle name="Hyperlink" xfId="3828" builtinId="8" hidden="1"/>
    <cellStyle name="Hyperlink" xfId="3830" builtinId="8" hidden="1"/>
    <cellStyle name="Hyperlink" xfId="3832" builtinId="8" hidden="1"/>
    <cellStyle name="Hyperlink" xfId="3834" builtinId="8" hidden="1"/>
    <cellStyle name="Hyperlink" xfId="3836" builtinId="8" hidden="1"/>
    <cellStyle name="Hyperlink" xfId="3838" builtinId="8" hidden="1"/>
    <cellStyle name="Hyperlink" xfId="3840" builtinId="8" hidden="1"/>
    <cellStyle name="Hyperlink" xfId="3842" builtinId="8" hidden="1"/>
    <cellStyle name="Hyperlink" xfId="3845" builtinId="8" hidden="1"/>
    <cellStyle name="Hyperlink" xfId="3848" builtinId="8" hidden="1"/>
    <cellStyle name="Hyperlink" xfId="3850" builtinId="8" hidden="1"/>
    <cellStyle name="Hyperlink" xfId="3852" builtinId="8" hidden="1"/>
    <cellStyle name="Hyperlink" xfId="3854" builtinId="8" hidden="1"/>
    <cellStyle name="Hyperlink" xfId="3856" builtinId="8" hidden="1"/>
    <cellStyle name="Hyperlink" xfId="3844" builtinId="8" hidden="1"/>
    <cellStyle name="Hyperlink" xfId="3858" builtinId="8" hidden="1"/>
    <cellStyle name="Hyperlink" xfId="3860" builtinId="8" hidden="1"/>
    <cellStyle name="Hyperlink" xfId="3862" builtinId="8" hidden="1"/>
    <cellStyle name="Hyperlink" xfId="3864" builtinId="8" hidden="1"/>
    <cellStyle name="Hyperlink" xfId="3866" builtinId="8" hidden="1"/>
    <cellStyle name="Hyperlink" xfId="3868" builtinId="8" hidden="1"/>
    <cellStyle name="Hyperlink" xfId="3870" builtinId="8" hidden="1"/>
    <cellStyle name="Hyperlink" xfId="3872" builtinId="8" hidden="1"/>
    <cellStyle name="Hyperlink" xfId="3874" builtinId="8" hidden="1"/>
    <cellStyle name="Hyperlink" xfId="3876" builtinId="8" hidden="1"/>
    <cellStyle name="Hyperlink" xfId="3878" builtinId="8" hidden="1"/>
    <cellStyle name="Hyperlink" xfId="3880" builtinId="8" hidden="1"/>
    <cellStyle name="Hyperlink" xfId="3882" builtinId="8" hidden="1"/>
    <cellStyle name="Hyperlink" xfId="3884" builtinId="8" hidden="1"/>
    <cellStyle name="Hyperlink" xfId="3886" builtinId="8" hidden="1"/>
    <cellStyle name="Hyperlink" xfId="3888" builtinId="8" hidden="1"/>
    <cellStyle name="Hyperlink" xfId="3890" builtinId="8" hidden="1"/>
    <cellStyle name="Hyperlink" xfId="3892" builtinId="8" hidden="1"/>
    <cellStyle name="Hyperlink" xfId="3894" builtinId="8" hidden="1"/>
    <cellStyle name="Hyperlink" xfId="3896" builtinId="8" hidden="1"/>
    <cellStyle name="Hyperlink" xfId="3898" builtinId="8" hidden="1"/>
    <cellStyle name="Hyperlink" xfId="3900" builtinId="8" hidden="1"/>
    <cellStyle name="Hyperlink" xfId="3902" builtinId="8" hidden="1"/>
    <cellStyle name="Hyperlink" xfId="3904" builtinId="8" hidden="1"/>
    <cellStyle name="Hyperlink" xfId="3906" builtinId="8" hidden="1"/>
    <cellStyle name="Hyperlink" xfId="3908" builtinId="8" hidden="1"/>
    <cellStyle name="Hyperlink" xfId="3910" builtinId="8" hidden="1"/>
    <cellStyle name="Hyperlink" xfId="3912" builtinId="8" hidden="1"/>
    <cellStyle name="Hyperlink" xfId="3914" builtinId="8" hidden="1"/>
    <cellStyle name="Hyperlink" xfId="3916" builtinId="8" hidden="1"/>
    <cellStyle name="Hyperlink" xfId="3918" builtinId="8" hidden="1"/>
    <cellStyle name="Hyperlink" xfId="3920" builtinId="8" hidden="1"/>
    <cellStyle name="Hyperlink" xfId="3922" builtinId="8" hidden="1"/>
    <cellStyle name="Hyperlink" xfId="3924" builtinId="8" hidden="1"/>
    <cellStyle name="Hyperlink" xfId="3926" builtinId="8" hidden="1"/>
    <cellStyle name="Hyperlink" xfId="3928" builtinId="8" hidden="1"/>
    <cellStyle name="Hyperlink" xfId="3930" builtinId="8" hidden="1"/>
    <cellStyle name="Hyperlink" xfId="3932" builtinId="8" hidden="1"/>
    <cellStyle name="Hyperlink" xfId="3934" builtinId="8" hidden="1"/>
    <cellStyle name="Hyperlink" xfId="3936" builtinId="8" hidden="1"/>
    <cellStyle name="Hyperlink" xfId="3938" builtinId="8" hidden="1"/>
    <cellStyle name="Hyperlink" xfId="3940" builtinId="8" hidden="1"/>
    <cellStyle name="Hyperlink" xfId="3942" builtinId="8" hidden="1"/>
    <cellStyle name="Hyperlink" xfId="3944" builtinId="8" hidden="1"/>
    <cellStyle name="Hyperlink" xfId="3946" builtinId="8" hidden="1"/>
    <cellStyle name="Hyperlink" xfId="3948" builtinId="8" hidden="1"/>
    <cellStyle name="Hyperlink" xfId="3950" builtinId="8" hidden="1"/>
    <cellStyle name="Hyperlink" xfId="3952" builtinId="8" hidden="1"/>
    <cellStyle name="Hyperlink" xfId="3954" builtinId="8" hidden="1"/>
    <cellStyle name="Hyperlink" xfId="3956" builtinId="8" hidden="1"/>
    <cellStyle name="Hyperlink" xfId="3958" builtinId="8" hidden="1"/>
    <cellStyle name="Hyperlink" xfId="3960" builtinId="8" hidden="1"/>
    <cellStyle name="Hyperlink" xfId="3962" builtinId="8" hidden="1"/>
    <cellStyle name="Hyperlink" xfId="3964" builtinId="8" hidden="1"/>
    <cellStyle name="Hyperlink" xfId="3966" builtinId="8" hidden="1"/>
    <cellStyle name="Hyperlink" xfId="3968" builtinId="8" hidden="1"/>
    <cellStyle name="Hyperlink" xfId="3970" builtinId="8" hidden="1"/>
    <cellStyle name="Hyperlink" xfId="3972" builtinId="8" hidden="1"/>
    <cellStyle name="Hyperlink" xfId="3974" builtinId="8" hidden="1"/>
    <cellStyle name="Hyperlink" xfId="3976" builtinId="8" hidden="1"/>
    <cellStyle name="Hyperlink" xfId="3978" builtinId="8" hidden="1"/>
    <cellStyle name="Hyperlink" xfId="3980" builtinId="8" hidden="1"/>
    <cellStyle name="Hyperlink" xfId="3982" builtinId="8" hidden="1"/>
    <cellStyle name="Hyperlink" xfId="3984" builtinId="8" hidden="1"/>
    <cellStyle name="Hyperlink" xfId="3986" builtinId="8" hidden="1"/>
    <cellStyle name="Hyperlink" xfId="3988" builtinId="8" hidden="1"/>
    <cellStyle name="Hyperlink" xfId="3990" builtinId="8" hidden="1"/>
    <cellStyle name="Hyperlink" xfId="3992" builtinId="8" hidden="1"/>
    <cellStyle name="Hyperlink" xfId="3994" builtinId="8" hidden="1"/>
    <cellStyle name="Hyperlink" xfId="3996" builtinId="8" hidden="1"/>
    <cellStyle name="Hyperlink" xfId="3998" builtinId="8" hidden="1"/>
    <cellStyle name="Hyperlink" xfId="4000" builtinId="8" hidden="1"/>
    <cellStyle name="Hyperlink" xfId="4002" builtinId="8" hidden="1"/>
    <cellStyle name="Hyperlink" xfId="4004" builtinId="8" hidden="1"/>
    <cellStyle name="Hyperlink" xfId="4006" builtinId="8" hidden="1"/>
    <cellStyle name="Hyperlink" xfId="4008" builtinId="8" hidden="1"/>
    <cellStyle name="Hyperlink" xfId="4010" builtinId="8" hidden="1"/>
    <cellStyle name="Hyperlink" xfId="4012" builtinId="8" hidden="1"/>
    <cellStyle name="Hyperlink" xfId="4014" builtinId="8" hidden="1"/>
    <cellStyle name="Hyperlink" xfId="4016" builtinId="8" hidden="1"/>
    <cellStyle name="Hyperlink" xfId="4018" builtinId="8" hidden="1"/>
    <cellStyle name="Hyperlink" xfId="4020" builtinId="8" hidden="1"/>
    <cellStyle name="Hyperlink" xfId="4022" builtinId="8" hidden="1"/>
    <cellStyle name="Hyperlink" xfId="4024" builtinId="8" hidden="1"/>
    <cellStyle name="Hyperlink" xfId="4026" builtinId="8" hidden="1"/>
    <cellStyle name="Hyperlink" xfId="4028" builtinId="8" hidden="1"/>
    <cellStyle name="Hyperlink" xfId="4030" builtinId="8" hidden="1"/>
    <cellStyle name="Hyperlink" xfId="4032" builtinId="8" hidden="1"/>
    <cellStyle name="Hyperlink" xfId="4034" builtinId="8" hidden="1"/>
    <cellStyle name="Hyperlink" xfId="4036" builtinId="8" hidden="1"/>
    <cellStyle name="Hyperlink" xfId="4038" builtinId="8" hidden="1"/>
    <cellStyle name="Hyperlink" xfId="4040" builtinId="8" hidden="1"/>
    <cellStyle name="Hyperlink" xfId="4042" builtinId="8" hidden="1"/>
    <cellStyle name="Hyperlink" xfId="4044" builtinId="8" hidden="1"/>
    <cellStyle name="Hyperlink" xfId="4046" builtinId="8" hidden="1"/>
    <cellStyle name="Hyperlink" xfId="4048" builtinId="8" hidden="1"/>
    <cellStyle name="Hyperlink" xfId="4050" builtinId="8" hidden="1"/>
    <cellStyle name="Hyperlink" xfId="4052" builtinId="8" hidden="1"/>
    <cellStyle name="Hyperlink" xfId="4054" builtinId="8" hidden="1"/>
    <cellStyle name="Hyperlink" xfId="4056" builtinId="8" hidden="1"/>
    <cellStyle name="Hyperlink" xfId="4058" builtinId="8" hidden="1"/>
    <cellStyle name="Hyperlink" xfId="4060" builtinId="8" hidden="1"/>
    <cellStyle name="Hyperlink" xfId="4062" builtinId="8" hidden="1"/>
    <cellStyle name="Hyperlink" xfId="4064" builtinId="8" hidden="1"/>
    <cellStyle name="Hyperlink" xfId="4066" builtinId="8" hidden="1"/>
    <cellStyle name="Hyperlink" xfId="4068" builtinId="8" hidden="1"/>
    <cellStyle name="Hyperlink" xfId="4070" builtinId="8" hidden="1"/>
    <cellStyle name="Hyperlink" xfId="4072" builtinId="8" hidden="1"/>
    <cellStyle name="Hyperlink" xfId="4074" builtinId="8" hidden="1"/>
    <cellStyle name="Hyperlink" xfId="4076" builtinId="8" hidden="1"/>
    <cellStyle name="Hyperlink" xfId="4078" builtinId="8" hidden="1"/>
    <cellStyle name="Hyperlink" xfId="4080" builtinId="8" hidden="1"/>
    <cellStyle name="Hyperlink" xfId="4082" builtinId="8" hidden="1"/>
    <cellStyle name="Hyperlink" xfId="4084" builtinId="8" hidden="1"/>
    <cellStyle name="Hyperlink" xfId="4086" builtinId="8" hidden="1"/>
    <cellStyle name="Hyperlink" xfId="4088" builtinId="8" hidden="1"/>
    <cellStyle name="Hyperlink" xfId="4090" builtinId="8" hidden="1"/>
    <cellStyle name="Hyperlink" xfId="4092" builtinId="8" hidden="1"/>
    <cellStyle name="Hyperlink" xfId="4094" builtinId="8" hidden="1"/>
    <cellStyle name="Hyperlink" xfId="4096" builtinId="8" hidden="1"/>
    <cellStyle name="Hyperlink" xfId="4098" builtinId="8" hidden="1"/>
    <cellStyle name="Hyperlink" xfId="4100" builtinId="8" hidden="1"/>
    <cellStyle name="Hyperlink" xfId="4102" builtinId="8" hidden="1"/>
    <cellStyle name="Hyperlink" xfId="4104" builtinId="8" hidden="1"/>
    <cellStyle name="Hyperlink" xfId="4106" builtinId="8" hidden="1"/>
    <cellStyle name="Hyperlink" xfId="4108" builtinId="8" hidden="1"/>
    <cellStyle name="Hyperlink" xfId="4110" builtinId="8" hidden="1"/>
    <cellStyle name="Hyperlink" xfId="4112" builtinId="8" hidden="1"/>
    <cellStyle name="Hyperlink" xfId="4114" builtinId="8" hidden="1"/>
    <cellStyle name="Hyperlink" xfId="4116" builtinId="8" hidden="1"/>
    <cellStyle name="Hyperlink" xfId="4118" builtinId="8" hidden="1"/>
    <cellStyle name="Hyperlink" xfId="4120" builtinId="8" hidden="1"/>
    <cellStyle name="Hyperlink" xfId="4122" builtinId="8" hidden="1"/>
    <cellStyle name="Hyperlink" xfId="4124" builtinId="8" hidden="1"/>
    <cellStyle name="Hyperlink" xfId="4126" builtinId="8" hidden="1"/>
    <cellStyle name="Hyperlink" xfId="4128" builtinId="8" hidden="1"/>
    <cellStyle name="Hyperlink" xfId="4130" builtinId="8" hidden="1"/>
    <cellStyle name="Hyperlink" xfId="4132" builtinId="8" hidden="1"/>
    <cellStyle name="Hyperlink" xfId="4134" builtinId="8" hidden="1"/>
    <cellStyle name="Hyperlink" xfId="4136" builtinId="8" hidden="1"/>
    <cellStyle name="Hyperlink" xfId="4138" builtinId="8" hidden="1"/>
    <cellStyle name="Hyperlink" xfId="4140" builtinId="8" hidden="1"/>
    <cellStyle name="Hyperlink" xfId="4142" builtinId="8" hidden="1"/>
    <cellStyle name="Hyperlink" xfId="4144" builtinId="8" hidden="1"/>
    <cellStyle name="Hyperlink" xfId="4146" builtinId="8" hidden="1"/>
    <cellStyle name="Hyperlink" xfId="4148" builtinId="8" hidden="1"/>
    <cellStyle name="Hyperlink" xfId="4150" builtinId="8" hidden="1"/>
    <cellStyle name="Hyperlink" xfId="4152" builtinId="8" hidden="1"/>
    <cellStyle name="Hyperlink" xfId="4154" builtinId="8" hidden="1"/>
    <cellStyle name="Hyperlink" xfId="4156" builtinId="8" hidden="1"/>
    <cellStyle name="Hyperlink" xfId="4158" builtinId="8" hidden="1"/>
    <cellStyle name="Hyperlink" xfId="4160" builtinId="8" hidden="1"/>
    <cellStyle name="Hyperlink" xfId="4162" builtinId="8" hidden="1"/>
    <cellStyle name="Hyperlink" xfId="4164" builtinId="8" hidden="1"/>
    <cellStyle name="Hyperlink" xfId="4166" builtinId="8" hidden="1"/>
    <cellStyle name="Hyperlink" xfId="4168" builtinId="8" hidden="1"/>
    <cellStyle name="Hyperlink" xfId="4170" builtinId="8" hidden="1"/>
    <cellStyle name="Hyperlink" xfId="4172" builtinId="8" hidden="1"/>
    <cellStyle name="Hyperlink" xfId="4174" builtinId="8" hidden="1"/>
    <cellStyle name="Hyperlink" xfId="4176" builtinId="8" hidden="1"/>
    <cellStyle name="Hyperlink" xfId="4178" builtinId="8" hidden="1"/>
    <cellStyle name="Hyperlink" xfId="4180" builtinId="8" hidden="1"/>
    <cellStyle name="Hyperlink" xfId="4182" builtinId="8" hidden="1"/>
    <cellStyle name="Hyperlink" xfId="4184" builtinId="8" hidden="1"/>
    <cellStyle name="Hyperlink" xfId="4186" builtinId="8" hidden="1"/>
    <cellStyle name="Hyperlink" xfId="4188" builtinId="8" hidden="1"/>
    <cellStyle name="Hyperlink" xfId="4190" builtinId="8" hidden="1"/>
    <cellStyle name="Hyperlink" xfId="4192" builtinId="8" hidden="1"/>
    <cellStyle name="Hyperlink" xfId="4194" builtinId="8" hidden="1"/>
    <cellStyle name="Hyperlink" xfId="4196" builtinId="8" hidden="1"/>
    <cellStyle name="Hyperlink" xfId="4198" builtinId="8" hidden="1"/>
    <cellStyle name="Hyperlink" xfId="4200" builtinId="8" hidden="1"/>
    <cellStyle name="Hyperlink" xfId="4202" builtinId="8" hidden="1"/>
    <cellStyle name="Hyperlink" xfId="4204" builtinId="8" hidden="1"/>
    <cellStyle name="Hyperlink" xfId="4206" builtinId="8" hidden="1"/>
    <cellStyle name="Hyperlink" xfId="4208" builtinId="8" hidden="1"/>
    <cellStyle name="Hyperlink" xfId="4210" builtinId="8" hidden="1"/>
    <cellStyle name="Hyperlink" xfId="4212" builtinId="8" hidden="1"/>
    <cellStyle name="Hyperlink" xfId="4214" builtinId="8" hidden="1"/>
    <cellStyle name="Hyperlink" xfId="4216" builtinId="8" hidden="1"/>
    <cellStyle name="Hyperlink" xfId="4218" builtinId="8" hidden="1"/>
    <cellStyle name="Hyperlink" xfId="4220" builtinId="8" hidden="1"/>
    <cellStyle name="Hyperlink" xfId="4222" builtinId="8" hidden="1"/>
    <cellStyle name="Hyperlink" xfId="4224" builtinId="8" hidden="1"/>
    <cellStyle name="Hyperlink" xfId="4226" builtinId="8" hidden="1"/>
    <cellStyle name="Hyperlink" xfId="4228" builtinId="8" hidden="1"/>
    <cellStyle name="Hyperlink" xfId="4230" builtinId="8" hidden="1"/>
    <cellStyle name="Hyperlink" xfId="4232" builtinId="8" hidden="1"/>
    <cellStyle name="Hyperlink" xfId="4234" builtinId="8" hidden="1"/>
    <cellStyle name="Hyperlink" xfId="4236" builtinId="8" hidden="1"/>
    <cellStyle name="Hyperlink" xfId="4238" builtinId="8" hidden="1"/>
    <cellStyle name="Hyperlink" xfId="4240" builtinId="8" hidden="1"/>
    <cellStyle name="Hyperlink" xfId="4242" builtinId="8" hidden="1"/>
    <cellStyle name="Hyperlink" xfId="4244" builtinId="8" hidden="1"/>
    <cellStyle name="Hyperlink" xfId="4246" builtinId="8" hidden="1"/>
    <cellStyle name="Hyperlink" xfId="4248" builtinId="8" hidden="1"/>
    <cellStyle name="Hyperlink" xfId="4250" builtinId="8" hidden="1"/>
    <cellStyle name="Hyperlink" xfId="4252" builtinId="8" hidden="1"/>
    <cellStyle name="Hyperlink" xfId="4254" builtinId="8" hidden="1"/>
    <cellStyle name="Hyperlink" xfId="4256" builtinId="8" hidden="1"/>
    <cellStyle name="Hyperlink" xfId="4258" builtinId="8" hidden="1"/>
    <cellStyle name="Hyperlink" xfId="4260" builtinId="8" hidden="1"/>
    <cellStyle name="Hyperlink" xfId="4262" builtinId="8" hidden="1"/>
    <cellStyle name="Hyperlink" xfId="4264" builtinId="8" hidden="1"/>
    <cellStyle name="Hyperlink" xfId="4266" builtinId="8" hidden="1"/>
    <cellStyle name="Hyperlink" xfId="4268" builtinId="8" hidden="1"/>
    <cellStyle name="Hyperlink" xfId="4270" builtinId="8" hidden="1"/>
    <cellStyle name="Hyperlink" xfId="4272" builtinId="8" hidden="1"/>
    <cellStyle name="Hyperlink" xfId="4274" builtinId="8" hidden="1"/>
    <cellStyle name="Hyperlink" xfId="4276" builtinId="8" hidden="1"/>
    <cellStyle name="Hyperlink" xfId="4278" builtinId="8" hidden="1"/>
    <cellStyle name="Hyperlink" xfId="4280" builtinId="8" hidden="1"/>
    <cellStyle name="Hyperlink" xfId="4282" builtinId="8" hidden="1"/>
    <cellStyle name="Hyperlink" xfId="4284" builtinId="8" hidden="1"/>
    <cellStyle name="Hyperlink" xfId="4286" builtinId="8" hidden="1"/>
    <cellStyle name="Hyperlink" xfId="4288" builtinId="8" hidden="1"/>
    <cellStyle name="Hyperlink" xfId="4290" builtinId="8" hidden="1"/>
    <cellStyle name="Hyperlink" xfId="4292" builtinId="8" hidden="1"/>
    <cellStyle name="Hyperlink" xfId="4294" builtinId="8" hidden="1"/>
    <cellStyle name="Hyperlink" xfId="4296" builtinId="8" hidden="1"/>
    <cellStyle name="Hyperlink" xfId="4298" builtinId="8" hidden="1"/>
    <cellStyle name="Hyperlink" xfId="4300" builtinId="8" hidden="1"/>
    <cellStyle name="Hyperlink" xfId="4302" builtinId="8" hidden="1"/>
    <cellStyle name="Hyperlink" xfId="4304" builtinId="8" hidden="1"/>
    <cellStyle name="Hyperlink" xfId="4306" builtinId="8" hidden="1"/>
    <cellStyle name="Hyperlink" xfId="4308" builtinId="8" hidden="1"/>
    <cellStyle name="Hyperlink" xfId="4310" builtinId="8" hidden="1"/>
    <cellStyle name="Hyperlink 2" xfId="75" xr:uid="{00000000-0005-0000-0000-000060100000}"/>
    <cellStyle name="Hyperlink 3" xfId="76" xr:uid="{00000000-0005-0000-0000-000061100000}"/>
    <cellStyle name="Input [yellow]" xfId="697" xr:uid="{00000000-0005-0000-0000-000062100000}"/>
    <cellStyle name="Input 2" xfId="77" xr:uid="{00000000-0005-0000-0000-000063100000}"/>
    <cellStyle name="Input 3" xfId="698" xr:uid="{00000000-0005-0000-0000-000064100000}"/>
    <cellStyle name="Input 4" xfId="699" xr:uid="{00000000-0005-0000-0000-000065100000}"/>
    <cellStyle name="Input 5" xfId="700" xr:uid="{00000000-0005-0000-0000-000066100000}"/>
    <cellStyle name="Input 6" xfId="701" xr:uid="{00000000-0005-0000-0000-000067100000}"/>
    <cellStyle name="Input 7" xfId="702" xr:uid="{00000000-0005-0000-0000-000068100000}"/>
    <cellStyle name="Linked Cell 2" xfId="78" xr:uid="{00000000-0005-0000-0000-000069100000}"/>
    <cellStyle name="Linked Cell 3" xfId="703" xr:uid="{00000000-0005-0000-0000-00006A100000}"/>
    <cellStyle name="M" xfId="704" xr:uid="{00000000-0005-0000-0000-00006B100000}"/>
    <cellStyle name="M.00" xfId="705" xr:uid="{00000000-0005-0000-0000-00006C100000}"/>
    <cellStyle name="M_9. Rev2Cost_GDPIPI" xfId="706" xr:uid="{00000000-0005-0000-0000-00006D100000}"/>
    <cellStyle name="M_lists" xfId="707" xr:uid="{00000000-0005-0000-0000-00006E100000}"/>
    <cellStyle name="M_lists_4. Current Monthly Fixed Charge" xfId="708" xr:uid="{00000000-0005-0000-0000-00006F100000}"/>
    <cellStyle name="M_Sheet4" xfId="709" xr:uid="{00000000-0005-0000-0000-000070100000}"/>
    <cellStyle name="Neutral 2" xfId="79" xr:uid="{00000000-0005-0000-0000-000071100000}"/>
    <cellStyle name="Neutral 3" xfId="710" xr:uid="{00000000-0005-0000-0000-000072100000}"/>
    <cellStyle name="Normal" xfId="0" builtinId="0"/>
    <cellStyle name="Normal - Style1" xfId="80" xr:uid="{00000000-0005-0000-0000-000074100000}"/>
    <cellStyle name="Normal 10" xfId="81" xr:uid="{00000000-0005-0000-0000-000075100000}"/>
    <cellStyle name="Normal 10 2" xfId="82" xr:uid="{00000000-0005-0000-0000-000076100000}"/>
    <cellStyle name="Normal 10 3" xfId="83" xr:uid="{00000000-0005-0000-0000-000077100000}"/>
    <cellStyle name="Normal 10 4" xfId="84" xr:uid="{00000000-0005-0000-0000-000078100000}"/>
    <cellStyle name="Normal 11" xfId="85" xr:uid="{00000000-0005-0000-0000-000079100000}"/>
    <cellStyle name="Normal 12" xfId="86" xr:uid="{00000000-0005-0000-0000-00007A100000}"/>
    <cellStyle name="Normal 123" xfId="87" xr:uid="{00000000-0005-0000-0000-00007B100000}"/>
    <cellStyle name="Normal 13" xfId="88" xr:uid="{00000000-0005-0000-0000-00007C100000}"/>
    <cellStyle name="Normal 14" xfId="89" xr:uid="{00000000-0005-0000-0000-00007D100000}"/>
    <cellStyle name="Normal 14 2" xfId="90" xr:uid="{00000000-0005-0000-0000-00007E100000}"/>
    <cellStyle name="Normal 14 3" xfId="91" xr:uid="{00000000-0005-0000-0000-00007F100000}"/>
    <cellStyle name="Normal 14 4" xfId="92" xr:uid="{00000000-0005-0000-0000-000080100000}"/>
    <cellStyle name="Normal 15" xfId="93" xr:uid="{00000000-0005-0000-0000-000081100000}"/>
    <cellStyle name="Normal 15 2" xfId="94" xr:uid="{00000000-0005-0000-0000-000082100000}"/>
    <cellStyle name="Normal 16" xfId="95" xr:uid="{00000000-0005-0000-0000-000083100000}"/>
    <cellStyle name="Normal 16 2" xfId="96" xr:uid="{00000000-0005-0000-0000-000084100000}"/>
    <cellStyle name="Normal 17" xfId="97" xr:uid="{00000000-0005-0000-0000-000085100000}"/>
    <cellStyle name="Normal 17 2" xfId="98" xr:uid="{00000000-0005-0000-0000-000086100000}"/>
    <cellStyle name="Normal 18" xfId="99" xr:uid="{00000000-0005-0000-0000-000087100000}"/>
    <cellStyle name="Normal 19" xfId="100" xr:uid="{00000000-0005-0000-0000-000088100000}"/>
    <cellStyle name="Normal 2" xfId="101" xr:uid="{00000000-0005-0000-0000-000089100000}"/>
    <cellStyle name="Normal 2 2" xfId="102" xr:uid="{00000000-0005-0000-0000-00008A100000}"/>
    <cellStyle name="Normal 2 2 2" xfId="103" xr:uid="{00000000-0005-0000-0000-00008B100000}"/>
    <cellStyle name="Normal 2 2 2 2" xfId="104" xr:uid="{00000000-0005-0000-0000-00008C100000}"/>
    <cellStyle name="Normal 2 2 2 3" xfId="105" xr:uid="{00000000-0005-0000-0000-00008D100000}"/>
    <cellStyle name="Normal 2 2 3" xfId="106" xr:uid="{00000000-0005-0000-0000-00008E100000}"/>
    <cellStyle name="Normal 2 2 4" xfId="107" xr:uid="{00000000-0005-0000-0000-00008F100000}"/>
    <cellStyle name="Normal 2 3" xfId="108" xr:uid="{00000000-0005-0000-0000-000090100000}"/>
    <cellStyle name="Normal 2 3 2" xfId="109" xr:uid="{00000000-0005-0000-0000-000091100000}"/>
    <cellStyle name="Normal 2 3 3" xfId="110" xr:uid="{00000000-0005-0000-0000-000092100000}"/>
    <cellStyle name="Normal 2 4" xfId="111" xr:uid="{00000000-0005-0000-0000-000093100000}"/>
    <cellStyle name="Normal 20" xfId="112" xr:uid="{00000000-0005-0000-0000-000094100000}"/>
    <cellStyle name="Normal 21" xfId="113" xr:uid="{00000000-0005-0000-0000-000095100000}"/>
    <cellStyle name="Normal 22" xfId="114" xr:uid="{00000000-0005-0000-0000-000096100000}"/>
    <cellStyle name="Normal 23" xfId="115" xr:uid="{00000000-0005-0000-0000-000097100000}"/>
    <cellStyle name="Normal 24" xfId="116" xr:uid="{00000000-0005-0000-0000-000098100000}"/>
    <cellStyle name="Normal 25" xfId="117" xr:uid="{00000000-0005-0000-0000-000099100000}"/>
    <cellStyle name="Normal 26" xfId="118" xr:uid="{00000000-0005-0000-0000-00009A100000}"/>
    <cellStyle name="Normal 27" xfId="119" xr:uid="{00000000-0005-0000-0000-00009B100000}"/>
    <cellStyle name="Normal 28" xfId="120" xr:uid="{00000000-0005-0000-0000-00009C100000}"/>
    <cellStyle name="Normal 29" xfId="121" xr:uid="{00000000-0005-0000-0000-00009D100000}"/>
    <cellStyle name="Normal 3" xfId="122" xr:uid="{00000000-0005-0000-0000-00009E100000}"/>
    <cellStyle name="Normal 3 2" xfId="123" xr:uid="{00000000-0005-0000-0000-00009F100000}"/>
    <cellStyle name="Normal 3 2 2" xfId="124" xr:uid="{00000000-0005-0000-0000-0000A0100000}"/>
    <cellStyle name="Normal 3 2 3" xfId="125" xr:uid="{00000000-0005-0000-0000-0000A1100000}"/>
    <cellStyle name="Normal 3 3" xfId="126" xr:uid="{00000000-0005-0000-0000-0000A2100000}"/>
    <cellStyle name="Normal 3 3 2" xfId="127" xr:uid="{00000000-0005-0000-0000-0000A3100000}"/>
    <cellStyle name="Normal 3 4" xfId="128" xr:uid="{00000000-0005-0000-0000-0000A4100000}"/>
    <cellStyle name="Normal 30" xfId="129" xr:uid="{00000000-0005-0000-0000-0000A5100000}"/>
    <cellStyle name="Normal 31" xfId="130" xr:uid="{00000000-0005-0000-0000-0000A6100000}"/>
    <cellStyle name="Normal 4" xfId="131" xr:uid="{00000000-0005-0000-0000-0000A7100000}"/>
    <cellStyle name="Normal 4 2" xfId="132" xr:uid="{00000000-0005-0000-0000-0000A8100000}"/>
    <cellStyle name="Normal 4 2 2" xfId="133" xr:uid="{00000000-0005-0000-0000-0000A9100000}"/>
    <cellStyle name="Normal 4 2 3" xfId="134" xr:uid="{00000000-0005-0000-0000-0000AA100000}"/>
    <cellStyle name="Normal 4 2 4" xfId="135" xr:uid="{00000000-0005-0000-0000-0000AB100000}"/>
    <cellStyle name="Normal 4 2 5" xfId="136" xr:uid="{00000000-0005-0000-0000-0000AC100000}"/>
    <cellStyle name="Normal 4 3" xfId="137" xr:uid="{00000000-0005-0000-0000-0000AD100000}"/>
    <cellStyle name="Normal 4 3 2" xfId="138" xr:uid="{00000000-0005-0000-0000-0000AE100000}"/>
    <cellStyle name="Normal 4 4" xfId="139" xr:uid="{00000000-0005-0000-0000-0000AF100000}"/>
    <cellStyle name="Normal 5" xfId="140" xr:uid="{00000000-0005-0000-0000-0000B0100000}"/>
    <cellStyle name="Normal 5 2" xfId="141" xr:uid="{00000000-0005-0000-0000-0000B1100000}"/>
    <cellStyle name="Normal 5 3" xfId="142" xr:uid="{00000000-0005-0000-0000-0000B2100000}"/>
    <cellStyle name="Normal 6" xfId="143" xr:uid="{00000000-0005-0000-0000-0000B3100000}"/>
    <cellStyle name="Normal 6 2" xfId="144" xr:uid="{00000000-0005-0000-0000-0000B4100000}"/>
    <cellStyle name="Normal 6 3" xfId="145" xr:uid="{00000000-0005-0000-0000-0000B5100000}"/>
    <cellStyle name="Normal 6 4" xfId="146" xr:uid="{00000000-0005-0000-0000-0000B6100000}"/>
    <cellStyle name="Normal 7" xfId="147" xr:uid="{00000000-0005-0000-0000-0000B7100000}"/>
    <cellStyle name="Normal 7 2" xfId="148" xr:uid="{00000000-0005-0000-0000-0000B8100000}"/>
    <cellStyle name="Normal 7 3" xfId="149" xr:uid="{00000000-0005-0000-0000-0000B9100000}"/>
    <cellStyle name="Normal 8" xfId="150" xr:uid="{00000000-0005-0000-0000-0000BA100000}"/>
    <cellStyle name="Normal 8 2" xfId="151" xr:uid="{00000000-0005-0000-0000-0000BB100000}"/>
    <cellStyle name="Normal 9" xfId="152" xr:uid="{00000000-0005-0000-0000-0000BC100000}"/>
    <cellStyle name="Normal 9 2" xfId="153" xr:uid="{00000000-0005-0000-0000-0000BD100000}"/>
    <cellStyle name="Note 2" xfId="154" xr:uid="{00000000-0005-0000-0000-0000BE100000}"/>
    <cellStyle name="Note 3" xfId="711" xr:uid="{00000000-0005-0000-0000-0000BF100000}"/>
    <cellStyle name="Note 4" xfId="712" xr:uid="{00000000-0005-0000-0000-0000C0100000}"/>
    <cellStyle name="Output 2" xfId="155" xr:uid="{00000000-0005-0000-0000-0000C1100000}"/>
    <cellStyle name="Output 3" xfId="713" xr:uid="{00000000-0005-0000-0000-0000C2100000}"/>
    <cellStyle name="Output 4" xfId="714" xr:uid="{00000000-0005-0000-0000-0000C3100000}"/>
    <cellStyle name="Percent [2]" xfId="715" xr:uid="{00000000-0005-0000-0000-0000C4100000}"/>
    <cellStyle name="Percent 2" xfId="156" xr:uid="{00000000-0005-0000-0000-0000C5100000}"/>
    <cellStyle name="Percent 2 2" xfId="157" xr:uid="{00000000-0005-0000-0000-0000C6100000}"/>
    <cellStyle name="Percent 2 3" xfId="158" xr:uid="{00000000-0005-0000-0000-0000C7100000}"/>
    <cellStyle name="Percent 3" xfId="159" xr:uid="{00000000-0005-0000-0000-0000C8100000}"/>
    <cellStyle name="Percent 3 2" xfId="160" xr:uid="{00000000-0005-0000-0000-0000C9100000}"/>
    <cellStyle name="Percent 3 3" xfId="161" xr:uid="{00000000-0005-0000-0000-0000CA100000}"/>
    <cellStyle name="Percent 4" xfId="162" xr:uid="{00000000-0005-0000-0000-0000CB100000}"/>
    <cellStyle name="Percent 5" xfId="163" xr:uid="{00000000-0005-0000-0000-0000CC100000}"/>
    <cellStyle name="Percent 5 2" xfId="648" xr:uid="{00000000-0005-0000-0000-0000CD100000}"/>
    <cellStyle name="Percent 6" xfId="164" xr:uid="{00000000-0005-0000-0000-0000CE100000}"/>
    <cellStyle name="Percent 7" xfId="716" xr:uid="{00000000-0005-0000-0000-0000CF100000}"/>
    <cellStyle name="Percent 8" xfId="717" xr:uid="{00000000-0005-0000-0000-0000D0100000}"/>
    <cellStyle name="Percent 9" xfId="718" xr:uid="{00000000-0005-0000-0000-0000D1100000}"/>
    <cellStyle name="Title 2" xfId="719" xr:uid="{00000000-0005-0000-0000-0000D2100000}"/>
    <cellStyle name="Title 3" xfId="720" xr:uid="{00000000-0005-0000-0000-0000D3100000}"/>
    <cellStyle name="Total 2" xfId="165" xr:uid="{00000000-0005-0000-0000-0000D4100000}"/>
    <cellStyle name="Total 3" xfId="721" xr:uid="{00000000-0005-0000-0000-0000D5100000}"/>
    <cellStyle name="Total 4" xfId="722" xr:uid="{00000000-0005-0000-0000-0000D6100000}"/>
    <cellStyle name="Warning Text 2" xfId="166" xr:uid="{00000000-0005-0000-0000-0000D7100000}"/>
    <cellStyle name="Warning Text 3" xfId="723" xr:uid="{00000000-0005-0000-0000-0000D81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_THES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\YDrive\THESL\Finance\Internal\Team\Capital%20Services\Month%20End%20Reporting\2014\05.May\Reporting\FA%20Continuity%20Schedule\FA%20Data\Project%20mismatch%20201404%20WD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_THESI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summary"/>
      <sheetName val="Dist1 opex in capex"/>
      <sheetName val="Dist1 capex opex"/>
      <sheetName val="Dist2 capex in opex"/>
      <sheetName val="Dist2 opex in capex"/>
      <sheetName val="Dist8  capex in opex"/>
      <sheetName val="Dist 8 opex in capex"/>
      <sheetName val="DatesDropDown"/>
      <sheetName val="Drop-Down List"/>
      <sheetName val="Drop-Down Lists"/>
      <sheetName val="EWP RC LIST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D106"/>
  <sheetViews>
    <sheetView view="pageBreakPreview" zoomScale="70" zoomScaleNormal="70" zoomScaleSheetLayoutView="70" workbookViewId="0">
      <selection activeCell="O72" sqref="O72"/>
    </sheetView>
  </sheetViews>
  <sheetFormatPr defaultColWidth="7.5703125" defaultRowHeight="15" outlineLevelRow="1" outlineLevelCol="1" x14ac:dyDescent="0.25"/>
  <cols>
    <col min="1" max="1" width="12.28515625" style="4" bestFit="1" customWidth="1"/>
    <col min="2" max="2" width="14.140625" style="4" customWidth="1"/>
    <col min="3" max="3" width="36.7109375" style="3" bestFit="1" customWidth="1"/>
    <col min="4" max="4" width="27.42578125" style="3" customWidth="1"/>
    <col min="5" max="5" width="19.28515625" style="3" customWidth="1"/>
    <col min="6" max="6" width="20.42578125" style="3" bestFit="1" customWidth="1"/>
    <col min="7" max="7" width="24.5703125" style="3" customWidth="1"/>
    <col min="8" max="8" width="19.28515625" style="3" customWidth="1"/>
    <col min="9" max="9" width="20.85546875" style="3" customWidth="1" outlineLevel="1"/>
    <col min="10" max="10" width="19" style="3" customWidth="1" outlineLevel="1"/>
    <col min="11" max="11" width="18.42578125" style="3" customWidth="1" outlineLevel="1"/>
    <col min="12" max="12" width="18.42578125" style="3" customWidth="1"/>
    <col min="13" max="13" width="21.5703125" style="3" bestFit="1" customWidth="1"/>
    <col min="14" max="14" width="4.42578125" style="3" customWidth="1"/>
    <col min="15" max="15" width="22" style="3" bestFit="1" customWidth="1"/>
    <col min="16" max="16" width="17.28515625" style="3" customWidth="1"/>
    <col min="17" max="19" width="20.85546875" style="3" customWidth="1"/>
    <col min="20" max="20" width="22.85546875" style="3" hidden="1" customWidth="1" outlineLevel="1"/>
    <col min="21" max="22" width="20.85546875" style="3" hidden="1" customWidth="1" outlineLevel="1"/>
    <col min="23" max="23" width="20.85546875" style="3" customWidth="1" collapsed="1"/>
    <col min="24" max="24" width="20.140625" style="3" bestFit="1" customWidth="1"/>
    <col min="25" max="25" width="21.5703125" style="3" customWidth="1"/>
    <col min="26" max="26" width="7.5703125" style="3"/>
    <col min="27" max="27" width="20.28515625" style="3" bestFit="1" customWidth="1"/>
    <col min="28" max="28" width="7.5703125" style="3"/>
    <col min="29" max="29" width="17.7109375" style="3" customWidth="1"/>
    <col min="30" max="30" width="18.5703125" style="3" bestFit="1" customWidth="1"/>
    <col min="31" max="34" width="7.5703125" style="3"/>
    <col min="35" max="35" width="11.140625" style="3" bestFit="1" customWidth="1"/>
    <col min="36" max="16384" width="7.5703125" style="3"/>
  </cols>
  <sheetData>
    <row r="1" spans="1:27" x14ac:dyDescent="0.25">
      <c r="A1" s="3"/>
      <c r="B1" s="3"/>
      <c r="X1" s="5" t="s">
        <v>0</v>
      </c>
      <c r="Y1" s="6">
        <v>0</v>
      </c>
    </row>
    <row r="2" spans="1:27" x14ac:dyDescent="0.25">
      <c r="A2" s="3"/>
      <c r="B2" s="3"/>
      <c r="X2" s="5" t="s">
        <v>1</v>
      </c>
      <c r="Y2" s="7"/>
    </row>
    <row r="3" spans="1:27" x14ac:dyDescent="0.25">
      <c r="A3" s="3"/>
      <c r="B3" s="3"/>
      <c r="X3" s="5" t="s">
        <v>2</v>
      </c>
      <c r="Y3" s="7"/>
    </row>
    <row r="4" spans="1:27" x14ac:dyDescent="0.25">
      <c r="A4" s="3"/>
      <c r="B4" s="3"/>
      <c r="X4" s="5" t="s">
        <v>3</v>
      </c>
      <c r="Y4" s="7"/>
    </row>
    <row r="5" spans="1:27" x14ac:dyDescent="0.25">
      <c r="A5" s="3"/>
      <c r="B5" s="3"/>
      <c r="X5" s="5" t="s">
        <v>4</v>
      </c>
      <c r="Y5" s="8"/>
    </row>
    <row r="6" spans="1:27" x14ac:dyDescent="0.25">
      <c r="A6" s="3"/>
      <c r="B6" s="3"/>
      <c r="X6" s="5"/>
      <c r="Y6" s="6"/>
    </row>
    <row r="7" spans="1:27" x14ac:dyDescent="0.25">
      <c r="A7" s="3"/>
      <c r="B7" s="3"/>
      <c r="X7" s="5" t="s">
        <v>5</v>
      </c>
      <c r="Y7" s="8"/>
    </row>
    <row r="9" spans="1:27" ht="18" x14ac:dyDescent="0.25">
      <c r="A9" s="136" t="s">
        <v>52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 spans="1:27" ht="18" x14ac:dyDescent="0.25">
      <c r="A10" s="136" t="s">
        <v>49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</row>
    <row r="11" spans="1:27" x14ac:dyDescent="0.25">
      <c r="H11" s="82"/>
      <c r="I11" s="83"/>
    </row>
    <row r="12" spans="1:27" x14ac:dyDescent="0.25">
      <c r="A12" s="3"/>
      <c r="B12" s="3"/>
      <c r="C12" s="9"/>
      <c r="G12" s="10" t="s">
        <v>6</v>
      </c>
      <c r="H12" s="11">
        <v>2015</v>
      </c>
      <c r="I12" s="83"/>
      <c r="J12" s="12"/>
      <c r="K12" s="12"/>
      <c r="L12" s="12"/>
      <c r="M12" s="12"/>
      <c r="N12" s="12"/>
    </row>
    <row r="13" spans="1:27" x14ac:dyDescent="0.25">
      <c r="D13" s="88"/>
      <c r="E13" s="85"/>
      <c r="F13" s="85"/>
      <c r="G13" s="85"/>
      <c r="H13" s="85"/>
      <c r="I13" s="85"/>
      <c r="J13" s="85"/>
      <c r="K13" s="85"/>
      <c r="L13" s="85"/>
      <c r="M13" s="85"/>
      <c r="O13" s="88"/>
      <c r="P13" s="85"/>
      <c r="Q13" s="85"/>
      <c r="R13" s="85"/>
      <c r="S13" s="85"/>
      <c r="T13" s="85"/>
      <c r="U13" s="85"/>
      <c r="V13" s="85"/>
      <c r="W13" s="85"/>
      <c r="X13" s="85"/>
    </row>
    <row r="14" spans="1:27" x14ac:dyDescent="0.25">
      <c r="A14" s="39"/>
      <c r="B14" s="39"/>
      <c r="C14" s="38"/>
      <c r="D14" s="84" t="s">
        <v>62</v>
      </c>
      <c r="E14" s="85"/>
      <c r="F14" s="85"/>
      <c r="G14" s="85"/>
      <c r="H14" s="85"/>
      <c r="I14" s="85"/>
      <c r="J14" s="85"/>
      <c r="K14" s="85"/>
      <c r="L14" s="85"/>
      <c r="M14" s="86"/>
      <c r="N14" s="27"/>
      <c r="O14" s="84" t="s">
        <v>63</v>
      </c>
      <c r="P14" s="85"/>
      <c r="Q14" s="85"/>
      <c r="R14" s="85"/>
      <c r="S14" s="85"/>
      <c r="T14" s="85"/>
      <c r="U14" s="85"/>
      <c r="V14" s="85"/>
      <c r="W14" s="85"/>
      <c r="X14" s="86"/>
      <c r="Y14" s="27"/>
    </row>
    <row r="15" spans="1:27" ht="26.25" x14ac:dyDescent="0.25">
      <c r="A15" s="43" t="s">
        <v>7</v>
      </c>
      <c r="B15" s="42" t="s">
        <v>53</v>
      </c>
      <c r="C15" s="40" t="s">
        <v>8</v>
      </c>
      <c r="D15" s="43" t="s">
        <v>59</v>
      </c>
      <c r="E15" s="43" t="s">
        <v>60</v>
      </c>
      <c r="F15" s="43" t="s">
        <v>51</v>
      </c>
      <c r="G15" s="43" t="s">
        <v>50</v>
      </c>
      <c r="H15" s="43" t="s">
        <v>9</v>
      </c>
      <c r="I15" s="43" t="s">
        <v>10</v>
      </c>
      <c r="J15" s="43" t="s">
        <v>11</v>
      </c>
      <c r="K15" s="43" t="s">
        <v>48</v>
      </c>
      <c r="L15" s="43" t="s">
        <v>61</v>
      </c>
      <c r="M15" s="43" t="s">
        <v>12</v>
      </c>
      <c r="N15" s="37"/>
      <c r="O15" s="43" t="s">
        <v>59</v>
      </c>
      <c r="P15" s="43" t="s">
        <v>60</v>
      </c>
      <c r="Q15" s="43" t="s">
        <v>51</v>
      </c>
      <c r="R15" s="43" t="s">
        <v>50</v>
      </c>
      <c r="S15" s="43" t="s">
        <v>9</v>
      </c>
      <c r="T15" s="43" t="s">
        <v>10</v>
      </c>
      <c r="U15" s="43" t="s">
        <v>11</v>
      </c>
      <c r="V15" s="43" t="s">
        <v>48</v>
      </c>
      <c r="W15" s="36" t="s">
        <v>61</v>
      </c>
      <c r="X15" s="36" t="s">
        <v>12</v>
      </c>
      <c r="Y15" s="43" t="s">
        <v>13</v>
      </c>
    </row>
    <row r="16" spans="1:27" ht="25.5" x14ac:dyDescent="0.25">
      <c r="A16" s="49">
        <v>12</v>
      </c>
      <c r="B16" s="49">
        <v>1611</v>
      </c>
      <c r="C16" s="14" t="s">
        <v>14</v>
      </c>
      <c r="D16" s="51" t="e">
        <f>SUMIFS(#REF!,#REF!,'2-BA 2015 MIFRS'!$B16)</f>
        <v>#REF!</v>
      </c>
      <c r="E16" s="51" t="e">
        <f>SUMIFS(#REF!,#REF!,'2-BA 2015 MIFRS'!$B16)</f>
        <v>#REF!</v>
      </c>
      <c r="F16" s="51" t="e">
        <f>SUMIFS(#REF!,#REF!,'2-BA 2015 MIFRS'!$B16)</f>
        <v>#REF!</v>
      </c>
      <c r="G16" s="51" t="e">
        <f>SUMIFS(#REF!,#REF!,'2-BA 2015 MIFRS'!$B16)</f>
        <v>#REF!</v>
      </c>
      <c r="H16" s="51" t="e">
        <f>SUMIFS(#REF!,#REF!,'2-BA 2015 MIFRS'!$B16)</f>
        <v>#REF!</v>
      </c>
      <c r="I16" s="51" t="e">
        <f>SUMIFS(#REF!,#REF!,'2-BA 2015 MIFRS'!$B16)</f>
        <v>#REF!</v>
      </c>
      <c r="J16" s="51" t="e">
        <f>SUMIFS(#REF!,#REF!,'2-BA 2015 MIFRS'!$B16)</f>
        <v>#REF!</v>
      </c>
      <c r="K16" s="51" t="e">
        <f>SUMIFS(#REF!,#REF!,'2-BA 2015 MIFRS'!$B16)</f>
        <v>#REF!</v>
      </c>
      <c r="L16" s="51" t="e">
        <f>SUM(I16:K16)</f>
        <v>#REF!</v>
      </c>
      <c r="M16" s="51" t="e">
        <f>SUMIFS(#REF!,#REF!,'2-BA 2015 MIFRS'!$B16)</f>
        <v>#REF!</v>
      </c>
      <c r="N16" s="37"/>
      <c r="O16" s="51" t="e">
        <f>SUMIFS(#REF!,#REF!,'2-BA 2015 MIFRS'!$B16)</f>
        <v>#REF!</v>
      </c>
      <c r="P16" s="51" t="e">
        <f>SUMIFS(#REF!,#REF!,'2-BA 2015 MIFRS'!$B16)</f>
        <v>#REF!</v>
      </c>
      <c r="Q16" s="51" t="e">
        <f>SUMIFS(#REF!,#REF!,'2-BA 2015 MIFRS'!$B16)</f>
        <v>#REF!</v>
      </c>
      <c r="R16" s="51" t="e">
        <f>SUMIFS(#REF!,#REF!,'2-BA 2015 MIFRS'!$B16)</f>
        <v>#REF!</v>
      </c>
      <c r="S16" s="51" t="e">
        <f>SUMIFS(#REF!,#REF!,'2-BA 2015 MIFRS'!$B16)</f>
        <v>#REF!</v>
      </c>
      <c r="T16" s="51" t="e">
        <f>SUMIFS(#REF!,#REF!,'2-BA 2015 MIFRS'!$B16)</f>
        <v>#REF!</v>
      </c>
      <c r="U16" s="51" t="e">
        <f>SUMIFS(#REF!,#REF!,'2-BA 2015 MIFRS'!$B16)</f>
        <v>#REF!</v>
      </c>
      <c r="V16" s="51" t="e">
        <f>SUMIFS(#REF!,#REF!,'2-BA 2015 MIFRS'!$B16)</f>
        <v>#REF!</v>
      </c>
      <c r="W16" s="51" t="e">
        <f>SUM(T16:V16)</f>
        <v>#REF!</v>
      </c>
      <c r="X16" s="51" t="e">
        <f>SUMIFS(#REF!,#REF!,'2-BA 2015 MIFRS'!$B16)</f>
        <v>#REF!</v>
      </c>
      <c r="Y16" s="51" t="e">
        <f>SUMIFS(#REF!,#REF!,'2-BA 2015 MIFRS'!$B16)</f>
        <v>#REF!</v>
      </c>
      <c r="Z16" s="38"/>
      <c r="AA16" s="58" t="e">
        <f>+Y16-X16-M16</f>
        <v>#REF!</v>
      </c>
    </row>
    <row r="17" spans="1:27" x14ac:dyDescent="0.25">
      <c r="A17" s="16" t="s">
        <v>15</v>
      </c>
      <c r="B17" s="49">
        <v>1612</v>
      </c>
      <c r="C17" s="14" t="s">
        <v>16</v>
      </c>
      <c r="D17" s="51" t="e">
        <f>SUMIFS(#REF!,#REF!,'2-BA 2015 MIFRS'!$B17)</f>
        <v>#REF!</v>
      </c>
      <c r="E17" s="51" t="e">
        <f>SUMIFS(#REF!,#REF!,'2-BA 2015 MIFRS'!$B17)</f>
        <v>#REF!</v>
      </c>
      <c r="F17" s="51" t="e">
        <f>SUMIFS(#REF!,#REF!,'2-BA 2015 MIFRS'!$B17)</f>
        <v>#REF!</v>
      </c>
      <c r="G17" s="51" t="e">
        <f>SUMIFS(#REF!,#REF!,'2-BA 2015 MIFRS'!$B17)</f>
        <v>#REF!</v>
      </c>
      <c r="H17" s="51" t="e">
        <f>SUMIFS(#REF!,#REF!,'2-BA 2015 MIFRS'!$B17)</f>
        <v>#REF!</v>
      </c>
      <c r="I17" s="51" t="e">
        <f>SUMIFS(#REF!,#REF!,'2-BA 2015 MIFRS'!$B17)</f>
        <v>#REF!</v>
      </c>
      <c r="J17" s="51" t="e">
        <f>SUMIFS(#REF!,#REF!,'2-BA 2015 MIFRS'!$B17)</f>
        <v>#REF!</v>
      </c>
      <c r="K17" s="51" t="e">
        <f>SUMIFS(#REF!,#REF!,'2-BA 2015 MIFRS'!$B17)</f>
        <v>#REF!</v>
      </c>
      <c r="L17" s="51" t="e">
        <f t="shared" ref="L17:L48" si="0">SUM(I17:K17)</f>
        <v>#REF!</v>
      </c>
      <c r="M17" s="51" t="e">
        <f>SUMIFS(#REF!,#REF!,'2-BA 2015 MIFRS'!$B17)</f>
        <v>#REF!</v>
      </c>
      <c r="N17" s="37"/>
      <c r="O17" s="51" t="e">
        <f>SUMIFS(#REF!,#REF!,'2-BA 2015 MIFRS'!$B17)</f>
        <v>#REF!</v>
      </c>
      <c r="P17" s="51" t="e">
        <f>SUMIFS(#REF!,#REF!,'2-BA 2015 MIFRS'!$B17)</f>
        <v>#REF!</v>
      </c>
      <c r="Q17" s="51" t="e">
        <f>SUMIFS(#REF!,#REF!,'2-BA 2015 MIFRS'!$B17)</f>
        <v>#REF!</v>
      </c>
      <c r="R17" s="51" t="e">
        <f>SUMIFS(#REF!,#REF!,'2-BA 2015 MIFRS'!$B17)</f>
        <v>#REF!</v>
      </c>
      <c r="S17" s="51" t="e">
        <f>SUMIFS(#REF!,#REF!,'2-BA 2015 MIFRS'!$B17)</f>
        <v>#REF!</v>
      </c>
      <c r="T17" s="51" t="e">
        <f>SUMIFS(#REF!,#REF!,'2-BA 2015 MIFRS'!$B17)</f>
        <v>#REF!</v>
      </c>
      <c r="U17" s="51" t="e">
        <f>SUMIFS(#REF!,#REF!,'2-BA 2015 MIFRS'!$B17)</f>
        <v>#REF!</v>
      </c>
      <c r="V17" s="51" t="e">
        <f>SUMIFS(#REF!,#REF!,'2-BA 2015 MIFRS'!$B17)</f>
        <v>#REF!</v>
      </c>
      <c r="W17" s="51" t="e">
        <f t="shared" ref="W17:W48" si="1">SUM(T17:V17)</f>
        <v>#REF!</v>
      </c>
      <c r="X17" s="51" t="e">
        <f>SUMIFS(#REF!,#REF!,'2-BA 2015 MIFRS'!$B17)</f>
        <v>#REF!</v>
      </c>
      <c r="Y17" s="51" t="e">
        <f>SUMIFS(#REF!,#REF!,'2-BA 2015 MIFRS'!$B17)</f>
        <v>#REF!</v>
      </c>
      <c r="Z17" s="38"/>
      <c r="AA17" s="58" t="e">
        <f t="shared" ref="AA17:AA53" si="2">+Y17-X17-M17</f>
        <v>#REF!</v>
      </c>
    </row>
    <row r="18" spans="1:27" x14ac:dyDescent="0.25">
      <c r="A18" s="16" t="s">
        <v>15</v>
      </c>
      <c r="B18" s="16">
        <v>1805</v>
      </c>
      <c r="C18" s="17" t="s">
        <v>17</v>
      </c>
      <c r="D18" s="51" t="e">
        <f>SUMIFS(#REF!,#REF!,'2-BA 2015 MIFRS'!$B18)</f>
        <v>#REF!</v>
      </c>
      <c r="E18" s="51" t="e">
        <f>SUMIFS(#REF!,#REF!,'2-BA 2015 MIFRS'!$B18)</f>
        <v>#REF!</v>
      </c>
      <c r="F18" s="51" t="e">
        <f>SUMIFS(#REF!,#REF!,'2-BA 2015 MIFRS'!$B18)</f>
        <v>#REF!</v>
      </c>
      <c r="G18" s="51" t="e">
        <f>SUMIFS(#REF!,#REF!,'2-BA 2015 MIFRS'!$B18)</f>
        <v>#REF!</v>
      </c>
      <c r="H18" s="51" t="e">
        <f>SUMIFS(#REF!,#REF!,'2-BA 2015 MIFRS'!$B18)</f>
        <v>#REF!</v>
      </c>
      <c r="I18" s="51" t="e">
        <f>SUMIFS(#REF!,#REF!,'2-BA 2015 MIFRS'!$B18)</f>
        <v>#REF!</v>
      </c>
      <c r="J18" s="51" t="e">
        <f>SUMIFS(#REF!,#REF!,'2-BA 2015 MIFRS'!$B18)</f>
        <v>#REF!</v>
      </c>
      <c r="K18" s="51" t="e">
        <f>SUMIFS(#REF!,#REF!,'2-BA 2015 MIFRS'!$B18)</f>
        <v>#REF!</v>
      </c>
      <c r="L18" s="51" t="e">
        <f t="shared" si="0"/>
        <v>#REF!</v>
      </c>
      <c r="M18" s="51" t="e">
        <f>SUMIFS(#REF!,#REF!,'2-BA 2015 MIFRS'!$B18)</f>
        <v>#REF!</v>
      </c>
      <c r="N18" s="37"/>
      <c r="O18" s="51" t="e">
        <f>SUMIFS(#REF!,#REF!,'2-BA 2015 MIFRS'!$B18)</f>
        <v>#REF!</v>
      </c>
      <c r="P18" s="51" t="e">
        <f>SUMIFS(#REF!,#REF!,'2-BA 2015 MIFRS'!$B18)</f>
        <v>#REF!</v>
      </c>
      <c r="Q18" s="51" t="e">
        <f>SUMIFS(#REF!,#REF!,'2-BA 2015 MIFRS'!$B18)</f>
        <v>#REF!</v>
      </c>
      <c r="R18" s="51" t="e">
        <f>SUMIFS(#REF!,#REF!,'2-BA 2015 MIFRS'!$B18)</f>
        <v>#REF!</v>
      </c>
      <c r="S18" s="51" t="e">
        <f>SUMIFS(#REF!,#REF!,'2-BA 2015 MIFRS'!$B18)</f>
        <v>#REF!</v>
      </c>
      <c r="T18" s="51" t="e">
        <f>SUMIFS(#REF!,#REF!,'2-BA 2015 MIFRS'!$B18)</f>
        <v>#REF!</v>
      </c>
      <c r="U18" s="51" t="e">
        <f>SUMIFS(#REF!,#REF!,'2-BA 2015 MIFRS'!$B18)</f>
        <v>#REF!</v>
      </c>
      <c r="V18" s="51" t="e">
        <f>SUMIFS(#REF!,#REF!,'2-BA 2015 MIFRS'!$B18)</f>
        <v>#REF!</v>
      </c>
      <c r="W18" s="51" t="e">
        <f t="shared" si="1"/>
        <v>#REF!</v>
      </c>
      <c r="X18" s="51" t="e">
        <f>SUMIFS(#REF!,#REF!,'2-BA 2015 MIFRS'!$B18)</f>
        <v>#REF!</v>
      </c>
      <c r="Y18" s="51" t="e">
        <f>SUMIFS(#REF!,#REF!,'2-BA 2015 MIFRS'!$B18)</f>
        <v>#REF!</v>
      </c>
      <c r="Z18" s="38"/>
      <c r="AA18" s="58" t="e">
        <f t="shared" si="2"/>
        <v>#REF!</v>
      </c>
    </row>
    <row r="19" spans="1:27" x14ac:dyDescent="0.25">
      <c r="A19" s="49">
        <v>1</v>
      </c>
      <c r="B19" s="49">
        <v>1808</v>
      </c>
      <c r="C19" s="50" t="s">
        <v>18</v>
      </c>
      <c r="D19" s="51" t="e">
        <f>SUMIFS(#REF!,#REF!,'2-BA 2015 MIFRS'!$B19)</f>
        <v>#REF!</v>
      </c>
      <c r="E19" s="51" t="e">
        <f>SUMIFS(#REF!,#REF!,'2-BA 2015 MIFRS'!$B19)</f>
        <v>#REF!</v>
      </c>
      <c r="F19" s="51" t="e">
        <f>SUMIFS(#REF!,#REF!,'2-BA 2015 MIFRS'!$B19)</f>
        <v>#REF!</v>
      </c>
      <c r="G19" s="51" t="e">
        <f>SUMIFS(#REF!,#REF!,'2-BA 2015 MIFRS'!$B19)</f>
        <v>#REF!</v>
      </c>
      <c r="H19" s="51" t="e">
        <f>SUMIFS(#REF!,#REF!,'2-BA 2015 MIFRS'!$B19)</f>
        <v>#REF!</v>
      </c>
      <c r="I19" s="51" t="e">
        <f>SUMIFS(#REF!,#REF!,'2-BA 2015 MIFRS'!$B19)</f>
        <v>#REF!</v>
      </c>
      <c r="J19" s="51" t="e">
        <f>SUMIFS(#REF!,#REF!,'2-BA 2015 MIFRS'!$B19)</f>
        <v>#REF!</v>
      </c>
      <c r="K19" s="51" t="e">
        <f>SUMIFS(#REF!,#REF!,'2-BA 2015 MIFRS'!$B19)</f>
        <v>#REF!</v>
      </c>
      <c r="L19" s="51" t="e">
        <f t="shared" si="0"/>
        <v>#REF!</v>
      </c>
      <c r="M19" s="51" t="e">
        <f>SUMIFS(#REF!,#REF!,'2-BA 2015 MIFRS'!$B19)</f>
        <v>#REF!</v>
      </c>
      <c r="N19" s="37"/>
      <c r="O19" s="51" t="e">
        <f>SUMIFS(#REF!,#REF!,'2-BA 2015 MIFRS'!$B19)</f>
        <v>#REF!</v>
      </c>
      <c r="P19" s="51" t="e">
        <f>SUMIFS(#REF!,#REF!,'2-BA 2015 MIFRS'!$B19)</f>
        <v>#REF!</v>
      </c>
      <c r="Q19" s="51" t="e">
        <f>SUMIFS(#REF!,#REF!,'2-BA 2015 MIFRS'!$B19)</f>
        <v>#REF!</v>
      </c>
      <c r="R19" s="51" t="e">
        <f>SUMIFS(#REF!,#REF!,'2-BA 2015 MIFRS'!$B19)</f>
        <v>#REF!</v>
      </c>
      <c r="S19" s="51" t="e">
        <f>SUMIFS(#REF!,#REF!,'2-BA 2015 MIFRS'!$B19)</f>
        <v>#REF!</v>
      </c>
      <c r="T19" s="51" t="e">
        <f>SUMIFS(#REF!,#REF!,'2-BA 2015 MIFRS'!$B19)</f>
        <v>#REF!</v>
      </c>
      <c r="U19" s="51" t="e">
        <f>SUMIFS(#REF!,#REF!,'2-BA 2015 MIFRS'!$B19)</f>
        <v>#REF!</v>
      </c>
      <c r="V19" s="51" t="e">
        <f>SUMIFS(#REF!,#REF!,'2-BA 2015 MIFRS'!$B19)</f>
        <v>#REF!</v>
      </c>
      <c r="W19" s="51" t="e">
        <f t="shared" si="1"/>
        <v>#REF!</v>
      </c>
      <c r="X19" s="51" t="e">
        <f>SUMIFS(#REF!,#REF!,'2-BA 2015 MIFRS'!$B19)</f>
        <v>#REF!</v>
      </c>
      <c r="Y19" s="51" t="e">
        <f>SUMIFS(#REF!,#REF!,'2-BA 2015 MIFRS'!$B19)</f>
        <v>#REF!</v>
      </c>
      <c r="Z19" s="38"/>
      <c r="AA19" s="58" t="e">
        <f t="shared" si="2"/>
        <v>#REF!</v>
      </c>
    </row>
    <row r="20" spans="1:27" x14ac:dyDescent="0.25">
      <c r="A20" s="49">
        <v>47</v>
      </c>
      <c r="B20" s="49">
        <v>1815</v>
      </c>
      <c r="C20" s="50" t="s">
        <v>19</v>
      </c>
      <c r="D20" s="51" t="e">
        <f>SUMIFS(#REF!,#REF!,'2-BA 2015 MIFRS'!$B20)</f>
        <v>#REF!</v>
      </c>
      <c r="E20" s="51" t="e">
        <f>SUMIFS(#REF!,#REF!,'2-BA 2015 MIFRS'!$B20)</f>
        <v>#REF!</v>
      </c>
      <c r="F20" s="51" t="e">
        <f>SUMIFS(#REF!,#REF!,'2-BA 2015 MIFRS'!$B20)</f>
        <v>#REF!</v>
      </c>
      <c r="G20" s="51" t="e">
        <f>SUMIFS(#REF!,#REF!,'2-BA 2015 MIFRS'!$B20)</f>
        <v>#REF!</v>
      </c>
      <c r="H20" s="51" t="e">
        <f>SUMIFS(#REF!,#REF!,'2-BA 2015 MIFRS'!$B20)</f>
        <v>#REF!</v>
      </c>
      <c r="I20" s="51" t="e">
        <f>SUMIFS(#REF!,#REF!,'2-BA 2015 MIFRS'!$B20)</f>
        <v>#REF!</v>
      </c>
      <c r="J20" s="51" t="e">
        <f>SUMIFS(#REF!,#REF!,'2-BA 2015 MIFRS'!$B20)</f>
        <v>#REF!</v>
      </c>
      <c r="K20" s="51" t="e">
        <f>SUMIFS(#REF!,#REF!,'2-BA 2015 MIFRS'!$B20)</f>
        <v>#REF!</v>
      </c>
      <c r="L20" s="51" t="e">
        <f t="shared" si="0"/>
        <v>#REF!</v>
      </c>
      <c r="M20" s="51" t="e">
        <f>SUMIFS(#REF!,#REF!,'2-BA 2015 MIFRS'!$B20)</f>
        <v>#REF!</v>
      </c>
      <c r="N20" s="37"/>
      <c r="O20" s="51" t="e">
        <f>SUMIFS(#REF!,#REF!,'2-BA 2015 MIFRS'!$B20)</f>
        <v>#REF!</v>
      </c>
      <c r="P20" s="51" t="e">
        <f>SUMIFS(#REF!,#REF!,'2-BA 2015 MIFRS'!$B20)</f>
        <v>#REF!</v>
      </c>
      <c r="Q20" s="51" t="e">
        <f>SUMIFS(#REF!,#REF!,'2-BA 2015 MIFRS'!$B20)</f>
        <v>#REF!</v>
      </c>
      <c r="R20" s="51" t="e">
        <f>SUMIFS(#REF!,#REF!,'2-BA 2015 MIFRS'!$B20)</f>
        <v>#REF!</v>
      </c>
      <c r="S20" s="51" t="e">
        <f>SUMIFS(#REF!,#REF!,'2-BA 2015 MIFRS'!$B20)</f>
        <v>#REF!</v>
      </c>
      <c r="T20" s="51" t="e">
        <f>SUMIFS(#REF!,#REF!,'2-BA 2015 MIFRS'!$B20)</f>
        <v>#REF!</v>
      </c>
      <c r="U20" s="51" t="e">
        <f>SUMIFS(#REF!,#REF!,'2-BA 2015 MIFRS'!$B20)</f>
        <v>#REF!</v>
      </c>
      <c r="V20" s="51" t="e">
        <f>SUMIFS(#REF!,#REF!,'2-BA 2015 MIFRS'!$B20)</f>
        <v>#REF!</v>
      </c>
      <c r="W20" s="51" t="e">
        <f t="shared" si="1"/>
        <v>#REF!</v>
      </c>
      <c r="X20" s="51" t="e">
        <f>SUMIFS(#REF!,#REF!,'2-BA 2015 MIFRS'!$B20)</f>
        <v>#REF!</v>
      </c>
      <c r="Y20" s="51" t="e">
        <f>SUMIFS(#REF!,#REF!,'2-BA 2015 MIFRS'!$B20)</f>
        <v>#REF!</v>
      </c>
      <c r="Z20" s="38"/>
      <c r="AA20" s="58" t="e">
        <f t="shared" si="2"/>
        <v>#REF!</v>
      </c>
    </row>
    <row r="21" spans="1:27" x14ac:dyDescent="0.25">
      <c r="A21" s="49">
        <v>47</v>
      </c>
      <c r="B21" s="49">
        <v>1820</v>
      </c>
      <c r="C21" s="14" t="s">
        <v>20</v>
      </c>
      <c r="D21" s="51" t="e">
        <f>SUMIFS(#REF!,#REF!,'2-BA 2015 MIFRS'!$B21)</f>
        <v>#REF!</v>
      </c>
      <c r="E21" s="51" t="e">
        <f>SUMIFS(#REF!,#REF!,'2-BA 2015 MIFRS'!$B21)</f>
        <v>#REF!</v>
      </c>
      <c r="F21" s="51" t="e">
        <f>SUMIFS(#REF!,#REF!,'2-BA 2015 MIFRS'!$B21)</f>
        <v>#REF!</v>
      </c>
      <c r="G21" s="51" t="e">
        <f>SUMIFS(#REF!,#REF!,'2-BA 2015 MIFRS'!$B21)</f>
        <v>#REF!</v>
      </c>
      <c r="H21" s="51" t="e">
        <f>SUMIFS(#REF!,#REF!,'2-BA 2015 MIFRS'!$B21)</f>
        <v>#REF!</v>
      </c>
      <c r="I21" s="51" t="e">
        <f>SUMIFS(#REF!,#REF!,'2-BA 2015 MIFRS'!$B21)</f>
        <v>#REF!</v>
      </c>
      <c r="J21" s="51" t="e">
        <f>SUMIFS(#REF!,#REF!,'2-BA 2015 MIFRS'!$B21)</f>
        <v>#REF!</v>
      </c>
      <c r="K21" s="51" t="e">
        <f>SUMIFS(#REF!,#REF!,'2-BA 2015 MIFRS'!$B21)</f>
        <v>#REF!</v>
      </c>
      <c r="L21" s="51" t="e">
        <f t="shared" si="0"/>
        <v>#REF!</v>
      </c>
      <c r="M21" s="51" t="e">
        <f>SUMIFS(#REF!,#REF!,'2-BA 2015 MIFRS'!$B21)</f>
        <v>#REF!</v>
      </c>
      <c r="N21" s="37"/>
      <c r="O21" s="51" t="e">
        <f>SUMIFS(#REF!,#REF!,'2-BA 2015 MIFRS'!$B21)</f>
        <v>#REF!</v>
      </c>
      <c r="P21" s="51" t="e">
        <f>SUMIFS(#REF!,#REF!,'2-BA 2015 MIFRS'!$B21)</f>
        <v>#REF!</v>
      </c>
      <c r="Q21" s="51" t="e">
        <f>SUMIFS(#REF!,#REF!,'2-BA 2015 MIFRS'!$B21)</f>
        <v>#REF!</v>
      </c>
      <c r="R21" s="51" t="e">
        <f>SUMIFS(#REF!,#REF!,'2-BA 2015 MIFRS'!$B21)</f>
        <v>#REF!</v>
      </c>
      <c r="S21" s="51" t="e">
        <f>SUMIFS(#REF!,#REF!,'2-BA 2015 MIFRS'!$B21)</f>
        <v>#REF!</v>
      </c>
      <c r="T21" s="51" t="e">
        <f>SUMIFS(#REF!,#REF!,'2-BA 2015 MIFRS'!$B21)</f>
        <v>#REF!</v>
      </c>
      <c r="U21" s="51" t="e">
        <f>SUMIFS(#REF!,#REF!,'2-BA 2015 MIFRS'!$B21)</f>
        <v>#REF!</v>
      </c>
      <c r="V21" s="51" t="e">
        <f>SUMIFS(#REF!,#REF!,'2-BA 2015 MIFRS'!$B21)</f>
        <v>#REF!</v>
      </c>
      <c r="W21" s="51" t="e">
        <f t="shared" si="1"/>
        <v>#REF!</v>
      </c>
      <c r="X21" s="51" t="e">
        <f>SUMIFS(#REF!,#REF!,'2-BA 2015 MIFRS'!$B21)</f>
        <v>#REF!</v>
      </c>
      <c r="Y21" s="51" t="e">
        <f>SUMIFS(#REF!,#REF!,'2-BA 2015 MIFRS'!$B21)</f>
        <v>#REF!</v>
      </c>
      <c r="Z21" s="38"/>
      <c r="AA21" s="58" t="e">
        <f t="shared" si="2"/>
        <v>#REF!</v>
      </c>
    </row>
    <row r="22" spans="1:27" x14ac:dyDescent="0.25">
      <c r="A22" s="49">
        <v>47</v>
      </c>
      <c r="B22" s="49">
        <v>1830</v>
      </c>
      <c r="C22" s="50" t="s">
        <v>21</v>
      </c>
      <c r="D22" s="51" t="e">
        <f>SUMIFS(#REF!,#REF!,'2-BA 2015 MIFRS'!$B22)</f>
        <v>#REF!</v>
      </c>
      <c r="E22" s="51" t="e">
        <f>SUMIFS(#REF!,#REF!,'2-BA 2015 MIFRS'!$B22)</f>
        <v>#REF!</v>
      </c>
      <c r="F22" s="51" t="e">
        <f>SUMIFS(#REF!,#REF!,'2-BA 2015 MIFRS'!$B22)</f>
        <v>#REF!</v>
      </c>
      <c r="G22" s="51" t="e">
        <f>SUMIFS(#REF!,#REF!,'2-BA 2015 MIFRS'!$B22)</f>
        <v>#REF!</v>
      </c>
      <c r="H22" s="51" t="e">
        <f>SUMIFS(#REF!,#REF!,'2-BA 2015 MIFRS'!$B22)</f>
        <v>#REF!</v>
      </c>
      <c r="I22" s="51" t="e">
        <f>SUMIFS(#REF!,#REF!,'2-BA 2015 MIFRS'!$B22)</f>
        <v>#REF!</v>
      </c>
      <c r="J22" s="51" t="e">
        <f>SUMIFS(#REF!,#REF!,'2-BA 2015 MIFRS'!$B22)</f>
        <v>#REF!</v>
      </c>
      <c r="K22" s="51" t="e">
        <f>SUMIFS(#REF!,#REF!,'2-BA 2015 MIFRS'!$B22)</f>
        <v>#REF!</v>
      </c>
      <c r="L22" s="51" t="e">
        <f t="shared" si="0"/>
        <v>#REF!</v>
      </c>
      <c r="M22" s="51" t="e">
        <f>SUMIFS(#REF!,#REF!,'2-BA 2015 MIFRS'!$B22)</f>
        <v>#REF!</v>
      </c>
      <c r="N22" s="37"/>
      <c r="O22" s="51" t="e">
        <f>SUMIFS(#REF!,#REF!,'2-BA 2015 MIFRS'!$B22)</f>
        <v>#REF!</v>
      </c>
      <c r="P22" s="51" t="e">
        <f>SUMIFS(#REF!,#REF!,'2-BA 2015 MIFRS'!$B22)</f>
        <v>#REF!</v>
      </c>
      <c r="Q22" s="51" t="e">
        <f>SUMIFS(#REF!,#REF!,'2-BA 2015 MIFRS'!$B22)</f>
        <v>#REF!</v>
      </c>
      <c r="R22" s="51" t="e">
        <f>SUMIFS(#REF!,#REF!,'2-BA 2015 MIFRS'!$B22)</f>
        <v>#REF!</v>
      </c>
      <c r="S22" s="51" t="e">
        <f>SUMIFS(#REF!,#REF!,'2-BA 2015 MIFRS'!$B22)</f>
        <v>#REF!</v>
      </c>
      <c r="T22" s="51" t="e">
        <f>SUMIFS(#REF!,#REF!,'2-BA 2015 MIFRS'!$B22)</f>
        <v>#REF!</v>
      </c>
      <c r="U22" s="51" t="e">
        <f>SUMIFS(#REF!,#REF!,'2-BA 2015 MIFRS'!$B22)</f>
        <v>#REF!</v>
      </c>
      <c r="V22" s="51" t="e">
        <f>SUMIFS(#REF!,#REF!,'2-BA 2015 MIFRS'!$B22)</f>
        <v>#REF!</v>
      </c>
      <c r="W22" s="51" t="e">
        <f t="shared" si="1"/>
        <v>#REF!</v>
      </c>
      <c r="X22" s="51" t="e">
        <f>SUMIFS(#REF!,#REF!,'2-BA 2015 MIFRS'!$B22)</f>
        <v>#REF!</v>
      </c>
      <c r="Y22" s="51" t="e">
        <f>SUMIFS(#REF!,#REF!,'2-BA 2015 MIFRS'!$B22)</f>
        <v>#REF!</v>
      </c>
      <c r="Z22" s="38"/>
      <c r="AA22" s="58" t="e">
        <f t="shared" si="2"/>
        <v>#REF!</v>
      </c>
    </row>
    <row r="23" spans="1:27" x14ac:dyDescent="0.25">
      <c r="A23" s="49">
        <v>47</v>
      </c>
      <c r="B23" s="49">
        <v>1835</v>
      </c>
      <c r="C23" s="50" t="s">
        <v>22</v>
      </c>
      <c r="D23" s="51" t="e">
        <f>SUMIFS(#REF!,#REF!,'2-BA 2015 MIFRS'!$B23)</f>
        <v>#REF!</v>
      </c>
      <c r="E23" s="51" t="e">
        <f>SUMIFS(#REF!,#REF!,'2-BA 2015 MIFRS'!$B23)</f>
        <v>#REF!</v>
      </c>
      <c r="F23" s="51" t="e">
        <f>SUMIFS(#REF!,#REF!,'2-BA 2015 MIFRS'!$B23)</f>
        <v>#REF!</v>
      </c>
      <c r="G23" s="51" t="e">
        <f>SUMIFS(#REF!,#REF!,'2-BA 2015 MIFRS'!$B23)</f>
        <v>#REF!</v>
      </c>
      <c r="H23" s="51" t="e">
        <f>SUMIFS(#REF!,#REF!,'2-BA 2015 MIFRS'!$B23)</f>
        <v>#REF!</v>
      </c>
      <c r="I23" s="51" t="e">
        <f>SUMIFS(#REF!,#REF!,'2-BA 2015 MIFRS'!$B23)</f>
        <v>#REF!</v>
      </c>
      <c r="J23" s="51" t="e">
        <f>SUMIFS(#REF!,#REF!,'2-BA 2015 MIFRS'!$B23)</f>
        <v>#REF!</v>
      </c>
      <c r="K23" s="51" t="e">
        <f>SUMIFS(#REF!,#REF!,'2-BA 2015 MIFRS'!$B23)</f>
        <v>#REF!</v>
      </c>
      <c r="L23" s="51" t="e">
        <f t="shared" si="0"/>
        <v>#REF!</v>
      </c>
      <c r="M23" s="51" t="e">
        <f>SUMIFS(#REF!,#REF!,'2-BA 2015 MIFRS'!$B23)</f>
        <v>#REF!</v>
      </c>
      <c r="N23" s="37"/>
      <c r="O23" s="51" t="e">
        <f>SUMIFS(#REF!,#REF!,'2-BA 2015 MIFRS'!$B23)</f>
        <v>#REF!</v>
      </c>
      <c r="P23" s="51" t="e">
        <f>SUMIFS(#REF!,#REF!,'2-BA 2015 MIFRS'!$B23)</f>
        <v>#REF!</v>
      </c>
      <c r="Q23" s="51" t="e">
        <f>SUMIFS(#REF!,#REF!,'2-BA 2015 MIFRS'!$B23)</f>
        <v>#REF!</v>
      </c>
      <c r="R23" s="51" t="e">
        <f>SUMIFS(#REF!,#REF!,'2-BA 2015 MIFRS'!$B23)</f>
        <v>#REF!</v>
      </c>
      <c r="S23" s="51" t="e">
        <f>SUMIFS(#REF!,#REF!,'2-BA 2015 MIFRS'!$B23)</f>
        <v>#REF!</v>
      </c>
      <c r="T23" s="51" t="e">
        <f>SUMIFS(#REF!,#REF!,'2-BA 2015 MIFRS'!$B23)</f>
        <v>#REF!</v>
      </c>
      <c r="U23" s="51" t="e">
        <f>SUMIFS(#REF!,#REF!,'2-BA 2015 MIFRS'!$B23)</f>
        <v>#REF!</v>
      </c>
      <c r="V23" s="51" t="e">
        <f>SUMIFS(#REF!,#REF!,'2-BA 2015 MIFRS'!$B23)</f>
        <v>#REF!</v>
      </c>
      <c r="W23" s="51" t="e">
        <f t="shared" si="1"/>
        <v>#REF!</v>
      </c>
      <c r="X23" s="51" t="e">
        <f>SUMIFS(#REF!,#REF!,'2-BA 2015 MIFRS'!$B23)</f>
        <v>#REF!</v>
      </c>
      <c r="Y23" s="51" t="e">
        <f>SUMIFS(#REF!,#REF!,'2-BA 2015 MIFRS'!$B23)</f>
        <v>#REF!</v>
      </c>
      <c r="Z23" s="38"/>
      <c r="AA23" s="58" t="e">
        <f t="shared" si="2"/>
        <v>#REF!</v>
      </c>
    </row>
    <row r="24" spans="1:27" x14ac:dyDescent="0.25">
      <c r="A24" s="49">
        <v>47</v>
      </c>
      <c r="B24" s="49">
        <v>1840</v>
      </c>
      <c r="C24" s="50" t="s">
        <v>23</v>
      </c>
      <c r="D24" s="51" t="e">
        <f>SUMIFS(#REF!,#REF!,'2-BA 2015 MIFRS'!$B24)</f>
        <v>#REF!</v>
      </c>
      <c r="E24" s="51" t="e">
        <f>SUMIFS(#REF!,#REF!,'2-BA 2015 MIFRS'!$B24)</f>
        <v>#REF!</v>
      </c>
      <c r="F24" s="51" t="e">
        <f>SUMIFS(#REF!,#REF!,'2-BA 2015 MIFRS'!$B24)</f>
        <v>#REF!</v>
      </c>
      <c r="G24" s="51" t="e">
        <f>SUMIFS(#REF!,#REF!,'2-BA 2015 MIFRS'!$B24)</f>
        <v>#REF!</v>
      </c>
      <c r="H24" s="51" t="e">
        <f>SUMIFS(#REF!,#REF!,'2-BA 2015 MIFRS'!$B24)</f>
        <v>#REF!</v>
      </c>
      <c r="I24" s="51" t="e">
        <f>SUMIFS(#REF!,#REF!,'2-BA 2015 MIFRS'!$B24)</f>
        <v>#REF!</v>
      </c>
      <c r="J24" s="51" t="e">
        <f>SUMIFS(#REF!,#REF!,'2-BA 2015 MIFRS'!$B24)</f>
        <v>#REF!</v>
      </c>
      <c r="K24" s="51" t="e">
        <f>SUMIFS(#REF!,#REF!,'2-BA 2015 MIFRS'!$B24)</f>
        <v>#REF!</v>
      </c>
      <c r="L24" s="51" t="e">
        <f t="shared" si="0"/>
        <v>#REF!</v>
      </c>
      <c r="M24" s="51" t="e">
        <f>SUMIFS(#REF!,#REF!,'2-BA 2015 MIFRS'!$B24)</f>
        <v>#REF!</v>
      </c>
      <c r="N24" s="37"/>
      <c r="O24" s="51" t="e">
        <f>SUMIFS(#REF!,#REF!,'2-BA 2015 MIFRS'!$B24)</f>
        <v>#REF!</v>
      </c>
      <c r="P24" s="51" t="e">
        <f>SUMIFS(#REF!,#REF!,'2-BA 2015 MIFRS'!$B24)</f>
        <v>#REF!</v>
      </c>
      <c r="Q24" s="51" t="e">
        <f>SUMIFS(#REF!,#REF!,'2-BA 2015 MIFRS'!$B24)</f>
        <v>#REF!</v>
      </c>
      <c r="R24" s="51" t="e">
        <f>SUMIFS(#REF!,#REF!,'2-BA 2015 MIFRS'!$B24)</f>
        <v>#REF!</v>
      </c>
      <c r="S24" s="51" t="e">
        <f>SUMIFS(#REF!,#REF!,'2-BA 2015 MIFRS'!$B24)</f>
        <v>#REF!</v>
      </c>
      <c r="T24" s="51" t="e">
        <f>SUMIFS(#REF!,#REF!,'2-BA 2015 MIFRS'!$B24)</f>
        <v>#REF!</v>
      </c>
      <c r="U24" s="51" t="e">
        <f>SUMIFS(#REF!,#REF!,'2-BA 2015 MIFRS'!$B24)</f>
        <v>#REF!</v>
      </c>
      <c r="V24" s="51" t="e">
        <f>SUMIFS(#REF!,#REF!,'2-BA 2015 MIFRS'!$B24)</f>
        <v>#REF!</v>
      </c>
      <c r="W24" s="51" t="e">
        <f t="shared" si="1"/>
        <v>#REF!</v>
      </c>
      <c r="X24" s="51" t="e">
        <f>SUMIFS(#REF!,#REF!,'2-BA 2015 MIFRS'!$B24)</f>
        <v>#REF!</v>
      </c>
      <c r="Y24" s="51" t="e">
        <f>SUMIFS(#REF!,#REF!,'2-BA 2015 MIFRS'!$B24)</f>
        <v>#REF!</v>
      </c>
      <c r="Z24" s="38"/>
      <c r="AA24" s="58" t="e">
        <f t="shared" si="2"/>
        <v>#REF!</v>
      </c>
    </row>
    <row r="25" spans="1:27" x14ac:dyDescent="0.25">
      <c r="A25" s="49">
        <v>47</v>
      </c>
      <c r="B25" s="49">
        <v>1845</v>
      </c>
      <c r="C25" s="50" t="s">
        <v>24</v>
      </c>
      <c r="D25" s="51" t="e">
        <f>SUMIFS(#REF!,#REF!,'2-BA 2015 MIFRS'!$B25)</f>
        <v>#REF!</v>
      </c>
      <c r="E25" s="51" t="e">
        <f>SUMIFS(#REF!,#REF!,'2-BA 2015 MIFRS'!$B25)</f>
        <v>#REF!</v>
      </c>
      <c r="F25" s="51" t="e">
        <f>SUMIFS(#REF!,#REF!,'2-BA 2015 MIFRS'!$B25)</f>
        <v>#REF!</v>
      </c>
      <c r="G25" s="51" t="e">
        <f>SUMIFS(#REF!,#REF!,'2-BA 2015 MIFRS'!$B25)</f>
        <v>#REF!</v>
      </c>
      <c r="H25" s="51" t="e">
        <f>SUMIFS(#REF!,#REF!,'2-BA 2015 MIFRS'!$B25)</f>
        <v>#REF!</v>
      </c>
      <c r="I25" s="51" t="e">
        <f>SUMIFS(#REF!,#REF!,'2-BA 2015 MIFRS'!$B25)</f>
        <v>#REF!</v>
      </c>
      <c r="J25" s="51" t="e">
        <f>SUMIFS(#REF!,#REF!,'2-BA 2015 MIFRS'!$B25)</f>
        <v>#REF!</v>
      </c>
      <c r="K25" s="51" t="e">
        <f>SUMIFS(#REF!,#REF!,'2-BA 2015 MIFRS'!$B25)</f>
        <v>#REF!</v>
      </c>
      <c r="L25" s="51" t="e">
        <f t="shared" si="0"/>
        <v>#REF!</v>
      </c>
      <c r="M25" s="51" t="e">
        <f>SUMIFS(#REF!,#REF!,'2-BA 2015 MIFRS'!$B25)</f>
        <v>#REF!</v>
      </c>
      <c r="N25" s="37"/>
      <c r="O25" s="51" t="e">
        <f>SUMIFS(#REF!,#REF!,'2-BA 2015 MIFRS'!$B25)</f>
        <v>#REF!</v>
      </c>
      <c r="P25" s="51" t="e">
        <f>SUMIFS(#REF!,#REF!,'2-BA 2015 MIFRS'!$B25)</f>
        <v>#REF!</v>
      </c>
      <c r="Q25" s="51" t="e">
        <f>SUMIFS(#REF!,#REF!,'2-BA 2015 MIFRS'!$B25)</f>
        <v>#REF!</v>
      </c>
      <c r="R25" s="51" t="e">
        <f>SUMIFS(#REF!,#REF!,'2-BA 2015 MIFRS'!$B25)</f>
        <v>#REF!</v>
      </c>
      <c r="S25" s="51" t="e">
        <f>SUMIFS(#REF!,#REF!,'2-BA 2015 MIFRS'!$B25)</f>
        <v>#REF!</v>
      </c>
      <c r="T25" s="51" t="e">
        <f>SUMIFS(#REF!,#REF!,'2-BA 2015 MIFRS'!$B25)</f>
        <v>#REF!</v>
      </c>
      <c r="U25" s="51" t="e">
        <f>SUMIFS(#REF!,#REF!,'2-BA 2015 MIFRS'!$B25)</f>
        <v>#REF!</v>
      </c>
      <c r="V25" s="51" t="e">
        <f>SUMIFS(#REF!,#REF!,'2-BA 2015 MIFRS'!$B25)</f>
        <v>#REF!</v>
      </c>
      <c r="W25" s="51" t="e">
        <f t="shared" si="1"/>
        <v>#REF!</v>
      </c>
      <c r="X25" s="51" t="e">
        <f>SUMIFS(#REF!,#REF!,'2-BA 2015 MIFRS'!$B25)</f>
        <v>#REF!</v>
      </c>
      <c r="Y25" s="51" t="e">
        <f>SUMIFS(#REF!,#REF!,'2-BA 2015 MIFRS'!$B25)</f>
        <v>#REF!</v>
      </c>
      <c r="Z25" s="38"/>
      <c r="AA25" s="58" t="e">
        <f t="shared" si="2"/>
        <v>#REF!</v>
      </c>
    </row>
    <row r="26" spans="1:27" x14ac:dyDescent="0.25">
      <c r="A26" s="49">
        <v>47</v>
      </c>
      <c r="B26" s="49">
        <v>1850</v>
      </c>
      <c r="C26" s="50" t="s">
        <v>25</v>
      </c>
      <c r="D26" s="51" t="e">
        <f>SUMIFS(#REF!,#REF!,'2-BA 2015 MIFRS'!$B26)</f>
        <v>#REF!</v>
      </c>
      <c r="E26" s="51" t="e">
        <f>SUMIFS(#REF!,#REF!,'2-BA 2015 MIFRS'!$B26)</f>
        <v>#REF!</v>
      </c>
      <c r="F26" s="51" t="e">
        <f>SUMIFS(#REF!,#REF!,'2-BA 2015 MIFRS'!$B26)</f>
        <v>#REF!</v>
      </c>
      <c r="G26" s="51" t="e">
        <f>SUMIFS(#REF!,#REF!,'2-BA 2015 MIFRS'!$B26)</f>
        <v>#REF!</v>
      </c>
      <c r="H26" s="51" t="e">
        <f>SUMIFS(#REF!,#REF!,'2-BA 2015 MIFRS'!$B26)</f>
        <v>#REF!</v>
      </c>
      <c r="I26" s="51" t="e">
        <f>SUMIFS(#REF!,#REF!,'2-BA 2015 MIFRS'!$B26)</f>
        <v>#REF!</v>
      </c>
      <c r="J26" s="51" t="e">
        <f>SUMIFS(#REF!,#REF!,'2-BA 2015 MIFRS'!$B26)</f>
        <v>#REF!</v>
      </c>
      <c r="K26" s="51" t="e">
        <f>SUMIFS(#REF!,#REF!,'2-BA 2015 MIFRS'!$B26)</f>
        <v>#REF!</v>
      </c>
      <c r="L26" s="51" t="e">
        <f t="shared" si="0"/>
        <v>#REF!</v>
      </c>
      <c r="M26" s="51" t="e">
        <f>SUMIFS(#REF!,#REF!,'2-BA 2015 MIFRS'!$B26)</f>
        <v>#REF!</v>
      </c>
      <c r="N26" s="37"/>
      <c r="O26" s="51" t="e">
        <f>SUMIFS(#REF!,#REF!,'2-BA 2015 MIFRS'!$B26)</f>
        <v>#REF!</v>
      </c>
      <c r="P26" s="51" t="e">
        <f>SUMIFS(#REF!,#REF!,'2-BA 2015 MIFRS'!$B26)</f>
        <v>#REF!</v>
      </c>
      <c r="Q26" s="51" t="e">
        <f>SUMIFS(#REF!,#REF!,'2-BA 2015 MIFRS'!$B26)</f>
        <v>#REF!</v>
      </c>
      <c r="R26" s="51" t="e">
        <f>SUMIFS(#REF!,#REF!,'2-BA 2015 MIFRS'!$B26)</f>
        <v>#REF!</v>
      </c>
      <c r="S26" s="51" t="e">
        <f>SUMIFS(#REF!,#REF!,'2-BA 2015 MIFRS'!$B26)</f>
        <v>#REF!</v>
      </c>
      <c r="T26" s="51" t="e">
        <f>SUMIFS(#REF!,#REF!,'2-BA 2015 MIFRS'!$B26)</f>
        <v>#REF!</v>
      </c>
      <c r="U26" s="51" t="e">
        <f>SUMIFS(#REF!,#REF!,'2-BA 2015 MIFRS'!$B26)</f>
        <v>#REF!</v>
      </c>
      <c r="V26" s="51" t="e">
        <f>SUMIFS(#REF!,#REF!,'2-BA 2015 MIFRS'!$B26)</f>
        <v>#REF!</v>
      </c>
      <c r="W26" s="51" t="e">
        <f t="shared" si="1"/>
        <v>#REF!</v>
      </c>
      <c r="X26" s="51" t="e">
        <f>SUMIFS(#REF!,#REF!,'2-BA 2015 MIFRS'!$B26)</f>
        <v>#REF!</v>
      </c>
      <c r="Y26" s="51" t="e">
        <f>SUMIFS(#REF!,#REF!,'2-BA 2015 MIFRS'!$B26)</f>
        <v>#REF!</v>
      </c>
      <c r="Z26" s="38"/>
      <c r="AA26" s="58" t="e">
        <f t="shared" si="2"/>
        <v>#REF!</v>
      </c>
    </row>
    <row r="27" spans="1:27" x14ac:dyDescent="0.25">
      <c r="A27" s="49">
        <v>47</v>
      </c>
      <c r="B27" s="49">
        <v>1855</v>
      </c>
      <c r="C27" s="50" t="s">
        <v>26</v>
      </c>
      <c r="D27" s="51" t="e">
        <f>SUMIFS(#REF!,#REF!,'2-BA 2015 MIFRS'!$B27)</f>
        <v>#REF!</v>
      </c>
      <c r="E27" s="51" t="e">
        <f>SUMIFS(#REF!,#REF!,'2-BA 2015 MIFRS'!$B27)</f>
        <v>#REF!</v>
      </c>
      <c r="F27" s="51" t="e">
        <f>SUMIFS(#REF!,#REF!,'2-BA 2015 MIFRS'!$B27)</f>
        <v>#REF!</v>
      </c>
      <c r="G27" s="51" t="e">
        <f>SUMIFS(#REF!,#REF!,'2-BA 2015 MIFRS'!$B27)</f>
        <v>#REF!</v>
      </c>
      <c r="H27" s="51" t="e">
        <f>SUMIFS(#REF!,#REF!,'2-BA 2015 MIFRS'!$B27)</f>
        <v>#REF!</v>
      </c>
      <c r="I27" s="51" t="e">
        <f>SUMIFS(#REF!,#REF!,'2-BA 2015 MIFRS'!$B27)</f>
        <v>#REF!</v>
      </c>
      <c r="J27" s="51" t="e">
        <f>SUMIFS(#REF!,#REF!,'2-BA 2015 MIFRS'!$B27)</f>
        <v>#REF!</v>
      </c>
      <c r="K27" s="51" t="e">
        <f>SUMIFS(#REF!,#REF!,'2-BA 2015 MIFRS'!$B27)</f>
        <v>#REF!</v>
      </c>
      <c r="L27" s="51" t="e">
        <f t="shared" si="0"/>
        <v>#REF!</v>
      </c>
      <c r="M27" s="51" t="e">
        <f>SUMIFS(#REF!,#REF!,'2-BA 2015 MIFRS'!$B27)</f>
        <v>#REF!</v>
      </c>
      <c r="N27" s="37"/>
      <c r="O27" s="51" t="e">
        <f>SUMIFS(#REF!,#REF!,'2-BA 2015 MIFRS'!$B27)</f>
        <v>#REF!</v>
      </c>
      <c r="P27" s="51" t="e">
        <f>SUMIFS(#REF!,#REF!,'2-BA 2015 MIFRS'!$B27)</f>
        <v>#REF!</v>
      </c>
      <c r="Q27" s="51" t="e">
        <f>SUMIFS(#REF!,#REF!,'2-BA 2015 MIFRS'!$B27)</f>
        <v>#REF!</v>
      </c>
      <c r="R27" s="51" t="e">
        <f>SUMIFS(#REF!,#REF!,'2-BA 2015 MIFRS'!$B27)</f>
        <v>#REF!</v>
      </c>
      <c r="S27" s="51" t="e">
        <f>SUMIFS(#REF!,#REF!,'2-BA 2015 MIFRS'!$B27)</f>
        <v>#REF!</v>
      </c>
      <c r="T27" s="51" t="e">
        <f>SUMIFS(#REF!,#REF!,'2-BA 2015 MIFRS'!$B27)</f>
        <v>#REF!</v>
      </c>
      <c r="U27" s="51" t="e">
        <f>SUMIFS(#REF!,#REF!,'2-BA 2015 MIFRS'!$B27)</f>
        <v>#REF!</v>
      </c>
      <c r="V27" s="51" t="e">
        <f>SUMIFS(#REF!,#REF!,'2-BA 2015 MIFRS'!$B27)</f>
        <v>#REF!</v>
      </c>
      <c r="W27" s="51" t="e">
        <f t="shared" si="1"/>
        <v>#REF!</v>
      </c>
      <c r="X27" s="51" t="e">
        <f>SUMIFS(#REF!,#REF!,'2-BA 2015 MIFRS'!$B27)</f>
        <v>#REF!</v>
      </c>
      <c r="Y27" s="51" t="e">
        <f>SUMIFS(#REF!,#REF!,'2-BA 2015 MIFRS'!$B27)</f>
        <v>#REF!</v>
      </c>
      <c r="Z27" s="38"/>
      <c r="AA27" s="58" t="e">
        <f t="shared" si="2"/>
        <v>#REF!</v>
      </c>
    </row>
    <row r="28" spans="1:27" x14ac:dyDescent="0.25">
      <c r="A28" s="49">
        <v>47</v>
      </c>
      <c r="B28" s="49">
        <v>1860</v>
      </c>
      <c r="C28" s="50" t="s">
        <v>27</v>
      </c>
      <c r="D28" s="51" t="e">
        <f>+D104</f>
        <v>#REF!</v>
      </c>
      <c r="E28" s="51" t="e">
        <f t="shared" ref="E28:M28" si="3">+E104</f>
        <v>#REF!</v>
      </c>
      <c r="F28" s="51" t="e">
        <f t="shared" si="3"/>
        <v>#REF!</v>
      </c>
      <c r="G28" s="51" t="e">
        <f t="shared" si="3"/>
        <v>#REF!</v>
      </c>
      <c r="H28" s="51" t="e">
        <f t="shared" si="3"/>
        <v>#REF!</v>
      </c>
      <c r="I28" s="51" t="e">
        <f t="shared" si="3"/>
        <v>#REF!</v>
      </c>
      <c r="J28" s="51" t="e">
        <f t="shared" si="3"/>
        <v>#REF!</v>
      </c>
      <c r="K28" s="51" t="e">
        <f t="shared" si="3"/>
        <v>#REF!</v>
      </c>
      <c r="L28" s="51" t="e">
        <f t="shared" si="0"/>
        <v>#REF!</v>
      </c>
      <c r="M28" s="51" t="e">
        <f t="shared" si="3"/>
        <v>#REF!</v>
      </c>
      <c r="N28" s="37"/>
      <c r="O28" s="51" t="e">
        <f t="shared" ref="O28:X28" si="4">+O104</f>
        <v>#REF!</v>
      </c>
      <c r="P28" s="51" t="e">
        <f t="shared" si="4"/>
        <v>#REF!</v>
      </c>
      <c r="Q28" s="51" t="e">
        <f t="shared" si="4"/>
        <v>#REF!</v>
      </c>
      <c r="R28" s="51" t="e">
        <f t="shared" si="4"/>
        <v>#REF!</v>
      </c>
      <c r="S28" s="51" t="e">
        <f t="shared" si="4"/>
        <v>#REF!</v>
      </c>
      <c r="T28" s="51" t="e">
        <f t="shared" si="4"/>
        <v>#REF!</v>
      </c>
      <c r="U28" s="51" t="e">
        <f t="shared" si="4"/>
        <v>#REF!</v>
      </c>
      <c r="V28" s="51" t="e">
        <f t="shared" si="4"/>
        <v>#REF!</v>
      </c>
      <c r="W28" s="51" t="e">
        <f t="shared" si="1"/>
        <v>#REF!</v>
      </c>
      <c r="X28" s="51" t="e">
        <f t="shared" si="4"/>
        <v>#REF!</v>
      </c>
      <c r="Y28" s="51" t="e">
        <f>+Y104</f>
        <v>#REF!</v>
      </c>
      <c r="Z28" s="38"/>
      <c r="AA28" s="58" t="e">
        <f t="shared" si="2"/>
        <v>#REF!</v>
      </c>
    </row>
    <row r="29" spans="1:27" ht="15" customHeight="1" x14ac:dyDescent="0.25">
      <c r="A29" s="49">
        <v>47</v>
      </c>
      <c r="B29" s="49">
        <v>1860</v>
      </c>
      <c r="C29" s="17" t="s">
        <v>56</v>
      </c>
      <c r="D29" s="51" t="e">
        <f>SUMIFS(#REF!,#REF!,"161512_Smart Meters")</f>
        <v>#REF!</v>
      </c>
      <c r="E29" s="51" t="e">
        <f>SUMIFS(#REF!,#REF!,"161512_Smart Meters")</f>
        <v>#REF!</v>
      </c>
      <c r="F29" s="51" t="e">
        <f>SUMIFS(#REF!,#REF!,"161512_Smart Meters")</f>
        <v>#REF!</v>
      </c>
      <c r="G29" s="51" t="e">
        <f>SUMIFS(#REF!,#REF!,"161512_Smart Meters")</f>
        <v>#REF!</v>
      </c>
      <c r="H29" s="51" t="e">
        <f>SUMIFS(#REF!,#REF!,"161512_Smart Meters")</f>
        <v>#REF!</v>
      </c>
      <c r="I29" s="51" t="e">
        <f>SUMIFS(#REF!,#REF!,"161512_Smart Meters")</f>
        <v>#REF!</v>
      </c>
      <c r="J29" s="51" t="e">
        <f>SUMIFS(#REF!,#REF!,"161512_Smart Meters")</f>
        <v>#REF!</v>
      </c>
      <c r="K29" s="51" t="e">
        <f>SUMIFS(#REF!,#REF!,"161512_Smart Meters")</f>
        <v>#REF!</v>
      </c>
      <c r="L29" s="51" t="e">
        <f t="shared" si="0"/>
        <v>#REF!</v>
      </c>
      <c r="M29" s="51" t="e">
        <f>SUMIFS(#REF!,#REF!,"161512_Smart Meters")</f>
        <v>#REF!</v>
      </c>
      <c r="N29" s="37"/>
      <c r="O29" s="51" t="e">
        <f>SUMIFS(#REF!,#REF!,"161512_Smart Meters")</f>
        <v>#REF!</v>
      </c>
      <c r="P29" s="51" t="e">
        <f>SUMIFS(#REF!,#REF!,"161512_Smart Meters")</f>
        <v>#REF!</v>
      </c>
      <c r="Q29" s="51" t="e">
        <f>SUMIFS(#REF!,#REF!,"161512_Smart Meters")</f>
        <v>#REF!</v>
      </c>
      <c r="R29" s="51" t="e">
        <f>SUMIFS(#REF!,#REF!,"161512_Smart Meters")</f>
        <v>#REF!</v>
      </c>
      <c r="S29" s="51" t="e">
        <f>SUMIFS(#REF!,#REF!,"161512_Smart Meters")</f>
        <v>#REF!</v>
      </c>
      <c r="T29" s="51" t="e">
        <f>SUMIFS(#REF!,#REF!,"161512_Smart Meters")</f>
        <v>#REF!</v>
      </c>
      <c r="U29" s="51" t="e">
        <f>SUMIFS(#REF!,#REF!,"161512_Smart Meters")</f>
        <v>#REF!</v>
      </c>
      <c r="V29" s="51" t="e">
        <f>SUMIFS(#REF!,#REF!,"161512_Smart Meters")</f>
        <v>#REF!</v>
      </c>
      <c r="W29" s="51" t="e">
        <f t="shared" si="1"/>
        <v>#REF!</v>
      </c>
      <c r="X29" s="51" t="e">
        <f>SUMIFS(#REF!,#REF!,"161512_Smart Meters")</f>
        <v>#REF!</v>
      </c>
      <c r="Y29" s="51" t="e">
        <f>SUMIFS(#REF!,#REF!,"161512_Smart Meters")</f>
        <v>#REF!</v>
      </c>
      <c r="Z29" s="38"/>
      <c r="AA29" s="58" t="e">
        <f t="shared" si="2"/>
        <v>#REF!</v>
      </c>
    </row>
    <row r="30" spans="1:27" x14ac:dyDescent="0.25">
      <c r="A30" s="16" t="s">
        <v>15</v>
      </c>
      <c r="B30" s="16">
        <v>1905</v>
      </c>
      <c r="C30" s="17" t="s">
        <v>17</v>
      </c>
      <c r="D30" s="51" t="e">
        <f>SUMIFS(#REF!,#REF!,'2-BA 2015 MIFRS'!$B30)</f>
        <v>#REF!</v>
      </c>
      <c r="E30" s="51" t="e">
        <f>SUMIFS(#REF!,#REF!,'2-BA 2015 MIFRS'!$B30)</f>
        <v>#REF!</v>
      </c>
      <c r="F30" s="51" t="e">
        <f>SUMIFS(#REF!,#REF!,'2-BA 2015 MIFRS'!$B30)</f>
        <v>#REF!</v>
      </c>
      <c r="G30" s="51" t="e">
        <f>SUMIFS(#REF!,#REF!,'2-BA 2015 MIFRS'!$B30)</f>
        <v>#REF!</v>
      </c>
      <c r="H30" s="51" t="e">
        <f>SUMIFS(#REF!,#REF!,'2-BA 2015 MIFRS'!$B30)</f>
        <v>#REF!</v>
      </c>
      <c r="I30" s="51" t="e">
        <f>SUMIFS(#REF!,#REF!,'2-BA 2015 MIFRS'!$B30)</f>
        <v>#REF!</v>
      </c>
      <c r="J30" s="51" t="e">
        <f>SUMIFS(#REF!,#REF!,'2-BA 2015 MIFRS'!$B30)</f>
        <v>#REF!</v>
      </c>
      <c r="K30" s="51" t="e">
        <f>SUMIFS(#REF!,#REF!,'2-BA 2015 MIFRS'!$B30)</f>
        <v>#REF!</v>
      </c>
      <c r="L30" s="51" t="e">
        <f t="shared" si="0"/>
        <v>#REF!</v>
      </c>
      <c r="M30" s="51" t="e">
        <f>SUMIFS(#REF!,#REF!,'2-BA 2015 MIFRS'!$B30)</f>
        <v>#REF!</v>
      </c>
      <c r="N30" s="37"/>
      <c r="O30" s="51" t="e">
        <f>SUMIFS(#REF!,#REF!,'2-BA 2015 MIFRS'!$B30)</f>
        <v>#REF!</v>
      </c>
      <c r="P30" s="51" t="e">
        <f>SUMIFS(#REF!,#REF!,'2-BA 2015 MIFRS'!$B30)</f>
        <v>#REF!</v>
      </c>
      <c r="Q30" s="51" t="e">
        <f>SUMIFS(#REF!,#REF!,'2-BA 2015 MIFRS'!$B30)</f>
        <v>#REF!</v>
      </c>
      <c r="R30" s="51" t="e">
        <f>SUMIFS(#REF!,#REF!,'2-BA 2015 MIFRS'!$B30)</f>
        <v>#REF!</v>
      </c>
      <c r="S30" s="51" t="e">
        <f>SUMIFS(#REF!,#REF!,'2-BA 2015 MIFRS'!$B30)</f>
        <v>#REF!</v>
      </c>
      <c r="T30" s="51" t="e">
        <f>SUMIFS(#REF!,#REF!,'2-BA 2015 MIFRS'!$B30)</f>
        <v>#REF!</v>
      </c>
      <c r="U30" s="51" t="e">
        <f>SUMIFS(#REF!,#REF!,'2-BA 2015 MIFRS'!$B30)</f>
        <v>#REF!</v>
      </c>
      <c r="V30" s="51" t="e">
        <f>SUMIFS(#REF!,#REF!,'2-BA 2015 MIFRS'!$B30)</f>
        <v>#REF!</v>
      </c>
      <c r="W30" s="51" t="e">
        <f t="shared" si="1"/>
        <v>#REF!</v>
      </c>
      <c r="X30" s="51" t="e">
        <f>SUMIFS(#REF!,#REF!,'2-BA 2015 MIFRS'!$B30)</f>
        <v>#REF!</v>
      </c>
      <c r="Y30" s="51" t="e">
        <f>SUMIFS(#REF!,#REF!,'2-BA 2015 MIFRS'!$B30)</f>
        <v>#REF!</v>
      </c>
      <c r="Z30" s="38"/>
      <c r="AA30" s="58" t="e">
        <f t="shared" si="2"/>
        <v>#REF!</v>
      </c>
    </row>
    <row r="31" spans="1:27" x14ac:dyDescent="0.25">
      <c r="A31" s="49">
        <v>1</v>
      </c>
      <c r="B31" s="49">
        <v>1908</v>
      </c>
      <c r="C31" s="50" t="s">
        <v>28</v>
      </c>
      <c r="D31" s="51" t="e">
        <f>SUMIFS(#REF!,#REF!,'2-BA 2015 MIFRS'!$B31)</f>
        <v>#REF!</v>
      </c>
      <c r="E31" s="51" t="e">
        <f>SUMIFS(#REF!,#REF!,'2-BA 2015 MIFRS'!$B31)</f>
        <v>#REF!</v>
      </c>
      <c r="F31" s="51" t="e">
        <f>SUMIFS(#REF!,#REF!,'2-BA 2015 MIFRS'!$B31)</f>
        <v>#REF!</v>
      </c>
      <c r="G31" s="51" t="e">
        <f>SUMIFS(#REF!,#REF!,'2-BA 2015 MIFRS'!$B31)</f>
        <v>#REF!</v>
      </c>
      <c r="H31" s="51" t="e">
        <f>SUMIFS(#REF!,#REF!,'2-BA 2015 MIFRS'!$B31)</f>
        <v>#REF!</v>
      </c>
      <c r="I31" s="51" t="e">
        <f>SUMIFS(#REF!,#REF!,'2-BA 2015 MIFRS'!$B31)</f>
        <v>#REF!</v>
      </c>
      <c r="J31" s="51" t="e">
        <f>SUMIFS(#REF!,#REF!,'2-BA 2015 MIFRS'!$B31)</f>
        <v>#REF!</v>
      </c>
      <c r="K31" s="51" t="e">
        <f>SUMIFS(#REF!,#REF!,'2-BA 2015 MIFRS'!$B31)</f>
        <v>#REF!</v>
      </c>
      <c r="L31" s="51" t="e">
        <f t="shared" si="0"/>
        <v>#REF!</v>
      </c>
      <c r="M31" s="51" t="e">
        <f>SUMIFS(#REF!,#REF!,'2-BA 2015 MIFRS'!$B31)</f>
        <v>#REF!</v>
      </c>
      <c r="N31" s="37"/>
      <c r="O31" s="51" t="e">
        <f>SUMIFS(#REF!,#REF!,'2-BA 2015 MIFRS'!$B31)</f>
        <v>#REF!</v>
      </c>
      <c r="P31" s="51" t="e">
        <f>SUMIFS(#REF!,#REF!,'2-BA 2015 MIFRS'!$B31)</f>
        <v>#REF!</v>
      </c>
      <c r="Q31" s="51" t="e">
        <f>SUMIFS(#REF!,#REF!,'2-BA 2015 MIFRS'!$B31)</f>
        <v>#REF!</v>
      </c>
      <c r="R31" s="51" t="e">
        <f>SUMIFS(#REF!,#REF!,'2-BA 2015 MIFRS'!$B31)</f>
        <v>#REF!</v>
      </c>
      <c r="S31" s="51" t="e">
        <f>SUMIFS(#REF!,#REF!,'2-BA 2015 MIFRS'!$B31)</f>
        <v>#REF!</v>
      </c>
      <c r="T31" s="51" t="e">
        <f>SUMIFS(#REF!,#REF!,'2-BA 2015 MIFRS'!$B31)</f>
        <v>#REF!</v>
      </c>
      <c r="U31" s="51" t="e">
        <f>SUMIFS(#REF!,#REF!,'2-BA 2015 MIFRS'!$B31)</f>
        <v>#REF!</v>
      </c>
      <c r="V31" s="51" t="e">
        <f>SUMIFS(#REF!,#REF!,'2-BA 2015 MIFRS'!$B31)</f>
        <v>#REF!</v>
      </c>
      <c r="W31" s="51" t="e">
        <f t="shared" si="1"/>
        <v>#REF!</v>
      </c>
      <c r="X31" s="51" t="e">
        <f>SUMIFS(#REF!,#REF!,'2-BA 2015 MIFRS'!$B31)</f>
        <v>#REF!</v>
      </c>
      <c r="Y31" s="51" t="e">
        <f>SUMIFS(#REF!,#REF!,'2-BA 2015 MIFRS'!$B31)</f>
        <v>#REF!</v>
      </c>
      <c r="Z31" s="38"/>
      <c r="AA31" s="58" t="e">
        <f t="shared" si="2"/>
        <v>#REF!</v>
      </c>
    </row>
    <row r="32" spans="1:27" x14ac:dyDescent="0.25">
      <c r="A32" s="49">
        <v>13</v>
      </c>
      <c r="B32" s="49">
        <v>1910</v>
      </c>
      <c r="C32" s="50" t="s">
        <v>29</v>
      </c>
      <c r="D32" s="51" t="e">
        <f>SUMIFS(#REF!,#REF!,'2-BA 2015 MIFRS'!$B32)</f>
        <v>#REF!</v>
      </c>
      <c r="E32" s="51" t="e">
        <f>SUMIFS(#REF!,#REF!,'2-BA 2015 MIFRS'!$B32)</f>
        <v>#REF!</v>
      </c>
      <c r="F32" s="51" t="e">
        <f>SUMIFS(#REF!,#REF!,'2-BA 2015 MIFRS'!$B32)</f>
        <v>#REF!</v>
      </c>
      <c r="G32" s="51" t="e">
        <f>SUMIFS(#REF!,#REF!,'2-BA 2015 MIFRS'!$B32)</f>
        <v>#REF!</v>
      </c>
      <c r="H32" s="51" t="e">
        <f>SUMIFS(#REF!,#REF!,'2-BA 2015 MIFRS'!$B32)</f>
        <v>#REF!</v>
      </c>
      <c r="I32" s="51" t="e">
        <f>SUMIFS(#REF!,#REF!,'2-BA 2015 MIFRS'!$B32)</f>
        <v>#REF!</v>
      </c>
      <c r="J32" s="51" t="e">
        <f>SUMIFS(#REF!,#REF!,'2-BA 2015 MIFRS'!$B32)</f>
        <v>#REF!</v>
      </c>
      <c r="K32" s="51" t="e">
        <f>SUMIFS(#REF!,#REF!,'2-BA 2015 MIFRS'!$B32)</f>
        <v>#REF!</v>
      </c>
      <c r="L32" s="51" t="e">
        <f t="shared" si="0"/>
        <v>#REF!</v>
      </c>
      <c r="M32" s="51" t="e">
        <f>SUMIFS(#REF!,#REF!,'2-BA 2015 MIFRS'!$B32)</f>
        <v>#REF!</v>
      </c>
      <c r="N32" s="37"/>
      <c r="O32" s="51" t="e">
        <f>SUMIFS(#REF!,#REF!,'2-BA 2015 MIFRS'!$B32)</f>
        <v>#REF!</v>
      </c>
      <c r="P32" s="51" t="e">
        <f>SUMIFS(#REF!,#REF!,'2-BA 2015 MIFRS'!$B32)</f>
        <v>#REF!</v>
      </c>
      <c r="Q32" s="51" t="e">
        <f>SUMIFS(#REF!,#REF!,'2-BA 2015 MIFRS'!$B32)</f>
        <v>#REF!</v>
      </c>
      <c r="R32" s="51" t="e">
        <f>SUMIFS(#REF!,#REF!,'2-BA 2015 MIFRS'!$B32)</f>
        <v>#REF!</v>
      </c>
      <c r="S32" s="51" t="e">
        <f>SUMIFS(#REF!,#REF!,'2-BA 2015 MIFRS'!$B32)</f>
        <v>#REF!</v>
      </c>
      <c r="T32" s="51" t="e">
        <f>SUMIFS(#REF!,#REF!,'2-BA 2015 MIFRS'!$B32)</f>
        <v>#REF!</v>
      </c>
      <c r="U32" s="51" t="e">
        <f>SUMIFS(#REF!,#REF!,'2-BA 2015 MIFRS'!$B32)</f>
        <v>#REF!</v>
      </c>
      <c r="V32" s="51" t="e">
        <f>SUMIFS(#REF!,#REF!,'2-BA 2015 MIFRS'!$B32)</f>
        <v>#REF!</v>
      </c>
      <c r="W32" s="51" t="e">
        <f t="shared" si="1"/>
        <v>#REF!</v>
      </c>
      <c r="X32" s="51" t="e">
        <f>SUMIFS(#REF!,#REF!,'2-BA 2015 MIFRS'!$B32)</f>
        <v>#REF!</v>
      </c>
      <c r="Y32" s="51" t="e">
        <f>SUMIFS(#REF!,#REF!,'2-BA 2015 MIFRS'!$B32)</f>
        <v>#REF!</v>
      </c>
      <c r="Z32" s="38"/>
      <c r="AA32" s="58" t="e">
        <f t="shared" si="2"/>
        <v>#REF!</v>
      </c>
    </row>
    <row r="33" spans="1:27" x14ac:dyDescent="0.25">
      <c r="A33" s="49">
        <v>8</v>
      </c>
      <c r="B33" s="49">
        <v>1915</v>
      </c>
      <c r="C33" s="50" t="s">
        <v>30</v>
      </c>
      <c r="D33" s="51" t="e">
        <f>SUMIFS(#REF!,#REF!,'2-BA 2015 MIFRS'!$B33)</f>
        <v>#REF!</v>
      </c>
      <c r="E33" s="51" t="e">
        <f>SUMIFS(#REF!,#REF!,'2-BA 2015 MIFRS'!$B33)</f>
        <v>#REF!</v>
      </c>
      <c r="F33" s="51" t="e">
        <f>SUMIFS(#REF!,#REF!,'2-BA 2015 MIFRS'!$B33)</f>
        <v>#REF!</v>
      </c>
      <c r="G33" s="51" t="e">
        <f>SUMIFS(#REF!,#REF!,'2-BA 2015 MIFRS'!$B33)</f>
        <v>#REF!</v>
      </c>
      <c r="H33" s="51" t="e">
        <f>SUMIFS(#REF!,#REF!,'2-BA 2015 MIFRS'!$B33)</f>
        <v>#REF!</v>
      </c>
      <c r="I33" s="51" t="e">
        <f>SUMIFS(#REF!,#REF!,'2-BA 2015 MIFRS'!$B33)</f>
        <v>#REF!</v>
      </c>
      <c r="J33" s="51" t="e">
        <f>SUMIFS(#REF!,#REF!,'2-BA 2015 MIFRS'!$B33)</f>
        <v>#REF!</v>
      </c>
      <c r="K33" s="51" t="e">
        <f>SUMIFS(#REF!,#REF!,'2-BA 2015 MIFRS'!$B33)</f>
        <v>#REF!</v>
      </c>
      <c r="L33" s="51" t="e">
        <f t="shared" si="0"/>
        <v>#REF!</v>
      </c>
      <c r="M33" s="51" t="e">
        <f>SUMIFS(#REF!,#REF!,'2-BA 2015 MIFRS'!$B33)</f>
        <v>#REF!</v>
      </c>
      <c r="N33" s="37"/>
      <c r="O33" s="51" t="e">
        <f>SUMIFS(#REF!,#REF!,'2-BA 2015 MIFRS'!$B33)</f>
        <v>#REF!</v>
      </c>
      <c r="P33" s="51" t="e">
        <f>SUMIFS(#REF!,#REF!,'2-BA 2015 MIFRS'!$B33)</f>
        <v>#REF!</v>
      </c>
      <c r="Q33" s="51" t="e">
        <f>SUMIFS(#REF!,#REF!,'2-BA 2015 MIFRS'!$B33)</f>
        <v>#REF!</v>
      </c>
      <c r="R33" s="51" t="e">
        <f>SUMIFS(#REF!,#REF!,'2-BA 2015 MIFRS'!$B33)</f>
        <v>#REF!</v>
      </c>
      <c r="S33" s="51" t="e">
        <f>SUMIFS(#REF!,#REF!,'2-BA 2015 MIFRS'!$B33)</f>
        <v>#REF!</v>
      </c>
      <c r="T33" s="51" t="e">
        <f>SUMIFS(#REF!,#REF!,'2-BA 2015 MIFRS'!$B33)</f>
        <v>#REF!</v>
      </c>
      <c r="U33" s="51" t="e">
        <f>SUMIFS(#REF!,#REF!,'2-BA 2015 MIFRS'!$B33)</f>
        <v>#REF!</v>
      </c>
      <c r="V33" s="51" t="e">
        <f>SUMIFS(#REF!,#REF!,'2-BA 2015 MIFRS'!$B33)</f>
        <v>#REF!</v>
      </c>
      <c r="W33" s="51" t="e">
        <f t="shared" si="1"/>
        <v>#REF!</v>
      </c>
      <c r="X33" s="51" t="e">
        <f>SUMIFS(#REF!,#REF!,'2-BA 2015 MIFRS'!$B33)</f>
        <v>#REF!</v>
      </c>
      <c r="Y33" s="51" t="e">
        <f>SUMIFS(#REF!,#REF!,'2-BA 2015 MIFRS'!$B33)</f>
        <v>#REF!</v>
      </c>
      <c r="Z33" s="38"/>
      <c r="AA33" s="58" t="e">
        <f t="shared" si="2"/>
        <v>#REF!</v>
      </c>
    </row>
    <row r="34" spans="1:27" x14ac:dyDescent="0.25">
      <c r="A34" s="49">
        <v>50</v>
      </c>
      <c r="B34" s="49">
        <v>1920</v>
      </c>
      <c r="C34" s="50" t="s">
        <v>31</v>
      </c>
      <c r="D34" s="51" t="e">
        <f>SUMIFS(#REF!,#REF!,'2-BA 2015 MIFRS'!$B34)</f>
        <v>#REF!</v>
      </c>
      <c r="E34" s="51" t="e">
        <f>SUMIFS(#REF!,#REF!,'2-BA 2015 MIFRS'!$B34)</f>
        <v>#REF!</v>
      </c>
      <c r="F34" s="51" t="e">
        <f>SUMIFS(#REF!,#REF!,'2-BA 2015 MIFRS'!$B34)</f>
        <v>#REF!</v>
      </c>
      <c r="G34" s="51" t="e">
        <f>SUMIFS(#REF!,#REF!,'2-BA 2015 MIFRS'!$B34)</f>
        <v>#REF!</v>
      </c>
      <c r="H34" s="51" t="e">
        <f>SUMIFS(#REF!,#REF!,'2-BA 2015 MIFRS'!$B34)</f>
        <v>#REF!</v>
      </c>
      <c r="I34" s="51" t="e">
        <f>SUMIFS(#REF!,#REF!,'2-BA 2015 MIFRS'!$B34)</f>
        <v>#REF!</v>
      </c>
      <c r="J34" s="51" t="e">
        <f>SUMIFS(#REF!,#REF!,'2-BA 2015 MIFRS'!$B34)</f>
        <v>#REF!</v>
      </c>
      <c r="K34" s="51" t="e">
        <f>SUMIFS(#REF!,#REF!,'2-BA 2015 MIFRS'!$B34)</f>
        <v>#REF!</v>
      </c>
      <c r="L34" s="51" t="e">
        <f t="shared" si="0"/>
        <v>#REF!</v>
      </c>
      <c r="M34" s="51" t="e">
        <f>SUMIFS(#REF!,#REF!,'2-BA 2015 MIFRS'!$B34)</f>
        <v>#REF!</v>
      </c>
      <c r="N34" s="37"/>
      <c r="O34" s="51" t="e">
        <f>SUMIFS(#REF!,#REF!,'2-BA 2015 MIFRS'!$B34)</f>
        <v>#REF!</v>
      </c>
      <c r="P34" s="51" t="e">
        <f>SUMIFS(#REF!,#REF!,'2-BA 2015 MIFRS'!$B34)</f>
        <v>#REF!</v>
      </c>
      <c r="Q34" s="51" t="e">
        <f>SUMIFS(#REF!,#REF!,'2-BA 2015 MIFRS'!$B34)</f>
        <v>#REF!</v>
      </c>
      <c r="R34" s="51" t="e">
        <f>SUMIFS(#REF!,#REF!,'2-BA 2015 MIFRS'!$B34)</f>
        <v>#REF!</v>
      </c>
      <c r="S34" s="51" t="e">
        <f>SUMIFS(#REF!,#REF!,'2-BA 2015 MIFRS'!$B34)</f>
        <v>#REF!</v>
      </c>
      <c r="T34" s="51" t="e">
        <f>SUMIFS(#REF!,#REF!,'2-BA 2015 MIFRS'!$B34)</f>
        <v>#REF!</v>
      </c>
      <c r="U34" s="51" t="e">
        <f>SUMIFS(#REF!,#REF!,'2-BA 2015 MIFRS'!$B34)</f>
        <v>#REF!</v>
      </c>
      <c r="V34" s="51" t="e">
        <f>SUMIFS(#REF!,#REF!,'2-BA 2015 MIFRS'!$B34)</f>
        <v>#REF!</v>
      </c>
      <c r="W34" s="51" t="e">
        <f t="shared" si="1"/>
        <v>#REF!</v>
      </c>
      <c r="X34" s="51" t="e">
        <f>SUMIFS(#REF!,#REF!,'2-BA 2015 MIFRS'!$B34)</f>
        <v>#REF!</v>
      </c>
      <c r="Y34" s="51" t="e">
        <f>SUMIFS(#REF!,#REF!,'2-BA 2015 MIFRS'!$B34)</f>
        <v>#REF!</v>
      </c>
      <c r="Z34" s="38"/>
      <c r="AA34" s="58" t="e">
        <f t="shared" si="2"/>
        <v>#REF!</v>
      </c>
    </row>
    <row r="35" spans="1:27" x14ac:dyDescent="0.25">
      <c r="A35" s="45">
        <v>10</v>
      </c>
      <c r="B35" s="45">
        <v>1930</v>
      </c>
      <c r="C35" s="46" t="s">
        <v>32</v>
      </c>
      <c r="D35" s="51" t="e">
        <f>SUMIFS(#REF!,#REF!,'2-BA 2015 MIFRS'!$B35)</f>
        <v>#REF!</v>
      </c>
      <c r="E35" s="51" t="e">
        <f>SUMIFS(#REF!,#REF!,'2-BA 2015 MIFRS'!$B35)</f>
        <v>#REF!</v>
      </c>
      <c r="F35" s="51" t="e">
        <f>SUMIFS(#REF!,#REF!,'2-BA 2015 MIFRS'!$B35)</f>
        <v>#REF!</v>
      </c>
      <c r="G35" s="51" t="e">
        <f>SUMIFS(#REF!,#REF!,'2-BA 2015 MIFRS'!$B35)</f>
        <v>#REF!</v>
      </c>
      <c r="H35" s="51" t="e">
        <f>SUMIFS(#REF!,#REF!,'2-BA 2015 MIFRS'!$B35)</f>
        <v>#REF!</v>
      </c>
      <c r="I35" s="51" t="e">
        <f>SUMIFS(#REF!,#REF!,'2-BA 2015 MIFRS'!$B35)</f>
        <v>#REF!</v>
      </c>
      <c r="J35" s="51" t="e">
        <f>SUMIFS(#REF!,#REF!,'2-BA 2015 MIFRS'!$B35)</f>
        <v>#REF!</v>
      </c>
      <c r="K35" s="51" t="e">
        <f>SUMIFS(#REF!,#REF!,'2-BA 2015 MIFRS'!$B35)</f>
        <v>#REF!</v>
      </c>
      <c r="L35" s="51" t="e">
        <f t="shared" si="0"/>
        <v>#REF!</v>
      </c>
      <c r="M35" s="51" t="e">
        <f>SUMIFS(#REF!,#REF!,'2-BA 2015 MIFRS'!$B35)</f>
        <v>#REF!</v>
      </c>
      <c r="N35" s="47"/>
      <c r="O35" s="51" t="e">
        <f>SUMIFS(#REF!,#REF!,'2-BA 2015 MIFRS'!$B35)</f>
        <v>#REF!</v>
      </c>
      <c r="P35" s="51" t="e">
        <f>SUMIFS(#REF!,#REF!,'2-BA 2015 MIFRS'!$B35)</f>
        <v>#REF!</v>
      </c>
      <c r="Q35" s="51" t="e">
        <f>SUMIFS(#REF!,#REF!,'2-BA 2015 MIFRS'!$B35)</f>
        <v>#REF!</v>
      </c>
      <c r="R35" s="51" t="e">
        <f>SUMIFS(#REF!,#REF!,'2-BA 2015 MIFRS'!$B35)</f>
        <v>#REF!</v>
      </c>
      <c r="S35" s="51" t="e">
        <f>SUMIFS(#REF!,#REF!,'2-BA 2015 MIFRS'!$B35)</f>
        <v>#REF!</v>
      </c>
      <c r="T35" s="51" t="e">
        <f>SUMIFS(#REF!,#REF!,'2-BA 2015 MIFRS'!$B35)</f>
        <v>#REF!</v>
      </c>
      <c r="U35" s="51" t="e">
        <f>SUMIFS(#REF!,#REF!,'2-BA 2015 MIFRS'!$B35)</f>
        <v>#REF!</v>
      </c>
      <c r="V35" s="51" t="e">
        <f>SUMIFS(#REF!,#REF!,'2-BA 2015 MIFRS'!$B35)</f>
        <v>#REF!</v>
      </c>
      <c r="W35" s="51" t="e">
        <f t="shared" si="1"/>
        <v>#REF!</v>
      </c>
      <c r="X35" s="51" t="e">
        <f>SUMIFS(#REF!,#REF!,'2-BA 2015 MIFRS'!$B35)</f>
        <v>#REF!</v>
      </c>
      <c r="Y35" s="51" t="e">
        <f>SUMIFS(#REF!,#REF!,'2-BA 2015 MIFRS'!$B35)</f>
        <v>#REF!</v>
      </c>
      <c r="Z35" s="38"/>
      <c r="AA35" s="58" t="e">
        <f t="shared" si="2"/>
        <v>#REF!</v>
      </c>
    </row>
    <row r="36" spans="1:27" x14ac:dyDescent="0.25">
      <c r="A36" s="45">
        <v>8</v>
      </c>
      <c r="B36" s="45">
        <v>1935</v>
      </c>
      <c r="C36" s="46" t="s">
        <v>33</v>
      </c>
      <c r="D36" s="51" t="e">
        <f>SUMIFS(#REF!,#REF!,'2-BA 2015 MIFRS'!$B36)</f>
        <v>#REF!</v>
      </c>
      <c r="E36" s="51" t="e">
        <f>SUMIFS(#REF!,#REF!,'2-BA 2015 MIFRS'!$B36)</f>
        <v>#REF!</v>
      </c>
      <c r="F36" s="51" t="e">
        <f>SUMIFS(#REF!,#REF!,'2-BA 2015 MIFRS'!$B36)</f>
        <v>#REF!</v>
      </c>
      <c r="G36" s="51" t="e">
        <f>SUMIFS(#REF!,#REF!,'2-BA 2015 MIFRS'!$B36)</f>
        <v>#REF!</v>
      </c>
      <c r="H36" s="51" t="e">
        <f>SUMIFS(#REF!,#REF!,'2-BA 2015 MIFRS'!$B36)</f>
        <v>#REF!</v>
      </c>
      <c r="I36" s="51" t="e">
        <f>SUMIFS(#REF!,#REF!,'2-BA 2015 MIFRS'!$B36)</f>
        <v>#REF!</v>
      </c>
      <c r="J36" s="51" t="e">
        <f>SUMIFS(#REF!,#REF!,'2-BA 2015 MIFRS'!$B36)</f>
        <v>#REF!</v>
      </c>
      <c r="K36" s="51" t="e">
        <f>SUMIFS(#REF!,#REF!,'2-BA 2015 MIFRS'!$B36)</f>
        <v>#REF!</v>
      </c>
      <c r="L36" s="51" t="e">
        <f t="shared" si="0"/>
        <v>#REF!</v>
      </c>
      <c r="M36" s="51" t="e">
        <f>SUMIFS(#REF!,#REF!,'2-BA 2015 MIFRS'!$B36)</f>
        <v>#REF!</v>
      </c>
      <c r="N36" s="47"/>
      <c r="O36" s="51" t="e">
        <f>SUMIFS(#REF!,#REF!,'2-BA 2015 MIFRS'!$B36)</f>
        <v>#REF!</v>
      </c>
      <c r="P36" s="51" t="e">
        <f>SUMIFS(#REF!,#REF!,'2-BA 2015 MIFRS'!$B36)</f>
        <v>#REF!</v>
      </c>
      <c r="Q36" s="51" t="e">
        <f>SUMIFS(#REF!,#REF!,'2-BA 2015 MIFRS'!$B36)</f>
        <v>#REF!</v>
      </c>
      <c r="R36" s="51" t="e">
        <f>SUMIFS(#REF!,#REF!,'2-BA 2015 MIFRS'!$B36)</f>
        <v>#REF!</v>
      </c>
      <c r="S36" s="51" t="e">
        <f>SUMIFS(#REF!,#REF!,'2-BA 2015 MIFRS'!$B36)</f>
        <v>#REF!</v>
      </c>
      <c r="T36" s="51" t="e">
        <f>SUMIFS(#REF!,#REF!,'2-BA 2015 MIFRS'!$B36)</f>
        <v>#REF!</v>
      </c>
      <c r="U36" s="51" t="e">
        <f>SUMIFS(#REF!,#REF!,'2-BA 2015 MIFRS'!$B36)</f>
        <v>#REF!</v>
      </c>
      <c r="V36" s="51" t="e">
        <f>SUMIFS(#REF!,#REF!,'2-BA 2015 MIFRS'!$B36)</f>
        <v>#REF!</v>
      </c>
      <c r="W36" s="51" t="e">
        <f t="shared" si="1"/>
        <v>#REF!</v>
      </c>
      <c r="X36" s="51" t="e">
        <f>SUMIFS(#REF!,#REF!,'2-BA 2015 MIFRS'!$B36)</f>
        <v>#REF!</v>
      </c>
      <c r="Y36" s="51" t="e">
        <f>SUMIFS(#REF!,#REF!,'2-BA 2015 MIFRS'!$B36)</f>
        <v>#REF!</v>
      </c>
      <c r="Z36" s="38"/>
      <c r="AA36" s="58" t="e">
        <f t="shared" si="2"/>
        <v>#REF!</v>
      </c>
    </row>
    <row r="37" spans="1:27" x14ac:dyDescent="0.25">
      <c r="A37" s="45">
        <v>8</v>
      </c>
      <c r="B37" s="45">
        <v>1940</v>
      </c>
      <c r="C37" s="46" t="s">
        <v>34</v>
      </c>
      <c r="D37" s="51" t="e">
        <f>SUMIFS(#REF!,#REF!,'2-BA 2015 MIFRS'!$B37)</f>
        <v>#REF!</v>
      </c>
      <c r="E37" s="51" t="e">
        <f>SUMIFS(#REF!,#REF!,'2-BA 2015 MIFRS'!$B37)</f>
        <v>#REF!</v>
      </c>
      <c r="F37" s="51" t="e">
        <f>SUMIFS(#REF!,#REF!,'2-BA 2015 MIFRS'!$B37)</f>
        <v>#REF!</v>
      </c>
      <c r="G37" s="51" t="e">
        <f>SUMIFS(#REF!,#REF!,'2-BA 2015 MIFRS'!$B37)</f>
        <v>#REF!</v>
      </c>
      <c r="H37" s="51" t="e">
        <f>SUMIFS(#REF!,#REF!,'2-BA 2015 MIFRS'!$B37)</f>
        <v>#REF!</v>
      </c>
      <c r="I37" s="51" t="e">
        <f>SUMIFS(#REF!,#REF!,'2-BA 2015 MIFRS'!$B37)</f>
        <v>#REF!</v>
      </c>
      <c r="J37" s="51" t="e">
        <f>SUMIFS(#REF!,#REF!,'2-BA 2015 MIFRS'!$B37)</f>
        <v>#REF!</v>
      </c>
      <c r="K37" s="51" t="e">
        <f>SUMIFS(#REF!,#REF!,'2-BA 2015 MIFRS'!$B37)</f>
        <v>#REF!</v>
      </c>
      <c r="L37" s="51" t="e">
        <f t="shared" si="0"/>
        <v>#REF!</v>
      </c>
      <c r="M37" s="51" t="e">
        <f>SUMIFS(#REF!,#REF!,'2-BA 2015 MIFRS'!$B37)</f>
        <v>#REF!</v>
      </c>
      <c r="N37" s="47"/>
      <c r="O37" s="51" t="e">
        <f>SUMIFS(#REF!,#REF!,'2-BA 2015 MIFRS'!$B37)</f>
        <v>#REF!</v>
      </c>
      <c r="P37" s="51" t="e">
        <f>SUMIFS(#REF!,#REF!,'2-BA 2015 MIFRS'!$B37)</f>
        <v>#REF!</v>
      </c>
      <c r="Q37" s="51" t="e">
        <f>SUMIFS(#REF!,#REF!,'2-BA 2015 MIFRS'!$B37)</f>
        <v>#REF!</v>
      </c>
      <c r="R37" s="51" t="e">
        <f>SUMIFS(#REF!,#REF!,'2-BA 2015 MIFRS'!$B37)</f>
        <v>#REF!</v>
      </c>
      <c r="S37" s="51" t="e">
        <f>SUMIFS(#REF!,#REF!,'2-BA 2015 MIFRS'!$B37)</f>
        <v>#REF!</v>
      </c>
      <c r="T37" s="51" t="e">
        <f>SUMIFS(#REF!,#REF!,'2-BA 2015 MIFRS'!$B37)</f>
        <v>#REF!</v>
      </c>
      <c r="U37" s="51" t="e">
        <f>SUMIFS(#REF!,#REF!,'2-BA 2015 MIFRS'!$B37)</f>
        <v>#REF!</v>
      </c>
      <c r="V37" s="51" t="e">
        <f>SUMIFS(#REF!,#REF!,'2-BA 2015 MIFRS'!$B37)</f>
        <v>#REF!</v>
      </c>
      <c r="W37" s="51" t="e">
        <f t="shared" si="1"/>
        <v>#REF!</v>
      </c>
      <c r="X37" s="51" t="e">
        <f>SUMIFS(#REF!,#REF!,'2-BA 2015 MIFRS'!$B37)</f>
        <v>#REF!</v>
      </c>
      <c r="Y37" s="51" t="e">
        <f>SUMIFS(#REF!,#REF!,'2-BA 2015 MIFRS'!$B37)</f>
        <v>#REF!</v>
      </c>
      <c r="Z37" s="38"/>
      <c r="AA37" s="58" t="e">
        <f t="shared" si="2"/>
        <v>#REF!</v>
      </c>
    </row>
    <row r="38" spans="1:27" x14ac:dyDescent="0.25">
      <c r="A38" s="45">
        <v>8</v>
      </c>
      <c r="B38" s="45">
        <v>1945</v>
      </c>
      <c r="C38" s="46" t="s">
        <v>35</v>
      </c>
      <c r="D38" s="51" t="e">
        <f>SUMIFS(#REF!,#REF!,'2-BA 2015 MIFRS'!$B38)</f>
        <v>#REF!</v>
      </c>
      <c r="E38" s="51" t="e">
        <f>SUMIFS(#REF!,#REF!,'2-BA 2015 MIFRS'!$B38)</f>
        <v>#REF!</v>
      </c>
      <c r="F38" s="51" t="e">
        <f>SUMIFS(#REF!,#REF!,'2-BA 2015 MIFRS'!$B38)</f>
        <v>#REF!</v>
      </c>
      <c r="G38" s="51" t="e">
        <f>SUMIFS(#REF!,#REF!,'2-BA 2015 MIFRS'!$B38)</f>
        <v>#REF!</v>
      </c>
      <c r="H38" s="51" t="e">
        <f>SUMIFS(#REF!,#REF!,'2-BA 2015 MIFRS'!$B38)</f>
        <v>#REF!</v>
      </c>
      <c r="I38" s="51" t="e">
        <f>SUMIFS(#REF!,#REF!,'2-BA 2015 MIFRS'!$B38)</f>
        <v>#REF!</v>
      </c>
      <c r="J38" s="51" t="e">
        <f>SUMIFS(#REF!,#REF!,'2-BA 2015 MIFRS'!$B38)</f>
        <v>#REF!</v>
      </c>
      <c r="K38" s="51" t="e">
        <f>SUMIFS(#REF!,#REF!,'2-BA 2015 MIFRS'!$B38)</f>
        <v>#REF!</v>
      </c>
      <c r="L38" s="51" t="e">
        <f t="shared" si="0"/>
        <v>#REF!</v>
      </c>
      <c r="M38" s="51" t="e">
        <f>SUMIFS(#REF!,#REF!,'2-BA 2015 MIFRS'!$B38)</f>
        <v>#REF!</v>
      </c>
      <c r="N38" s="47"/>
      <c r="O38" s="51" t="e">
        <f>SUMIFS(#REF!,#REF!,'2-BA 2015 MIFRS'!$B38)</f>
        <v>#REF!</v>
      </c>
      <c r="P38" s="51" t="e">
        <f>SUMIFS(#REF!,#REF!,'2-BA 2015 MIFRS'!$B38)</f>
        <v>#REF!</v>
      </c>
      <c r="Q38" s="51" t="e">
        <f>SUMIFS(#REF!,#REF!,'2-BA 2015 MIFRS'!$B38)</f>
        <v>#REF!</v>
      </c>
      <c r="R38" s="51" t="e">
        <f>SUMIFS(#REF!,#REF!,'2-BA 2015 MIFRS'!$B38)</f>
        <v>#REF!</v>
      </c>
      <c r="S38" s="51" t="e">
        <f>SUMIFS(#REF!,#REF!,'2-BA 2015 MIFRS'!$B38)</f>
        <v>#REF!</v>
      </c>
      <c r="T38" s="51" t="e">
        <f>SUMIFS(#REF!,#REF!,'2-BA 2015 MIFRS'!$B38)</f>
        <v>#REF!</v>
      </c>
      <c r="U38" s="51" t="e">
        <f>SUMIFS(#REF!,#REF!,'2-BA 2015 MIFRS'!$B38)</f>
        <v>#REF!</v>
      </c>
      <c r="V38" s="51" t="e">
        <f>SUMIFS(#REF!,#REF!,'2-BA 2015 MIFRS'!$B38)</f>
        <v>#REF!</v>
      </c>
      <c r="W38" s="51" t="e">
        <f t="shared" si="1"/>
        <v>#REF!</v>
      </c>
      <c r="X38" s="51" t="e">
        <f>SUMIFS(#REF!,#REF!,'2-BA 2015 MIFRS'!$B38)</f>
        <v>#REF!</v>
      </c>
      <c r="Y38" s="51" t="e">
        <f>SUMIFS(#REF!,#REF!,'2-BA 2015 MIFRS'!$B38)</f>
        <v>#REF!</v>
      </c>
      <c r="Z38" s="38"/>
      <c r="AA38" s="58" t="e">
        <f t="shared" si="2"/>
        <v>#REF!</v>
      </c>
    </row>
    <row r="39" spans="1:27" x14ac:dyDescent="0.25">
      <c r="A39" s="45">
        <v>8</v>
      </c>
      <c r="B39" s="45">
        <v>1950</v>
      </c>
      <c r="C39" s="46" t="s">
        <v>55</v>
      </c>
      <c r="D39" s="51" t="e">
        <f>SUMIFS(#REF!,#REF!,'2-BA 2015 MIFRS'!$B39)</f>
        <v>#REF!</v>
      </c>
      <c r="E39" s="51" t="e">
        <f>SUMIFS(#REF!,#REF!,'2-BA 2015 MIFRS'!$B39)</f>
        <v>#REF!</v>
      </c>
      <c r="F39" s="51" t="e">
        <f>SUMIFS(#REF!,#REF!,'2-BA 2015 MIFRS'!$B39)</f>
        <v>#REF!</v>
      </c>
      <c r="G39" s="51" t="e">
        <f>SUMIFS(#REF!,#REF!,'2-BA 2015 MIFRS'!$B39)</f>
        <v>#REF!</v>
      </c>
      <c r="H39" s="51" t="e">
        <f>SUMIFS(#REF!,#REF!,'2-BA 2015 MIFRS'!$B39)</f>
        <v>#REF!</v>
      </c>
      <c r="I39" s="51" t="e">
        <f>SUMIFS(#REF!,#REF!,'2-BA 2015 MIFRS'!$B39)</f>
        <v>#REF!</v>
      </c>
      <c r="J39" s="51" t="e">
        <f>SUMIFS(#REF!,#REF!,'2-BA 2015 MIFRS'!$B39)</f>
        <v>#REF!</v>
      </c>
      <c r="K39" s="51" t="e">
        <f>SUMIFS(#REF!,#REF!,'2-BA 2015 MIFRS'!$B39)</f>
        <v>#REF!</v>
      </c>
      <c r="L39" s="51" t="e">
        <f t="shared" si="0"/>
        <v>#REF!</v>
      </c>
      <c r="M39" s="51" t="e">
        <f>SUMIFS(#REF!,#REF!,'2-BA 2015 MIFRS'!$B39)</f>
        <v>#REF!</v>
      </c>
      <c r="N39" s="47"/>
      <c r="O39" s="51" t="e">
        <f>SUMIFS(#REF!,#REF!,'2-BA 2015 MIFRS'!$B39)</f>
        <v>#REF!</v>
      </c>
      <c r="P39" s="51" t="e">
        <f>SUMIFS(#REF!,#REF!,'2-BA 2015 MIFRS'!$B39)</f>
        <v>#REF!</v>
      </c>
      <c r="Q39" s="51" t="e">
        <f>SUMIFS(#REF!,#REF!,'2-BA 2015 MIFRS'!$B39)</f>
        <v>#REF!</v>
      </c>
      <c r="R39" s="51" t="e">
        <f>SUMIFS(#REF!,#REF!,'2-BA 2015 MIFRS'!$B39)</f>
        <v>#REF!</v>
      </c>
      <c r="S39" s="51" t="e">
        <f>SUMIFS(#REF!,#REF!,'2-BA 2015 MIFRS'!$B39)</f>
        <v>#REF!</v>
      </c>
      <c r="T39" s="51" t="e">
        <f>SUMIFS(#REF!,#REF!,'2-BA 2015 MIFRS'!$B39)</f>
        <v>#REF!</v>
      </c>
      <c r="U39" s="51" t="e">
        <f>SUMIFS(#REF!,#REF!,'2-BA 2015 MIFRS'!$B39)</f>
        <v>#REF!</v>
      </c>
      <c r="V39" s="51" t="e">
        <f>SUMIFS(#REF!,#REF!,'2-BA 2015 MIFRS'!$B39)</f>
        <v>#REF!</v>
      </c>
      <c r="W39" s="51" t="e">
        <f t="shared" si="1"/>
        <v>#REF!</v>
      </c>
      <c r="X39" s="51" t="e">
        <f>SUMIFS(#REF!,#REF!,'2-BA 2015 MIFRS'!$B39)</f>
        <v>#REF!</v>
      </c>
      <c r="Y39" s="51" t="e">
        <f>SUMIFS(#REF!,#REF!,'2-BA 2015 MIFRS'!$B39)</f>
        <v>#REF!</v>
      </c>
      <c r="Z39" s="38"/>
      <c r="AA39" s="58" t="e">
        <f t="shared" si="2"/>
        <v>#REF!</v>
      </c>
    </row>
    <row r="40" spans="1:27" x14ac:dyDescent="0.25">
      <c r="A40" s="45">
        <v>8</v>
      </c>
      <c r="B40" s="45">
        <v>1955</v>
      </c>
      <c r="C40" s="46" t="s">
        <v>36</v>
      </c>
      <c r="D40" s="51" t="e">
        <f>SUMIFS(#REF!,#REF!,'2-BA 2015 MIFRS'!$B40)</f>
        <v>#REF!</v>
      </c>
      <c r="E40" s="51" t="e">
        <f>SUMIFS(#REF!,#REF!,'2-BA 2015 MIFRS'!$B40)</f>
        <v>#REF!</v>
      </c>
      <c r="F40" s="51" t="e">
        <f>SUMIFS(#REF!,#REF!,'2-BA 2015 MIFRS'!$B40)</f>
        <v>#REF!</v>
      </c>
      <c r="G40" s="51" t="e">
        <f>SUMIFS(#REF!,#REF!,'2-BA 2015 MIFRS'!$B40)</f>
        <v>#REF!</v>
      </c>
      <c r="H40" s="51" t="e">
        <f>SUMIFS(#REF!,#REF!,'2-BA 2015 MIFRS'!$B40)</f>
        <v>#REF!</v>
      </c>
      <c r="I40" s="51" t="e">
        <f>SUMIFS(#REF!,#REF!,'2-BA 2015 MIFRS'!$B40)</f>
        <v>#REF!</v>
      </c>
      <c r="J40" s="51" t="e">
        <f>SUMIFS(#REF!,#REF!,'2-BA 2015 MIFRS'!$B40)</f>
        <v>#REF!</v>
      </c>
      <c r="K40" s="51" t="e">
        <f>SUMIFS(#REF!,#REF!,'2-BA 2015 MIFRS'!$B40)</f>
        <v>#REF!</v>
      </c>
      <c r="L40" s="51" t="e">
        <f t="shared" si="0"/>
        <v>#REF!</v>
      </c>
      <c r="M40" s="51" t="e">
        <f>SUMIFS(#REF!,#REF!,'2-BA 2015 MIFRS'!$B40)</f>
        <v>#REF!</v>
      </c>
      <c r="N40" s="47"/>
      <c r="O40" s="51" t="e">
        <f>SUMIFS(#REF!,#REF!,'2-BA 2015 MIFRS'!$B40)</f>
        <v>#REF!</v>
      </c>
      <c r="P40" s="51" t="e">
        <f>SUMIFS(#REF!,#REF!,'2-BA 2015 MIFRS'!$B40)</f>
        <v>#REF!</v>
      </c>
      <c r="Q40" s="51" t="e">
        <f>SUMIFS(#REF!,#REF!,'2-BA 2015 MIFRS'!$B40)</f>
        <v>#REF!</v>
      </c>
      <c r="R40" s="51" t="e">
        <f>SUMIFS(#REF!,#REF!,'2-BA 2015 MIFRS'!$B40)</f>
        <v>#REF!</v>
      </c>
      <c r="S40" s="51" t="e">
        <f>SUMIFS(#REF!,#REF!,'2-BA 2015 MIFRS'!$B40)</f>
        <v>#REF!</v>
      </c>
      <c r="T40" s="51" t="e">
        <f>SUMIFS(#REF!,#REF!,'2-BA 2015 MIFRS'!$B40)</f>
        <v>#REF!</v>
      </c>
      <c r="U40" s="51" t="e">
        <f>SUMIFS(#REF!,#REF!,'2-BA 2015 MIFRS'!$B40)</f>
        <v>#REF!</v>
      </c>
      <c r="V40" s="51" t="e">
        <f>SUMIFS(#REF!,#REF!,'2-BA 2015 MIFRS'!$B40)</f>
        <v>#REF!</v>
      </c>
      <c r="W40" s="51" t="e">
        <f t="shared" si="1"/>
        <v>#REF!</v>
      </c>
      <c r="X40" s="51" t="e">
        <f>SUMIFS(#REF!,#REF!,'2-BA 2015 MIFRS'!$B40)</f>
        <v>#REF!</v>
      </c>
      <c r="Y40" s="51" t="e">
        <f>SUMIFS(#REF!,#REF!,'2-BA 2015 MIFRS'!$B40)</f>
        <v>#REF!</v>
      </c>
      <c r="Z40" s="38"/>
      <c r="AA40" s="58" t="e">
        <f t="shared" si="2"/>
        <v>#REF!</v>
      </c>
    </row>
    <row r="41" spans="1:27" x14ac:dyDescent="0.25">
      <c r="A41" s="19">
        <v>8</v>
      </c>
      <c r="B41" s="19">
        <v>1960</v>
      </c>
      <c r="C41" s="46" t="s">
        <v>37</v>
      </c>
      <c r="D41" s="51" t="e">
        <f>SUMIFS(#REF!,#REF!,'2-BA 2015 MIFRS'!$B41)</f>
        <v>#REF!</v>
      </c>
      <c r="E41" s="51" t="e">
        <f>SUMIFS(#REF!,#REF!,'2-BA 2015 MIFRS'!$B41)</f>
        <v>#REF!</v>
      </c>
      <c r="F41" s="51" t="e">
        <f>SUMIFS(#REF!,#REF!,'2-BA 2015 MIFRS'!$B41)</f>
        <v>#REF!</v>
      </c>
      <c r="G41" s="51" t="e">
        <f>SUMIFS(#REF!,#REF!,'2-BA 2015 MIFRS'!$B41)</f>
        <v>#REF!</v>
      </c>
      <c r="H41" s="51" t="e">
        <f>SUMIFS(#REF!,#REF!,'2-BA 2015 MIFRS'!$B41)</f>
        <v>#REF!</v>
      </c>
      <c r="I41" s="51" t="e">
        <f>SUMIFS(#REF!,#REF!,'2-BA 2015 MIFRS'!$B41)</f>
        <v>#REF!</v>
      </c>
      <c r="J41" s="51" t="e">
        <f>SUMIFS(#REF!,#REF!,'2-BA 2015 MIFRS'!$B41)</f>
        <v>#REF!</v>
      </c>
      <c r="K41" s="51" t="e">
        <f>SUMIFS(#REF!,#REF!,'2-BA 2015 MIFRS'!$B41)</f>
        <v>#REF!</v>
      </c>
      <c r="L41" s="51" t="e">
        <f t="shared" si="0"/>
        <v>#REF!</v>
      </c>
      <c r="M41" s="51" t="e">
        <f>SUMIFS(#REF!,#REF!,'2-BA 2015 MIFRS'!$B41)</f>
        <v>#REF!</v>
      </c>
      <c r="N41" s="47"/>
      <c r="O41" s="51" t="e">
        <f>SUMIFS(#REF!,#REF!,'2-BA 2015 MIFRS'!$B41)</f>
        <v>#REF!</v>
      </c>
      <c r="P41" s="51" t="e">
        <f>SUMIFS(#REF!,#REF!,'2-BA 2015 MIFRS'!$B41)</f>
        <v>#REF!</v>
      </c>
      <c r="Q41" s="51" t="e">
        <f>SUMIFS(#REF!,#REF!,'2-BA 2015 MIFRS'!$B41)</f>
        <v>#REF!</v>
      </c>
      <c r="R41" s="51" t="e">
        <f>SUMIFS(#REF!,#REF!,'2-BA 2015 MIFRS'!$B41)</f>
        <v>#REF!</v>
      </c>
      <c r="S41" s="51" t="e">
        <f>SUMIFS(#REF!,#REF!,'2-BA 2015 MIFRS'!$B41)</f>
        <v>#REF!</v>
      </c>
      <c r="T41" s="51" t="e">
        <f>SUMIFS(#REF!,#REF!,'2-BA 2015 MIFRS'!$B41)</f>
        <v>#REF!</v>
      </c>
      <c r="U41" s="51" t="e">
        <f>SUMIFS(#REF!,#REF!,'2-BA 2015 MIFRS'!$B41)</f>
        <v>#REF!</v>
      </c>
      <c r="V41" s="51" t="e">
        <f>SUMIFS(#REF!,#REF!,'2-BA 2015 MIFRS'!$B41)</f>
        <v>#REF!</v>
      </c>
      <c r="W41" s="51" t="e">
        <f t="shared" si="1"/>
        <v>#REF!</v>
      </c>
      <c r="X41" s="51" t="e">
        <f>SUMIFS(#REF!,#REF!,'2-BA 2015 MIFRS'!$B41)</f>
        <v>#REF!</v>
      </c>
      <c r="Y41" s="51" t="e">
        <f>SUMIFS(#REF!,#REF!,'2-BA 2015 MIFRS'!$B41)</f>
        <v>#REF!</v>
      </c>
      <c r="Z41" s="38"/>
      <c r="AA41" s="58" t="e">
        <f t="shared" si="2"/>
        <v>#REF!</v>
      </c>
    </row>
    <row r="42" spans="1:27" ht="30" x14ac:dyDescent="0.25">
      <c r="A42" s="48">
        <v>47</v>
      </c>
      <c r="B42" s="19">
        <v>1970</v>
      </c>
      <c r="C42" s="46" t="s">
        <v>38</v>
      </c>
      <c r="D42" s="51" t="e">
        <f>SUMIFS(#REF!,#REF!,'2-BA 2015 MIFRS'!$B42)</f>
        <v>#REF!</v>
      </c>
      <c r="E42" s="51" t="e">
        <f>SUMIFS(#REF!,#REF!,'2-BA 2015 MIFRS'!$B42)</f>
        <v>#REF!</v>
      </c>
      <c r="F42" s="51" t="e">
        <f>SUMIFS(#REF!,#REF!,'2-BA 2015 MIFRS'!$B42)</f>
        <v>#REF!</v>
      </c>
      <c r="G42" s="51" t="e">
        <f>SUMIFS(#REF!,#REF!,'2-BA 2015 MIFRS'!$B42)</f>
        <v>#REF!</v>
      </c>
      <c r="H42" s="51" t="e">
        <f>SUMIFS(#REF!,#REF!,'2-BA 2015 MIFRS'!$B42)</f>
        <v>#REF!</v>
      </c>
      <c r="I42" s="51" t="e">
        <f>SUMIFS(#REF!,#REF!,'2-BA 2015 MIFRS'!$B42)</f>
        <v>#REF!</v>
      </c>
      <c r="J42" s="51" t="e">
        <f>SUMIFS(#REF!,#REF!,'2-BA 2015 MIFRS'!$B42)</f>
        <v>#REF!</v>
      </c>
      <c r="K42" s="51" t="e">
        <f>SUMIFS(#REF!,#REF!,'2-BA 2015 MIFRS'!$B42)</f>
        <v>#REF!</v>
      </c>
      <c r="L42" s="51" t="e">
        <f t="shared" si="0"/>
        <v>#REF!</v>
      </c>
      <c r="M42" s="51" t="e">
        <f>SUMIFS(#REF!,#REF!,'2-BA 2015 MIFRS'!$B42)</f>
        <v>#REF!</v>
      </c>
      <c r="N42" s="47"/>
      <c r="O42" s="51" t="e">
        <f>SUMIFS(#REF!,#REF!,'2-BA 2015 MIFRS'!$B42)</f>
        <v>#REF!</v>
      </c>
      <c r="P42" s="51" t="e">
        <f>SUMIFS(#REF!,#REF!,'2-BA 2015 MIFRS'!$B42)</f>
        <v>#REF!</v>
      </c>
      <c r="Q42" s="51" t="e">
        <f>SUMIFS(#REF!,#REF!,'2-BA 2015 MIFRS'!$B42)</f>
        <v>#REF!</v>
      </c>
      <c r="R42" s="51" t="e">
        <f>SUMIFS(#REF!,#REF!,'2-BA 2015 MIFRS'!$B42)</f>
        <v>#REF!</v>
      </c>
      <c r="S42" s="51" t="e">
        <f>SUMIFS(#REF!,#REF!,'2-BA 2015 MIFRS'!$B42)</f>
        <v>#REF!</v>
      </c>
      <c r="T42" s="51" t="e">
        <f>SUMIFS(#REF!,#REF!,'2-BA 2015 MIFRS'!$B42)</f>
        <v>#REF!</v>
      </c>
      <c r="U42" s="51" t="e">
        <f>SUMIFS(#REF!,#REF!,'2-BA 2015 MIFRS'!$B42)</f>
        <v>#REF!</v>
      </c>
      <c r="V42" s="51" t="e">
        <f>SUMIFS(#REF!,#REF!,'2-BA 2015 MIFRS'!$B42)</f>
        <v>#REF!</v>
      </c>
      <c r="W42" s="51" t="e">
        <f t="shared" si="1"/>
        <v>#REF!</v>
      </c>
      <c r="X42" s="51" t="e">
        <f>SUMIFS(#REF!,#REF!,'2-BA 2015 MIFRS'!$B42)</f>
        <v>#REF!</v>
      </c>
      <c r="Y42" s="51" t="e">
        <f>SUMIFS(#REF!,#REF!,'2-BA 2015 MIFRS'!$B42)</f>
        <v>#REF!</v>
      </c>
      <c r="Z42" s="38"/>
      <c r="AA42" s="58" t="e">
        <f t="shared" si="2"/>
        <v>#REF!</v>
      </c>
    </row>
    <row r="43" spans="1:27" ht="30" x14ac:dyDescent="0.25">
      <c r="A43" s="45">
        <v>47</v>
      </c>
      <c r="B43" s="45">
        <v>1975</v>
      </c>
      <c r="C43" s="46" t="s">
        <v>39</v>
      </c>
      <c r="D43" s="51" t="e">
        <f>SUMIFS(#REF!,#REF!,'2-BA 2015 MIFRS'!$B43)</f>
        <v>#REF!</v>
      </c>
      <c r="E43" s="51" t="e">
        <f>SUMIFS(#REF!,#REF!,'2-BA 2015 MIFRS'!$B43)</f>
        <v>#REF!</v>
      </c>
      <c r="F43" s="51" t="e">
        <f>SUMIFS(#REF!,#REF!,'2-BA 2015 MIFRS'!$B43)</f>
        <v>#REF!</v>
      </c>
      <c r="G43" s="51" t="e">
        <f>SUMIFS(#REF!,#REF!,'2-BA 2015 MIFRS'!$B43)</f>
        <v>#REF!</v>
      </c>
      <c r="H43" s="51" t="e">
        <f>SUMIFS(#REF!,#REF!,'2-BA 2015 MIFRS'!$B43)</f>
        <v>#REF!</v>
      </c>
      <c r="I43" s="51" t="e">
        <f>SUMIFS(#REF!,#REF!,'2-BA 2015 MIFRS'!$B43)</f>
        <v>#REF!</v>
      </c>
      <c r="J43" s="51" t="e">
        <f>SUMIFS(#REF!,#REF!,'2-BA 2015 MIFRS'!$B43)</f>
        <v>#REF!</v>
      </c>
      <c r="K43" s="51" t="e">
        <f>SUMIFS(#REF!,#REF!,'2-BA 2015 MIFRS'!$B43)</f>
        <v>#REF!</v>
      </c>
      <c r="L43" s="51" t="e">
        <f t="shared" si="0"/>
        <v>#REF!</v>
      </c>
      <c r="M43" s="51" t="e">
        <f>SUMIFS(#REF!,#REF!,'2-BA 2015 MIFRS'!$B43)</f>
        <v>#REF!</v>
      </c>
      <c r="N43" s="47"/>
      <c r="O43" s="51" t="e">
        <f>SUMIFS(#REF!,#REF!,'2-BA 2015 MIFRS'!$B43)</f>
        <v>#REF!</v>
      </c>
      <c r="P43" s="51" t="e">
        <f>SUMIFS(#REF!,#REF!,'2-BA 2015 MIFRS'!$B43)</f>
        <v>#REF!</v>
      </c>
      <c r="Q43" s="51" t="e">
        <f>SUMIFS(#REF!,#REF!,'2-BA 2015 MIFRS'!$B43)</f>
        <v>#REF!</v>
      </c>
      <c r="R43" s="51" t="e">
        <f>SUMIFS(#REF!,#REF!,'2-BA 2015 MIFRS'!$B43)</f>
        <v>#REF!</v>
      </c>
      <c r="S43" s="51" t="e">
        <f>SUMIFS(#REF!,#REF!,'2-BA 2015 MIFRS'!$B43)</f>
        <v>#REF!</v>
      </c>
      <c r="T43" s="51" t="e">
        <f>SUMIFS(#REF!,#REF!,'2-BA 2015 MIFRS'!$B43)</f>
        <v>#REF!</v>
      </c>
      <c r="U43" s="51" t="e">
        <f>SUMIFS(#REF!,#REF!,'2-BA 2015 MIFRS'!$B43)</f>
        <v>#REF!</v>
      </c>
      <c r="V43" s="51" t="e">
        <f>SUMIFS(#REF!,#REF!,'2-BA 2015 MIFRS'!$B43)</f>
        <v>#REF!</v>
      </c>
      <c r="W43" s="51" t="e">
        <f t="shared" si="1"/>
        <v>#REF!</v>
      </c>
      <c r="X43" s="51" t="e">
        <f>SUMIFS(#REF!,#REF!,'2-BA 2015 MIFRS'!$B43)</f>
        <v>#REF!</v>
      </c>
      <c r="Y43" s="51" t="e">
        <f>SUMIFS(#REF!,#REF!,'2-BA 2015 MIFRS'!$B43)</f>
        <v>#REF!</v>
      </c>
      <c r="Z43" s="38"/>
      <c r="AA43" s="58" t="e">
        <f t="shared" si="2"/>
        <v>#REF!</v>
      </c>
    </row>
    <row r="44" spans="1:27" x14ac:dyDescent="0.25">
      <c r="A44" s="45">
        <v>47</v>
      </c>
      <c r="B44" s="45">
        <v>1980</v>
      </c>
      <c r="C44" s="46" t="s">
        <v>40</v>
      </c>
      <c r="D44" s="51" t="e">
        <f>SUMIFS(#REF!,#REF!,'2-BA 2015 MIFRS'!$B44)</f>
        <v>#REF!</v>
      </c>
      <c r="E44" s="51" t="e">
        <f>SUMIFS(#REF!,#REF!,'2-BA 2015 MIFRS'!$B44)</f>
        <v>#REF!</v>
      </c>
      <c r="F44" s="51" t="e">
        <f>SUMIFS(#REF!,#REF!,'2-BA 2015 MIFRS'!$B44)</f>
        <v>#REF!</v>
      </c>
      <c r="G44" s="51" t="e">
        <f>SUMIFS(#REF!,#REF!,'2-BA 2015 MIFRS'!$B44)</f>
        <v>#REF!</v>
      </c>
      <c r="H44" s="51" t="e">
        <f>SUMIFS(#REF!,#REF!,'2-BA 2015 MIFRS'!$B44)</f>
        <v>#REF!</v>
      </c>
      <c r="I44" s="51" t="e">
        <f>SUMIFS(#REF!,#REF!,'2-BA 2015 MIFRS'!$B44)</f>
        <v>#REF!</v>
      </c>
      <c r="J44" s="51" t="e">
        <f>SUMIFS(#REF!,#REF!,'2-BA 2015 MIFRS'!$B44)</f>
        <v>#REF!</v>
      </c>
      <c r="K44" s="51" t="e">
        <f>SUMIFS(#REF!,#REF!,'2-BA 2015 MIFRS'!$B44)</f>
        <v>#REF!</v>
      </c>
      <c r="L44" s="51" t="e">
        <f t="shared" si="0"/>
        <v>#REF!</v>
      </c>
      <c r="M44" s="51" t="e">
        <f>SUMIFS(#REF!,#REF!,'2-BA 2015 MIFRS'!$B44)</f>
        <v>#REF!</v>
      </c>
      <c r="N44" s="47"/>
      <c r="O44" s="51" t="e">
        <f>SUMIFS(#REF!,#REF!,'2-BA 2015 MIFRS'!$B44)</f>
        <v>#REF!</v>
      </c>
      <c r="P44" s="51" t="e">
        <f>SUMIFS(#REF!,#REF!,'2-BA 2015 MIFRS'!$B44)</f>
        <v>#REF!</v>
      </c>
      <c r="Q44" s="51" t="e">
        <f>SUMIFS(#REF!,#REF!,'2-BA 2015 MIFRS'!$B44)</f>
        <v>#REF!</v>
      </c>
      <c r="R44" s="51" t="e">
        <f>SUMIFS(#REF!,#REF!,'2-BA 2015 MIFRS'!$B44)</f>
        <v>#REF!</v>
      </c>
      <c r="S44" s="51" t="e">
        <f>SUMIFS(#REF!,#REF!,'2-BA 2015 MIFRS'!$B44)</f>
        <v>#REF!</v>
      </c>
      <c r="T44" s="51" t="e">
        <f>SUMIFS(#REF!,#REF!,'2-BA 2015 MIFRS'!$B44)</f>
        <v>#REF!</v>
      </c>
      <c r="U44" s="51" t="e">
        <f>SUMIFS(#REF!,#REF!,'2-BA 2015 MIFRS'!$B44)</f>
        <v>#REF!</v>
      </c>
      <c r="V44" s="51" t="e">
        <f>SUMIFS(#REF!,#REF!,'2-BA 2015 MIFRS'!$B44)</f>
        <v>#REF!</v>
      </c>
      <c r="W44" s="51" t="e">
        <f t="shared" si="1"/>
        <v>#REF!</v>
      </c>
      <c r="X44" s="51" t="e">
        <f>SUMIFS(#REF!,#REF!,'2-BA 2015 MIFRS'!$B44)</f>
        <v>#REF!</v>
      </c>
      <c r="Y44" s="51" t="e">
        <f>SUMIFS(#REF!,#REF!,'2-BA 2015 MIFRS'!$B44)</f>
        <v>#REF!</v>
      </c>
      <c r="Z44" s="38"/>
      <c r="AA44" s="58" t="e">
        <f t="shared" si="2"/>
        <v>#REF!</v>
      </c>
    </row>
    <row r="45" spans="1:27" ht="15" customHeight="1" outlineLevel="1" x14ac:dyDescent="0.25">
      <c r="A45" s="45">
        <v>47</v>
      </c>
      <c r="B45" s="45">
        <v>1985</v>
      </c>
      <c r="C45" s="46" t="s">
        <v>41</v>
      </c>
      <c r="D45" s="51" t="e">
        <f>SUMIFS(#REF!,#REF!,'2-BA 2015 MIFRS'!$B45)</f>
        <v>#REF!</v>
      </c>
      <c r="E45" s="51" t="e">
        <f>SUMIFS(#REF!,#REF!,'2-BA 2015 MIFRS'!$B45)</f>
        <v>#REF!</v>
      </c>
      <c r="F45" s="51" t="e">
        <f>SUMIFS(#REF!,#REF!,'2-BA 2015 MIFRS'!$B45)</f>
        <v>#REF!</v>
      </c>
      <c r="G45" s="51" t="e">
        <f>SUMIFS(#REF!,#REF!,'2-BA 2015 MIFRS'!$B45)</f>
        <v>#REF!</v>
      </c>
      <c r="H45" s="51" t="e">
        <f>SUMIFS(#REF!,#REF!,'2-BA 2015 MIFRS'!$B45)</f>
        <v>#REF!</v>
      </c>
      <c r="I45" s="51" t="e">
        <f>SUMIFS(#REF!,#REF!,'2-BA 2015 MIFRS'!$B45)</f>
        <v>#REF!</v>
      </c>
      <c r="J45" s="51" t="e">
        <f>SUMIFS(#REF!,#REF!,'2-BA 2015 MIFRS'!$B45)</f>
        <v>#REF!</v>
      </c>
      <c r="K45" s="51" t="e">
        <f>SUMIFS(#REF!,#REF!,'2-BA 2015 MIFRS'!$B45)</f>
        <v>#REF!</v>
      </c>
      <c r="L45" s="51" t="e">
        <f t="shared" si="0"/>
        <v>#REF!</v>
      </c>
      <c r="M45" s="51" t="e">
        <f>SUMIFS(#REF!,#REF!,'2-BA 2015 MIFRS'!$B45)</f>
        <v>#REF!</v>
      </c>
      <c r="N45" s="47"/>
      <c r="O45" s="51" t="e">
        <f>SUMIFS(#REF!,#REF!,'2-BA 2015 MIFRS'!$B45)</f>
        <v>#REF!</v>
      </c>
      <c r="P45" s="51" t="e">
        <f>SUMIFS(#REF!,#REF!,'2-BA 2015 MIFRS'!$B45)</f>
        <v>#REF!</v>
      </c>
      <c r="Q45" s="51" t="e">
        <f>SUMIFS(#REF!,#REF!,'2-BA 2015 MIFRS'!$B45)</f>
        <v>#REF!</v>
      </c>
      <c r="R45" s="51" t="e">
        <f>SUMIFS(#REF!,#REF!,'2-BA 2015 MIFRS'!$B45)</f>
        <v>#REF!</v>
      </c>
      <c r="S45" s="51" t="e">
        <f>SUMIFS(#REF!,#REF!,'2-BA 2015 MIFRS'!$B45)</f>
        <v>#REF!</v>
      </c>
      <c r="T45" s="51" t="e">
        <f>SUMIFS(#REF!,#REF!,'2-BA 2015 MIFRS'!$B45)</f>
        <v>#REF!</v>
      </c>
      <c r="U45" s="51" t="e">
        <f>SUMIFS(#REF!,#REF!,'2-BA 2015 MIFRS'!$B45)</f>
        <v>#REF!</v>
      </c>
      <c r="V45" s="51" t="e">
        <f>SUMIFS(#REF!,#REF!,'2-BA 2015 MIFRS'!$B45)</f>
        <v>#REF!</v>
      </c>
      <c r="W45" s="51" t="e">
        <f t="shared" si="1"/>
        <v>#REF!</v>
      </c>
      <c r="X45" s="51" t="e">
        <f>SUMIFS(#REF!,#REF!,'2-BA 2015 MIFRS'!$B45)</f>
        <v>#REF!</v>
      </c>
      <c r="Y45" s="51" t="e">
        <f>SUMIFS(#REF!,#REF!,'2-BA 2015 MIFRS'!$B45)</f>
        <v>#REF!</v>
      </c>
      <c r="Z45" s="38"/>
      <c r="AA45" s="58" t="e">
        <f t="shared" si="2"/>
        <v>#REF!</v>
      </c>
    </row>
    <row r="46" spans="1:27" ht="30" x14ac:dyDescent="0.25">
      <c r="A46" s="45">
        <v>47</v>
      </c>
      <c r="B46" s="45">
        <v>2440</v>
      </c>
      <c r="C46" s="46" t="s">
        <v>54</v>
      </c>
      <c r="D46" s="51" t="e">
        <f>SUMIFS(#REF!,#REF!,'2-BA 2015 MIFRS'!$B46)</f>
        <v>#REF!</v>
      </c>
      <c r="E46" s="51" t="e">
        <f>SUMIFS(#REF!,#REF!,'2-BA 2015 MIFRS'!$B46)</f>
        <v>#REF!</v>
      </c>
      <c r="F46" s="51" t="e">
        <f>SUMIFS(#REF!,#REF!,'2-BA 2015 MIFRS'!$B46)</f>
        <v>#REF!</v>
      </c>
      <c r="G46" s="51" t="e">
        <f>SUMIFS(#REF!,#REF!,'2-BA 2015 MIFRS'!$B46)</f>
        <v>#REF!</v>
      </c>
      <c r="H46" s="51" t="e">
        <f>SUMIFS(#REF!,#REF!,'2-BA 2015 MIFRS'!$B46)</f>
        <v>#REF!</v>
      </c>
      <c r="I46" s="51" t="e">
        <f>SUMIFS(#REF!,#REF!,'2-BA 2015 MIFRS'!$B46)</f>
        <v>#REF!</v>
      </c>
      <c r="J46" s="51" t="e">
        <f>SUMIFS(#REF!,#REF!,'2-BA 2015 MIFRS'!$B46)</f>
        <v>#REF!</v>
      </c>
      <c r="K46" s="51" t="e">
        <f>SUMIFS(#REF!,#REF!,'2-BA 2015 MIFRS'!$B46)</f>
        <v>#REF!</v>
      </c>
      <c r="L46" s="51" t="e">
        <f t="shared" si="0"/>
        <v>#REF!</v>
      </c>
      <c r="M46" s="51" t="e">
        <f>SUMIFS(#REF!,#REF!,'2-BA 2015 MIFRS'!$B46)</f>
        <v>#REF!</v>
      </c>
      <c r="N46" s="47"/>
      <c r="O46" s="51" t="e">
        <f>SUMIFS(#REF!,#REF!,'2-BA 2015 MIFRS'!$B46)</f>
        <v>#REF!</v>
      </c>
      <c r="P46" s="51" t="e">
        <f>SUMIFS(#REF!,#REF!,'2-BA 2015 MIFRS'!$B46)</f>
        <v>#REF!</v>
      </c>
      <c r="Q46" s="51" t="e">
        <f>SUMIFS(#REF!,#REF!,'2-BA 2015 MIFRS'!$B46)</f>
        <v>#REF!</v>
      </c>
      <c r="R46" s="51" t="e">
        <f>SUMIFS(#REF!,#REF!,'2-BA 2015 MIFRS'!$B46)</f>
        <v>#REF!</v>
      </c>
      <c r="S46" s="51" t="e">
        <f>SUMIFS(#REF!,#REF!,'2-BA 2015 MIFRS'!$B46)</f>
        <v>#REF!</v>
      </c>
      <c r="T46" s="51" t="e">
        <f>SUMIFS(#REF!,#REF!,'2-BA 2015 MIFRS'!$B46)</f>
        <v>#REF!</v>
      </c>
      <c r="U46" s="51" t="e">
        <f>SUMIFS(#REF!,#REF!,'2-BA 2015 MIFRS'!$B46)</f>
        <v>#REF!</v>
      </c>
      <c r="V46" s="51" t="e">
        <f>SUMIFS(#REF!,#REF!,'2-BA 2015 MIFRS'!$B46)</f>
        <v>#REF!</v>
      </c>
      <c r="W46" s="51" t="e">
        <f t="shared" si="1"/>
        <v>#REF!</v>
      </c>
      <c r="X46" s="51" t="e">
        <f>SUMIFS(#REF!,#REF!,'2-BA 2015 MIFRS'!$B46)</f>
        <v>#REF!</v>
      </c>
      <c r="Y46" s="51" t="e">
        <f>SUMIFS(#REF!,#REF!,'2-BA 2015 MIFRS'!$B46)</f>
        <v>#REF!</v>
      </c>
      <c r="Z46" s="38"/>
      <c r="AA46" s="58" t="e">
        <f t="shared" si="2"/>
        <v>#REF!</v>
      </c>
    </row>
    <row r="47" spans="1:27" x14ac:dyDescent="0.25">
      <c r="A47" s="45" t="s">
        <v>15</v>
      </c>
      <c r="B47" s="45">
        <v>1609</v>
      </c>
      <c r="C47" s="46" t="s">
        <v>42</v>
      </c>
      <c r="D47" s="51" t="e">
        <f>SUMIFS(#REF!,#REF!,'2-BA 2015 MIFRS'!$B47)</f>
        <v>#REF!</v>
      </c>
      <c r="E47" s="51" t="e">
        <f>SUMIFS(#REF!,#REF!,'2-BA 2015 MIFRS'!$B47)</f>
        <v>#REF!</v>
      </c>
      <c r="F47" s="51" t="e">
        <f>SUMIFS(#REF!,#REF!,'2-BA 2015 MIFRS'!$B47)</f>
        <v>#REF!</v>
      </c>
      <c r="G47" s="51" t="e">
        <f>SUMIFS(#REF!,#REF!,'2-BA 2015 MIFRS'!$B47)</f>
        <v>#REF!</v>
      </c>
      <c r="H47" s="51" t="e">
        <f>SUMIFS(#REF!,#REF!,'2-BA 2015 MIFRS'!$B47)</f>
        <v>#REF!</v>
      </c>
      <c r="I47" s="51" t="e">
        <f>SUMIFS(#REF!,#REF!,'2-BA 2015 MIFRS'!$B47)</f>
        <v>#REF!</v>
      </c>
      <c r="J47" s="51" t="e">
        <f>SUMIFS(#REF!,#REF!,'2-BA 2015 MIFRS'!$B47)</f>
        <v>#REF!</v>
      </c>
      <c r="K47" s="51" t="e">
        <f>SUMIFS(#REF!,#REF!,'2-BA 2015 MIFRS'!$B47)</f>
        <v>#REF!</v>
      </c>
      <c r="L47" s="51" t="e">
        <f t="shared" si="0"/>
        <v>#REF!</v>
      </c>
      <c r="M47" s="51" t="e">
        <f>SUMIFS(#REF!,#REF!,'2-BA 2015 MIFRS'!$B47)</f>
        <v>#REF!</v>
      </c>
      <c r="N47" s="47"/>
      <c r="O47" s="51" t="e">
        <f>SUMIFS(#REF!,#REF!,'2-BA 2015 MIFRS'!$B47)</f>
        <v>#REF!</v>
      </c>
      <c r="P47" s="51" t="e">
        <f>SUMIFS(#REF!,#REF!,'2-BA 2015 MIFRS'!$B47)</f>
        <v>#REF!</v>
      </c>
      <c r="Q47" s="51" t="e">
        <f>SUMIFS(#REF!,#REF!,'2-BA 2015 MIFRS'!$B47)</f>
        <v>#REF!</v>
      </c>
      <c r="R47" s="51" t="e">
        <f>SUMIFS(#REF!,#REF!,'2-BA 2015 MIFRS'!$B47)</f>
        <v>#REF!</v>
      </c>
      <c r="S47" s="51" t="e">
        <f>SUMIFS(#REF!,#REF!,'2-BA 2015 MIFRS'!$B47)</f>
        <v>#REF!</v>
      </c>
      <c r="T47" s="51" t="e">
        <f>SUMIFS(#REF!,#REF!,'2-BA 2015 MIFRS'!$B47)</f>
        <v>#REF!</v>
      </c>
      <c r="U47" s="51" t="e">
        <f>SUMIFS(#REF!,#REF!,'2-BA 2015 MIFRS'!$B47)</f>
        <v>#REF!</v>
      </c>
      <c r="V47" s="51" t="e">
        <f>SUMIFS(#REF!,#REF!,'2-BA 2015 MIFRS'!$B47)</f>
        <v>#REF!</v>
      </c>
      <c r="W47" s="51" t="e">
        <f t="shared" si="1"/>
        <v>#REF!</v>
      </c>
      <c r="X47" s="51" t="e">
        <f>SUMIFS(#REF!,#REF!,'2-BA 2015 MIFRS'!$B47)</f>
        <v>#REF!</v>
      </c>
      <c r="Y47" s="51" t="e">
        <f>SUMIFS(#REF!,#REF!,'2-BA 2015 MIFRS'!$B47)</f>
        <v>#REF!</v>
      </c>
      <c r="Z47" s="38"/>
      <c r="AA47" s="58" t="e">
        <f t="shared" si="2"/>
        <v>#REF!</v>
      </c>
    </row>
    <row r="48" spans="1:27" x14ac:dyDescent="0.25">
      <c r="A48" s="45" t="s">
        <v>15</v>
      </c>
      <c r="B48" s="45">
        <v>2005</v>
      </c>
      <c r="C48" s="46" t="s">
        <v>43</v>
      </c>
      <c r="D48" s="51" t="e">
        <f>SUMIFS(#REF!,#REF!,'2-BA 2015 MIFRS'!$B48)</f>
        <v>#REF!</v>
      </c>
      <c r="E48" s="51" t="e">
        <f>SUMIFS(#REF!,#REF!,'2-BA 2015 MIFRS'!$B48)</f>
        <v>#REF!</v>
      </c>
      <c r="F48" s="51" t="e">
        <f>SUMIFS(#REF!,#REF!,'2-BA 2015 MIFRS'!$B48)</f>
        <v>#REF!</v>
      </c>
      <c r="G48" s="51" t="e">
        <f>SUMIFS(#REF!,#REF!,'2-BA 2015 MIFRS'!$B48)</f>
        <v>#REF!</v>
      </c>
      <c r="H48" s="51" t="e">
        <f>SUMIFS(#REF!,#REF!,'2-BA 2015 MIFRS'!$B48)</f>
        <v>#REF!</v>
      </c>
      <c r="I48" s="51" t="e">
        <f>SUMIFS(#REF!,#REF!,'2-BA 2015 MIFRS'!$B48)</f>
        <v>#REF!</v>
      </c>
      <c r="J48" s="51" t="e">
        <f>SUMIFS(#REF!,#REF!,'2-BA 2015 MIFRS'!$B48)</f>
        <v>#REF!</v>
      </c>
      <c r="K48" s="51" t="e">
        <f>SUMIFS(#REF!,#REF!,'2-BA 2015 MIFRS'!$B48)</f>
        <v>#REF!</v>
      </c>
      <c r="L48" s="51" t="e">
        <f t="shared" si="0"/>
        <v>#REF!</v>
      </c>
      <c r="M48" s="51" t="e">
        <f>SUMIFS(#REF!,#REF!,'2-BA 2015 MIFRS'!$B48)</f>
        <v>#REF!</v>
      </c>
      <c r="N48" s="47"/>
      <c r="O48" s="51" t="e">
        <f>SUMIFS(#REF!,#REF!,'2-BA 2015 MIFRS'!$B48)</f>
        <v>#REF!</v>
      </c>
      <c r="P48" s="51" t="e">
        <f>SUMIFS(#REF!,#REF!,'2-BA 2015 MIFRS'!$B48)</f>
        <v>#REF!</v>
      </c>
      <c r="Q48" s="51" t="e">
        <f>SUMIFS(#REF!,#REF!,'2-BA 2015 MIFRS'!$B48)</f>
        <v>#REF!</v>
      </c>
      <c r="R48" s="51" t="e">
        <f>SUMIFS(#REF!,#REF!,'2-BA 2015 MIFRS'!$B48)</f>
        <v>#REF!</v>
      </c>
      <c r="S48" s="51" t="e">
        <f>SUMIFS(#REF!,#REF!,'2-BA 2015 MIFRS'!$B48)</f>
        <v>#REF!</v>
      </c>
      <c r="T48" s="51" t="e">
        <f>SUMIFS(#REF!,#REF!,'2-BA 2015 MIFRS'!$B48)</f>
        <v>#REF!</v>
      </c>
      <c r="U48" s="51" t="e">
        <f>SUMIFS(#REF!,#REF!,'2-BA 2015 MIFRS'!$B48)</f>
        <v>#REF!</v>
      </c>
      <c r="V48" s="51" t="e">
        <f>SUMIFS(#REF!,#REF!,'2-BA 2015 MIFRS'!$B48)</f>
        <v>#REF!</v>
      </c>
      <c r="W48" s="51" t="e">
        <f t="shared" si="1"/>
        <v>#REF!</v>
      </c>
      <c r="X48" s="51" t="e">
        <f>SUMIFS(#REF!,#REF!,'2-BA 2015 MIFRS'!$B48)</f>
        <v>#REF!</v>
      </c>
      <c r="Y48" s="51" t="e">
        <f>SUMIFS(#REF!,#REF!,'2-BA 2015 MIFRS'!$B48)</f>
        <v>#REF!</v>
      </c>
      <c r="Z48" s="38"/>
      <c r="AA48" s="58" t="e">
        <f t="shared" si="2"/>
        <v>#REF!</v>
      </c>
    </row>
    <row r="49" spans="1:30" x14ac:dyDescent="0.25">
      <c r="A49" s="20"/>
      <c r="B49" s="20"/>
      <c r="C49" s="21"/>
      <c r="D49" s="22"/>
      <c r="E49" s="22"/>
      <c r="F49" s="22"/>
      <c r="G49" s="22"/>
      <c r="H49" s="22"/>
      <c r="I49" s="22"/>
      <c r="J49" s="22"/>
      <c r="K49" s="22"/>
      <c r="L49" s="22"/>
      <c r="M49" s="41"/>
      <c r="N49" s="37"/>
      <c r="O49" s="22"/>
      <c r="P49" s="22"/>
      <c r="Q49" s="22"/>
      <c r="R49" s="22"/>
      <c r="S49" s="22"/>
      <c r="T49" s="22"/>
      <c r="U49" s="22"/>
      <c r="V49" s="22"/>
      <c r="W49" s="22"/>
      <c r="X49" s="41"/>
      <c r="Y49" s="44"/>
      <c r="Z49" s="38"/>
      <c r="AA49" s="58">
        <f t="shared" si="2"/>
        <v>0</v>
      </c>
    </row>
    <row r="50" spans="1:30" x14ac:dyDescent="0.25">
      <c r="A50" s="20"/>
      <c r="B50" s="20"/>
      <c r="C50" s="23" t="s">
        <v>44</v>
      </c>
      <c r="D50" s="24" t="e">
        <f>SUM(D16:D49)</f>
        <v>#REF!</v>
      </c>
      <c r="E50" s="24" t="e">
        <f t="shared" ref="E50:M50" si="5">SUM(E16:E49)</f>
        <v>#REF!</v>
      </c>
      <c r="F50" s="24" t="e">
        <f t="shared" si="5"/>
        <v>#REF!</v>
      </c>
      <c r="G50" s="24" t="e">
        <f t="shared" si="5"/>
        <v>#REF!</v>
      </c>
      <c r="H50" s="24" t="e">
        <f t="shared" si="5"/>
        <v>#REF!</v>
      </c>
      <c r="I50" s="24" t="e">
        <f t="shared" si="5"/>
        <v>#REF!</v>
      </c>
      <c r="J50" s="24" t="e">
        <f t="shared" si="5"/>
        <v>#REF!</v>
      </c>
      <c r="K50" s="24" t="e">
        <f t="shared" si="5"/>
        <v>#REF!</v>
      </c>
      <c r="L50" s="24" t="e">
        <f t="shared" si="5"/>
        <v>#REF!</v>
      </c>
      <c r="M50" s="24" t="e">
        <f t="shared" si="5"/>
        <v>#REF!</v>
      </c>
      <c r="N50" s="108"/>
      <c r="O50" s="24" t="e">
        <f t="shared" ref="O50:Y50" si="6">SUM(O16:O49)</f>
        <v>#REF!</v>
      </c>
      <c r="P50" s="24" t="e">
        <f t="shared" si="6"/>
        <v>#REF!</v>
      </c>
      <c r="Q50" s="24" t="e">
        <f t="shared" si="6"/>
        <v>#REF!</v>
      </c>
      <c r="R50" s="24" t="e">
        <f t="shared" si="6"/>
        <v>#REF!</v>
      </c>
      <c r="S50" s="24" t="e">
        <f t="shared" si="6"/>
        <v>#REF!</v>
      </c>
      <c r="T50" s="24" t="e">
        <f t="shared" si="6"/>
        <v>#REF!</v>
      </c>
      <c r="U50" s="24" t="e">
        <f t="shared" si="6"/>
        <v>#REF!</v>
      </c>
      <c r="V50" s="24" t="e">
        <f t="shared" si="6"/>
        <v>#REF!</v>
      </c>
      <c r="W50" s="24" t="e">
        <f t="shared" si="6"/>
        <v>#REF!</v>
      </c>
      <c r="X50" s="24" t="e">
        <f t="shared" si="6"/>
        <v>#REF!</v>
      </c>
      <c r="Y50" s="24" t="e">
        <f t="shared" si="6"/>
        <v>#REF!</v>
      </c>
      <c r="AA50" s="58" t="e">
        <f t="shared" si="2"/>
        <v>#REF!</v>
      </c>
      <c r="AC50" s="58" t="e">
        <f>+G50+H50+L50-M50</f>
        <v>#REF!</v>
      </c>
      <c r="AD50" s="58" t="e">
        <f>+R50+S50+W50-X50</f>
        <v>#REF!</v>
      </c>
    </row>
    <row r="51" spans="1:30" ht="37.5" x14ac:dyDescent="0.25">
      <c r="A51" s="20"/>
      <c r="B51" s="20"/>
      <c r="C51" s="25" t="s">
        <v>45</v>
      </c>
      <c r="D51" s="22" t="e">
        <f>-#REF!</f>
        <v>#REF!</v>
      </c>
      <c r="E51" s="22">
        <v>0</v>
      </c>
      <c r="F51" s="22">
        <v>0</v>
      </c>
      <c r="G51" s="22" t="e">
        <f t="shared" ref="G51:G52" si="7">+D51</f>
        <v>#REF!</v>
      </c>
      <c r="H51" s="22" t="e">
        <f>-#REF!</f>
        <v>#REF!</v>
      </c>
      <c r="I51" s="22"/>
      <c r="J51" s="22"/>
      <c r="K51" s="22"/>
      <c r="L51" s="22">
        <v>0</v>
      </c>
      <c r="M51" s="41" t="e">
        <f>-#REF!</f>
        <v>#REF!</v>
      </c>
      <c r="N51" s="27"/>
      <c r="O51" s="22" t="e">
        <f>-#REF!</f>
        <v>#REF!</v>
      </c>
      <c r="P51" s="22">
        <v>0</v>
      </c>
      <c r="Q51" s="22">
        <v>0</v>
      </c>
      <c r="R51" s="22" t="e">
        <f t="shared" ref="R51:R52" si="8">+O51</f>
        <v>#REF!</v>
      </c>
      <c r="S51" s="22" t="e">
        <f>-#REF!</f>
        <v>#REF!</v>
      </c>
      <c r="T51" s="22"/>
      <c r="U51" s="22"/>
      <c r="V51" s="22"/>
      <c r="W51" s="51">
        <f t="shared" ref="W51:W52" si="9">SUM(T51:V51)</f>
        <v>0</v>
      </c>
      <c r="X51" s="41" t="e">
        <f>-#REF!</f>
        <v>#REF!</v>
      </c>
      <c r="Y51" s="44" t="e">
        <f>-#REF!</f>
        <v>#REF!</v>
      </c>
      <c r="AA51" s="58" t="e">
        <f t="shared" si="2"/>
        <v>#REF!</v>
      </c>
      <c r="AC51" s="58"/>
      <c r="AD51" s="58"/>
    </row>
    <row r="52" spans="1:30" ht="25.5" x14ac:dyDescent="0.25">
      <c r="A52" s="20"/>
      <c r="B52" s="20"/>
      <c r="C52" s="26" t="s">
        <v>46</v>
      </c>
      <c r="D52" s="22" t="e">
        <f>-SUM(#REF!+#REF!)</f>
        <v>#REF!</v>
      </c>
      <c r="E52" s="22">
        <v>0</v>
      </c>
      <c r="F52" s="22">
        <v>0</v>
      </c>
      <c r="G52" s="22" t="e">
        <f t="shared" si="7"/>
        <v>#REF!</v>
      </c>
      <c r="H52" s="22" t="e">
        <f>-(#REF!+#REF!)+(#REF!+#REF!)</f>
        <v>#REF!</v>
      </c>
      <c r="I52" s="22"/>
      <c r="J52" s="22"/>
      <c r="K52" s="22"/>
      <c r="L52" s="22">
        <v>0</v>
      </c>
      <c r="M52" s="41" t="e">
        <f>-(#REF!+#REF!)+(#REF!+#REF!)</f>
        <v>#REF!</v>
      </c>
      <c r="N52" s="37"/>
      <c r="O52" s="22" t="e">
        <f>-(#REF!+#REF!)</f>
        <v>#REF!</v>
      </c>
      <c r="P52" s="22">
        <v>0</v>
      </c>
      <c r="Q52" s="22">
        <v>0</v>
      </c>
      <c r="R52" s="22" t="e">
        <f t="shared" si="8"/>
        <v>#REF!</v>
      </c>
      <c r="S52" s="22" t="e">
        <f>-(#REF!+#REF!)+(#REF!+#REF!)</f>
        <v>#REF!</v>
      </c>
      <c r="T52" s="22"/>
      <c r="U52" s="22"/>
      <c r="V52" s="22"/>
      <c r="W52" s="51">
        <f t="shared" si="9"/>
        <v>0</v>
      </c>
      <c r="X52" s="41" t="e">
        <f>-(#REF!+#REF!)+(#REF!+#REF!)</f>
        <v>#REF!</v>
      </c>
      <c r="Y52" s="44" t="e">
        <f>-(#REF!+#REF!)+(#REF!+#REF!)</f>
        <v>#REF!</v>
      </c>
      <c r="AA52" s="58" t="e">
        <f t="shared" si="2"/>
        <v>#REF!</v>
      </c>
      <c r="AC52" s="58"/>
      <c r="AD52" s="58"/>
    </row>
    <row r="53" spans="1:30" x14ac:dyDescent="0.25">
      <c r="A53" s="95"/>
      <c r="B53" s="95"/>
      <c r="C53" s="96" t="s">
        <v>47</v>
      </c>
      <c r="D53" s="97" t="e">
        <f>SUM(D50:D52)</f>
        <v>#REF!</v>
      </c>
      <c r="E53" s="97" t="e">
        <f t="shared" ref="E53:M53" si="10">SUM(E50:E52)</f>
        <v>#REF!</v>
      </c>
      <c r="F53" s="98" t="e">
        <f t="shared" si="10"/>
        <v>#REF!</v>
      </c>
      <c r="G53" s="97" t="e">
        <f t="shared" si="10"/>
        <v>#REF!</v>
      </c>
      <c r="H53" s="97" t="e">
        <f t="shared" si="10"/>
        <v>#REF!</v>
      </c>
      <c r="I53" s="97" t="e">
        <f t="shared" si="10"/>
        <v>#REF!</v>
      </c>
      <c r="J53" s="97" t="e">
        <f t="shared" si="10"/>
        <v>#REF!</v>
      </c>
      <c r="K53" s="97" t="e">
        <f>SUM(K50:K52)</f>
        <v>#REF!</v>
      </c>
      <c r="L53" s="97" t="e">
        <f t="shared" si="10"/>
        <v>#REF!</v>
      </c>
      <c r="M53" s="97" t="e">
        <f t="shared" si="10"/>
        <v>#REF!</v>
      </c>
      <c r="N53" s="108"/>
      <c r="O53" s="97" t="e">
        <f t="shared" ref="O53" si="11">SUM(O50:O52)</f>
        <v>#REF!</v>
      </c>
      <c r="P53" s="97" t="e">
        <f t="shared" ref="P53" si="12">SUM(P50:P52)</f>
        <v>#REF!</v>
      </c>
      <c r="Q53" s="98" t="e">
        <f t="shared" ref="Q53" si="13">SUM(Q50:Q52)</f>
        <v>#REF!</v>
      </c>
      <c r="R53" s="97" t="e">
        <f t="shared" ref="R53" si="14">SUM(R50:R52)</f>
        <v>#REF!</v>
      </c>
      <c r="S53" s="97" t="e">
        <f t="shared" ref="S53" si="15">SUM(S50:S52)</f>
        <v>#REF!</v>
      </c>
      <c r="T53" s="97" t="e">
        <f t="shared" ref="T53" si="16">SUM(T50:T52)</f>
        <v>#REF!</v>
      </c>
      <c r="U53" s="97" t="e">
        <f t="shared" ref="U53" si="17">SUM(U50:U52)</f>
        <v>#REF!</v>
      </c>
      <c r="V53" s="97" t="e">
        <f t="shared" ref="V53:W53" si="18">SUM(V50:V52)</f>
        <v>#REF!</v>
      </c>
      <c r="W53" s="97" t="e">
        <f t="shared" si="18"/>
        <v>#REF!</v>
      </c>
      <c r="X53" s="97" t="e">
        <f t="shared" ref="X53" si="19">SUM(X50:X52)</f>
        <v>#REF!</v>
      </c>
      <c r="Y53" s="97" t="e">
        <f t="shared" ref="Y53" si="20">SUM(Y50:Y52)</f>
        <v>#REF!</v>
      </c>
      <c r="AA53" s="58" t="e">
        <f t="shared" si="2"/>
        <v>#REF!</v>
      </c>
      <c r="AC53" s="58" t="e">
        <f>+G53+H53+L53-M53</f>
        <v>#REF!</v>
      </c>
      <c r="AD53" s="58" t="e">
        <f>+R53+S53+W53-X53</f>
        <v>#REF!</v>
      </c>
    </row>
    <row r="54" spans="1:30" s="105" customFormat="1" x14ac:dyDescent="0.25">
      <c r="A54" s="20"/>
      <c r="B54" s="20"/>
      <c r="C54" s="139" t="s">
        <v>74</v>
      </c>
      <c r="D54" s="139"/>
      <c r="E54" s="139"/>
      <c r="F54" s="139"/>
      <c r="G54" s="139"/>
      <c r="H54" s="139"/>
      <c r="I54" s="139"/>
      <c r="J54" s="139"/>
      <c r="K54" s="139"/>
      <c r="L54" s="139"/>
      <c r="M54" s="140"/>
      <c r="N54" s="140"/>
      <c r="O54" s="140"/>
      <c r="P54" s="140"/>
      <c r="Q54" s="140"/>
      <c r="R54" s="140"/>
      <c r="S54" s="51">
        <v>0</v>
      </c>
      <c r="T54" s="100"/>
      <c r="U54" s="101"/>
      <c r="V54" s="101"/>
      <c r="W54" s="101"/>
      <c r="X54" s="102"/>
      <c r="Y54" s="103"/>
    </row>
    <row r="55" spans="1:30" s="105" customFormat="1" x14ac:dyDescent="0.25">
      <c r="A55" s="20"/>
      <c r="B55" s="20"/>
      <c r="C55" s="139" t="s">
        <v>75</v>
      </c>
      <c r="D55" s="139"/>
      <c r="E55" s="139"/>
      <c r="F55" s="139"/>
      <c r="G55" s="139"/>
      <c r="H55" s="139"/>
      <c r="I55" s="139"/>
      <c r="J55" s="139"/>
      <c r="K55" s="139"/>
      <c r="L55" s="139"/>
      <c r="M55" s="140"/>
      <c r="N55" s="140"/>
      <c r="O55" s="140"/>
      <c r="P55" s="140"/>
      <c r="Q55" s="140"/>
      <c r="R55" s="140"/>
      <c r="S55" s="24" t="e">
        <f>SUM(S53:S54)</f>
        <v>#REF!</v>
      </c>
      <c r="T55" s="92"/>
      <c r="X55" s="106"/>
      <c r="Y55" s="107"/>
    </row>
    <row r="56" spans="1:30" s="105" customFormat="1" x14ac:dyDescent="0.25">
      <c r="A56" s="4"/>
      <c r="B56" s="4"/>
      <c r="C56" s="3"/>
      <c r="D56" s="3"/>
      <c r="E56" s="3"/>
      <c r="F56" s="3"/>
      <c r="G56" s="3"/>
      <c r="H56" s="3"/>
      <c r="I56" s="3"/>
      <c r="J56" s="3"/>
      <c r="K56" s="3"/>
      <c r="L56" s="3"/>
      <c r="N56" s="72"/>
      <c r="O56" s="72"/>
      <c r="P56" s="72"/>
      <c r="Q56" s="72"/>
      <c r="R56" s="72"/>
      <c r="S56" s="3"/>
      <c r="T56" s="92"/>
      <c r="X56" s="106"/>
      <c r="Y56" s="107"/>
    </row>
    <row r="57" spans="1:30" s="105" customFormat="1" x14ac:dyDescent="0.25">
      <c r="A57" s="3"/>
      <c r="B57" s="3"/>
      <c r="C57" s="3"/>
      <c r="D57" s="3"/>
      <c r="E57" s="3"/>
      <c r="F57" s="3"/>
      <c r="G57" s="29"/>
      <c r="H57" s="3"/>
      <c r="I57" s="3"/>
      <c r="J57" s="3"/>
      <c r="K57" s="3"/>
      <c r="N57" s="72"/>
      <c r="O57" s="72"/>
      <c r="P57" s="72"/>
      <c r="Q57" s="72"/>
      <c r="R57" s="30" t="s">
        <v>76</v>
      </c>
      <c r="S57" s="3"/>
      <c r="T57" s="92"/>
      <c r="X57" s="106"/>
      <c r="Y57" s="107"/>
    </row>
    <row r="58" spans="1:30" s="105" customFormat="1" x14ac:dyDescent="0.25">
      <c r="A58" s="20">
        <v>10</v>
      </c>
      <c r="B58" s="20"/>
      <c r="C58" s="21" t="s">
        <v>72</v>
      </c>
      <c r="D58" s="3"/>
      <c r="E58" s="3"/>
      <c r="F58" s="3"/>
      <c r="G58" s="3"/>
      <c r="H58" s="3"/>
      <c r="I58" s="3"/>
      <c r="J58" s="3"/>
      <c r="K58" s="3"/>
      <c r="N58" s="72"/>
      <c r="O58" s="72"/>
      <c r="P58" s="72"/>
      <c r="Q58" s="72"/>
      <c r="R58" s="73" t="s">
        <v>72</v>
      </c>
      <c r="S58" s="127">
        <v>-1799816.56</v>
      </c>
      <c r="T58" s="92"/>
      <c r="X58" s="106"/>
      <c r="Y58" s="107"/>
    </row>
    <row r="59" spans="1:30" s="105" customFormat="1" x14ac:dyDescent="0.25">
      <c r="A59" s="20"/>
      <c r="B59" s="20"/>
      <c r="C59" s="21" t="s">
        <v>33</v>
      </c>
      <c r="D59" s="3"/>
      <c r="E59" s="3"/>
      <c r="F59" s="128"/>
      <c r="G59" s="3"/>
      <c r="H59" s="3"/>
      <c r="I59" s="3"/>
      <c r="J59" s="3"/>
      <c r="K59" s="3"/>
      <c r="N59" s="72"/>
      <c r="O59" s="72"/>
      <c r="P59" s="72"/>
      <c r="Q59" s="72"/>
      <c r="R59" s="131" t="s">
        <v>33</v>
      </c>
      <c r="S59" s="127">
        <v>0</v>
      </c>
      <c r="T59" s="92"/>
      <c r="X59" s="106"/>
      <c r="Y59" s="107"/>
    </row>
    <row r="60" spans="1:30" s="105" customForma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N60" s="72"/>
      <c r="O60" s="72"/>
      <c r="P60" s="72"/>
      <c r="Q60" s="72"/>
      <c r="R60" s="32" t="s">
        <v>73</v>
      </c>
      <c r="S60" s="129" t="e">
        <f>+S55-S58</f>
        <v>#REF!</v>
      </c>
      <c r="T60" s="92"/>
      <c r="X60" s="106"/>
      <c r="Y60" s="107"/>
    </row>
    <row r="61" spans="1:30" s="105" customFormat="1" x14ac:dyDescent="0.25">
      <c r="A61" s="60"/>
      <c r="B61" s="60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104"/>
      <c r="T61" s="92"/>
      <c r="X61" s="106"/>
      <c r="Y61" s="107"/>
    </row>
    <row r="62" spans="1:30" s="105" customFormat="1" x14ac:dyDescent="0.25">
      <c r="A62" s="60"/>
      <c r="B62" s="60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104"/>
      <c r="T62" s="92"/>
      <c r="X62" s="106"/>
      <c r="Y62" s="107"/>
    </row>
    <row r="63" spans="1:30" s="59" customFormat="1" x14ac:dyDescent="0.25">
      <c r="A63" s="137" t="s">
        <v>69</v>
      </c>
      <c r="B63" s="138"/>
      <c r="C63" s="138"/>
      <c r="G63" s="74"/>
    </row>
    <row r="64" spans="1:30" x14ac:dyDescent="0.25">
      <c r="A64" s="138"/>
      <c r="B64" s="138"/>
      <c r="C64" s="138"/>
      <c r="G64" s="59"/>
      <c r="H64" s="29"/>
      <c r="P64" s="30"/>
      <c r="Q64" s="30"/>
      <c r="R64" s="91"/>
      <c r="S64" s="92"/>
      <c r="T64" s="27"/>
    </row>
    <row r="65" spans="1:25" x14ac:dyDescent="0.25">
      <c r="A65" s="138"/>
      <c r="B65" s="138"/>
      <c r="C65" s="138"/>
      <c r="G65" s="75"/>
      <c r="P65" s="31"/>
      <c r="Q65" s="31"/>
      <c r="R65" s="135"/>
      <c r="S65" s="135"/>
      <c r="T65" s="93"/>
      <c r="V65" s="35"/>
      <c r="W65" s="35"/>
    </row>
    <row r="66" spans="1:25" x14ac:dyDescent="0.25">
      <c r="A66" s="138"/>
      <c r="B66" s="138"/>
      <c r="C66" s="138"/>
      <c r="G66" s="59"/>
      <c r="P66" s="31"/>
      <c r="Q66" s="31"/>
      <c r="R66" s="135"/>
      <c r="S66" s="135"/>
      <c r="T66" s="93"/>
    </row>
    <row r="67" spans="1:25" x14ac:dyDescent="0.25">
      <c r="A67" s="138"/>
      <c r="B67" s="138"/>
      <c r="C67" s="138"/>
      <c r="P67" s="32"/>
      <c r="Q67" s="32"/>
      <c r="R67" s="32"/>
      <c r="S67" s="27"/>
      <c r="T67" s="93"/>
      <c r="U67" s="33"/>
      <c r="X67" s="58"/>
    </row>
    <row r="68" spans="1:25" x14ac:dyDescent="0.25">
      <c r="C68" s="77"/>
      <c r="T68" s="35"/>
      <c r="U68" s="35"/>
    </row>
    <row r="69" spans="1:25" x14ac:dyDescent="0.25">
      <c r="B69" s="3"/>
      <c r="C69" s="59"/>
    </row>
    <row r="70" spans="1:25" s="59" customFormat="1" ht="15" customHeight="1" x14ac:dyDescent="0.25"/>
    <row r="71" spans="1:25" s="59" customFormat="1" ht="15" customHeight="1" x14ac:dyDescent="0.25">
      <c r="B71" s="71"/>
      <c r="C71" s="75"/>
      <c r="D71" s="71"/>
      <c r="E71" s="71"/>
      <c r="F71" s="71"/>
      <c r="G71" s="71"/>
      <c r="H71" s="71"/>
      <c r="I71" s="7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</row>
    <row r="72" spans="1:25" s="59" customFormat="1" x14ac:dyDescent="0.25">
      <c r="A72" s="62"/>
      <c r="B72" s="63"/>
      <c r="C72" s="76" t="s">
        <v>77</v>
      </c>
      <c r="D72" s="134" t="e">
        <f>SUM(D16:D48,D51:D52)-D53</f>
        <v>#REF!</v>
      </c>
      <c r="E72" s="134" t="e">
        <f t="shared" ref="E72:L72" si="21">SUM(E16:E48,E51:E52)-E53</f>
        <v>#REF!</v>
      </c>
      <c r="F72" s="134" t="e">
        <f t="shared" si="21"/>
        <v>#REF!</v>
      </c>
      <c r="G72" s="134" t="e">
        <f t="shared" si="21"/>
        <v>#REF!</v>
      </c>
      <c r="H72" s="134" t="e">
        <f t="shared" si="21"/>
        <v>#REF!</v>
      </c>
      <c r="I72" s="134" t="e">
        <f t="shared" si="21"/>
        <v>#REF!</v>
      </c>
      <c r="J72" s="134" t="e">
        <f t="shared" si="21"/>
        <v>#REF!</v>
      </c>
      <c r="K72" s="134" t="e">
        <f t="shared" si="21"/>
        <v>#REF!</v>
      </c>
      <c r="L72" s="134" t="e">
        <f t="shared" si="21"/>
        <v>#REF!</v>
      </c>
      <c r="M72" s="134" t="e">
        <f t="shared" ref="M72:Y72" si="22">SUM(M16:M48,M51:M52)-M53</f>
        <v>#REF!</v>
      </c>
      <c r="N72" s="134"/>
      <c r="O72" s="134" t="e">
        <f t="shared" si="22"/>
        <v>#REF!</v>
      </c>
      <c r="P72" s="134" t="e">
        <f t="shared" si="22"/>
        <v>#REF!</v>
      </c>
      <c r="Q72" s="134" t="e">
        <f t="shared" si="22"/>
        <v>#REF!</v>
      </c>
      <c r="R72" s="134" t="e">
        <f t="shared" si="22"/>
        <v>#REF!</v>
      </c>
      <c r="S72" s="134" t="e">
        <f t="shared" si="22"/>
        <v>#REF!</v>
      </c>
      <c r="T72" s="134" t="e">
        <f t="shared" si="22"/>
        <v>#REF!</v>
      </c>
      <c r="U72" s="134" t="e">
        <f t="shared" si="22"/>
        <v>#REF!</v>
      </c>
      <c r="V72" s="134" t="e">
        <f t="shared" si="22"/>
        <v>#REF!</v>
      </c>
      <c r="W72" s="134" t="e">
        <f t="shared" si="22"/>
        <v>#REF!</v>
      </c>
      <c r="X72" s="134" t="e">
        <f t="shared" si="22"/>
        <v>#REF!</v>
      </c>
      <c r="Y72" s="134" t="e">
        <f t="shared" si="22"/>
        <v>#REF!</v>
      </c>
    </row>
    <row r="73" spans="1:25" s="59" customFormat="1" ht="12.75" customHeight="1" x14ac:dyDescent="0.25">
      <c r="B73" s="64"/>
      <c r="C73" s="77"/>
      <c r="D73" s="66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</row>
    <row r="74" spans="1:25" s="59" customFormat="1" ht="15" customHeight="1" x14ac:dyDescent="0.25">
      <c r="B74" s="64"/>
      <c r="D74" s="66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</row>
    <row r="75" spans="1:25" s="59" customFormat="1" ht="15" customHeight="1" x14ac:dyDescent="0.25">
      <c r="A75" s="64"/>
      <c r="B75" s="64"/>
      <c r="C75" s="65"/>
      <c r="D75" s="66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</row>
    <row r="76" spans="1:25" s="59" customFormat="1" ht="15" customHeight="1" x14ac:dyDescent="0.25">
      <c r="A76" s="64"/>
      <c r="B76" s="64"/>
      <c r="C76" s="65"/>
      <c r="D76" s="66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</row>
    <row r="77" spans="1:25" s="59" customFormat="1" ht="15" customHeight="1" x14ac:dyDescent="0.25">
      <c r="A77" s="64"/>
      <c r="B77" s="64"/>
      <c r="C77" s="65"/>
      <c r="D77" s="66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</row>
    <row r="78" spans="1:25" s="59" customFormat="1" ht="15" customHeight="1" x14ac:dyDescent="0.25">
      <c r="A78" s="64"/>
      <c r="B78" s="64"/>
      <c r="C78" s="65"/>
      <c r="D78" s="66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</row>
    <row r="79" spans="1:25" s="59" customFormat="1" ht="18.75" customHeight="1" x14ac:dyDescent="0.25">
      <c r="A79" s="60"/>
      <c r="B79" s="60"/>
      <c r="D79" s="68"/>
    </row>
    <row r="80" spans="1:25" s="59" customFormat="1" x14ac:dyDescent="0.25">
      <c r="A80" s="60"/>
      <c r="B80" s="60"/>
      <c r="S80" s="69"/>
      <c r="T80" s="70"/>
    </row>
    <row r="81" spans="19:20" x14ac:dyDescent="0.25">
      <c r="S81" s="53"/>
      <c r="T81" s="35"/>
    </row>
    <row r="82" spans="19:20" x14ac:dyDescent="0.25">
      <c r="S82" s="53"/>
      <c r="T82" s="35"/>
    </row>
    <row r="83" spans="19:20" x14ac:dyDescent="0.25">
      <c r="S83" s="56"/>
      <c r="T83" s="57"/>
    </row>
    <row r="100" spans="1:27" outlineLevel="1" x14ac:dyDescent="0.25"/>
    <row r="101" spans="1:27" outlineLevel="1" x14ac:dyDescent="0.25">
      <c r="A101" s="4" t="s">
        <v>57</v>
      </c>
    </row>
    <row r="102" spans="1:27" outlineLevel="1" x14ac:dyDescent="0.25">
      <c r="A102" s="49">
        <v>47</v>
      </c>
      <c r="B102" s="49">
        <v>1860</v>
      </c>
      <c r="C102" s="50" t="s">
        <v>27</v>
      </c>
      <c r="D102" s="51" t="e">
        <f>SUMIFS(#REF!,#REF!,'2-BA 2015 MIFRS'!$B102)</f>
        <v>#REF!</v>
      </c>
      <c r="E102" s="51" t="e">
        <f>SUMIFS(#REF!,#REF!,'2-BA 2015 MIFRS'!$B102)</f>
        <v>#REF!</v>
      </c>
      <c r="F102" s="51" t="e">
        <f>SUMIFS(#REF!,#REF!,'2-BA 2015 MIFRS'!$B102)</f>
        <v>#REF!</v>
      </c>
      <c r="G102" s="51" t="e">
        <f>SUMIFS(#REF!,#REF!,'2-BA 2015 MIFRS'!$B102)</f>
        <v>#REF!</v>
      </c>
      <c r="H102" s="51" t="e">
        <f>SUMIFS(#REF!,#REF!,'2-BA 2015 MIFRS'!$B102)</f>
        <v>#REF!</v>
      </c>
      <c r="I102" s="51" t="e">
        <f>SUMIFS(#REF!,#REF!,'2-BA 2015 MIFRS'!$B102)</f>
        <v>#REF!</v>
      </c>
      <c r="J102" s="51" t="e">
        <f>SUMIFS(#REF!,#REF!,'2-BA 2015 MIFRS'!$B102)</f>
        <v>#REF!</v>
      </c>
      <c r="K102" s="51" t="e">
        <f>SUMIFS(#REF!,#REF!,'2-BA 2015 MIFRS'!$B102)</f>
        <v>#REF!</v>
      </c>
      <c r="L102" s="51"/>
      <c r="M102" s="51" t="e">
        <f>SUMIFS(#REF!,#REF!,'2-BA 2015 MIFRS'!$B102)</f>
        <v>#REF!</v>
      </c>
      <c r="N102" s="37"/>
      <c r="O102" s="51" t="e">
        <f>SUMIFS(#REF!,#REF!,'2-BA 2015 MIFRS'!$B102)</f>
        <v>#REF!</v>
      </c>
      <c r="P102" s="51" t="e">
        <f>SUMIFS(#REF!,#REF!,'2-BA 2015 MIFRS'!$B102)</f>
        <v>#REF!</v>
      </c>
      <c r="Q102" s="51" t="e">
        <f>SUMIFS(#REF!,#REF!,'2-BA 2015 MIFRS'!$B102)</f>
        <v>#REF!</v>
      </c>
      <c r="R102" s="51" t="e">
        <f>SUMIFS(#REF!,#REF!,'2-BA 2015 MIFRS'!$B102)</f>
        <v>#REF!</v>
      </c>
      <c r="S102" s="51" t="e">
        <f>SUMIFS(#REF!,#REF!,'2-BA 2015 MIFRS'!$B102)</f>
        <v>#REF!</v>
      </c>
      <c r="T102" s="51" t="e">
        <f>SUMIFS(#REF!,#REF!,'2-BA 2015 MIFRS'!$B102)</f>
        <v>#REF!</v>
      </c>
      <c r="U102" s="51" t="e">
        <f>SUMIFS(#REF!,#REF!,'2-BA 2015 MIFRS'!$B102)</f>
        <v>#REF!</v>
      </c>
      <c r="V102" s="51" t="e">
        <f>SUMIFS(#REF!,#REF!,'2-BA 2015 MIFRS'!$B102)</f>
        <v>#REF!</v>
      </c>
      <c r="W102" s="51"/>
      <c r="X102" s="51" t="e">
        <f>SUMIFS(#REF!,#REF!,'2-BA 2015 MIFRS'!$B102)</f>
        <v>#REF!</v>
      </c>
      <c r="Y102" s="51" t="e">
        <f>SUMIFS(#REF!,#REF!,'2-BA 2015 MIFRS'!$B102)</f>
        <v>#REF!</v>
      </c>
      <c r="Z102" s="38"/>
      <c r="AA102" s="58" t="e">
        <f t="shared" ref="AA102" si="23">+Y102-X102-M102</f>
        <v>#REF!</v>
      </c>
    </row>
    <row r="103" spans="1:27" outlineLevel="1" x14ac:dyDescent="0.25">
      <c r="A103" s="4" t="s">
        <v>58</v>
      </c>
    </row>
    <row r="104" spans="1:27" outlineLevel="1" x14ac:dyDescent="0.25">
      <c r="A104" s="49">
        <v>47</v>
      </c>
      <c r="B104" s="49">
        <v>1860</v>
      </c>
      <c r="C104" s="50" t="s">
        <v>27</v>
      </c>
      <c r="D104" s="51" t="e">
        <f>+D102-D29</f>
        <v>#REF!</v>
      </c>
      <c r="E104" s="51" t="e">
        <f t="shared" ref="E104:Y104" si="24">+E102-E29</f>
        <v>#REF!</v>
      </c>
      <c r="F104" s="51" t="e">
        <f t="shared" si="24"/>
        <v>#REF!</v>
      </c>
      <c r="G104" s="51" t="e">
        <f t="shared" si="24"/>
        <v>#REF!</v>
      </c>
      <c r="H104" s="51" t="e">
        <f t="shared" si="24"/>
        <v>#REF!</v>
      </c>
      <c r="I104" s="51" t="e">
        <f t="shared" si="24"/>
        <v>#REF!</v>
      </c>
      <c r="J104" s="51" t="e">
        <f t="shared" si="24"/>
        <v>#REF!</v>
      </c>
      <c r="K104" s="51" t="e">
        <f t="shared" si="24"/>
        <v>#REF!</v>
      </c>
      <c r="L104" s="51"/>
      <c r="M104" s="51" t="e">
        <f t="shared" si="24"/>
        <v>#REF!</v>
      </c>
      <c r="N104" s="51">
        <f t="shared" si="24"/>
        <v>0</v>
      </c>
      <c r="O104" s="51" t="e">
        <f t="shared" si="24"/>
        <v>#REF!</v>
      </c>
      <c r="P104" s="51" t="e">
        <f t="shared" si="24"/>
        <v>#REF!</v>
      </c>
      <c r="Q104" s="51" t="e">
        <f t="shared" si="24"/>
        <v>#REF!</v>
      </c>
      <c r="R104" s="51" t="e">
        <f t="shared" si="24"/>
        <v>#REF!</v>
      </c>
      <c r="S104" s="51" t="e">
        <f t="shared" si="24"/>
        <v>#REF!</v>
      </c>
      <c r="T104" s="51" t="e">
        <f t="shared" si="24"/>
        <v>#REF!</v>
      </c>
      <c r="U104" s="51" t="e">
        <f t="shared" si="24"/>
        <v>#REF!</v>
      </c>
      <c r="V104" s="51" t="e">
        <f t="shared" si="24"/>
        <v>#REF!</v>
      </c>
      <c r="W104" s="51"/>
      <c r="X104" s="51" t="e">
        <f t="shared" si="24"/>
        <v>#REF!</v>
      </c>
      <c r="Y104" s="51" t="e">
        <f t="shared" si="24"/>
        <v>#REF!</v>
      </c>
      <c r="Z104" s="38"/>
      <c r="AA104" s="58" t="e">
        <f t="shared" ref="AA104" si="25">+Y104-X104-M104</f>
        <v>#REF!</v>
      </c>
    </row>
    <row r="105" spans="1:27" outlineLevel="1" x14ac:dyDescent="0.25"/>
    <row r="106" spans="1:27" outlineLevel="1" x14ac:dyDescent="0.25"/>
  </sheetData>
  <mergeCells count="7">
    <mergeCell ref="R66:S66"/>
    <mergeCell ref="A9:N9"/>
    <mergeCell ref="A10:N10"/>
    <mergeCell ref="R65:S65"/>
    <mergeCell ref="A63:C67"/>
    <mergeCell ref="C54:R54"/>
    <mergeCell ref="C55:R55"/>
  </mergeCells>
  <printOptions horizontalCentered="1"/>
  <pageMargins left="0.39370078740157483" right="0.19685039370078741" top="0.6692913385826772" bottom="0.47244094488188981" header="0.31496062992125984" footer="0.23622047244094491"/>
  <pageSetup paperSize="17" scale="71" orientation="landscape" r:id="rId1"/>
  <headerFooter>
    <oddHeader>&amp;RToronto Hydro-Electric System Limited
EB-2014-0116
Exhibit 2A
Tab 1
Schedule 2
Filed:  2014 Jul 31
Corrected:  2014 Sep 23
Page &amp;P of &amp;N</oddHeader>
    <oddFooter>&amp;C&amp;A</oddFooter>
  </headerFooter>
  <colBreaks count="1" manualBreakCount="1">
    <brk id="14" min="8" max="61" man="1"/>
  </colBreaks>
  <ignoredErrors>
    <ignoredError sqref="L2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70"/>
  <sheetViews>
    <sheetView tabSelected="1" view="pageBreakPreview" topLeftCell="A44" zoomScale="70" zoomScaleNormal="70" zoomScaleSheetLayoutView="70" workbookViewId="0">
      <selection activeCell="I69" sqref="I69"/>
    </sheetView>
  </sheetViews>
  <sheetFormatPr defaultColWidth="7.5703125" defaultRowHeight="15" outlineLevelRow="1" x14ac:dyDescent="0.25"/>
  <cols>
    <col min="1" max="1" width="12.42578125" style="4" customWidth="1"/>
    <col min="2" max="2" width="14.7109375" style="4" customWidth="1"/>
    <col min="3" max="3" width="36.7109375" style="3" bestFit="1" customWidth="1"/>
    <col min="4" max="4" width="27.42578125" style="3" customWidth="1"/>
    <col min="5" max="5" width="19.28515625" style="3" customWidth="1"/>
    <col min="6" max="6" width="18.42578125" style="3" customWidth="1"/>
    <col min="7" max="7" width="21.5703125" style="3" bestFit="1" customWidth="1"/>
    <col min="8" max="8" width="4.42578125" style="3" customWidth="1"/>
    <col min="9" max="9" width="22" style="3" bestFit="1" customWidth="1"/>
    <col min="10" max="11" width="20.85546875" style="3" customWidth="1"/>
    <col min="12" max="12" width="20.140625" style="3" bestFit="1" customWidth="1"/>
    <col min="13" max="13" width="21.5703125" style="3" customWidth="1"/>
    <col min="14" max="16384" width="7.5703125" style="3"/>
  </cols>
  <sheetData>
    <row r="1" spans="1:13" x14ac:dyDescent="0.25">
      <c r="A1" s="3"/>
      <c r="B1" s="3"/>
      <c r="L1" s="5" t="s">
        <v>0</v>
      </c>
      <c r="M1" s="6">
        <v>0</v>
      </c>
    </row>
    <row r="2" spans="1:13" x14ac:dyDescent="0.25">
      <c r="A2" s="3"/>
      <c r="B2" s="3"/>
      <c r="L2" s="5" t="s">
        <v>1</v>
      </c>
      <c r="M2" s="7"/>
    </row>
    <row r="3" spans="1:13" x14ac:dyDescent="0.25">
      <c r="A3" s="3"/>
      <c r="B3" s="3"/>
      <c r="L3" s="5" t="s">
        <v>2</v>
      </c>
      <c r="M3" s="7"/>
    </row>
    <row r="4" spans="1:13" x14ac:dyDescent="0.25">
      <c r="A4" s="3"/>
      <c r="B4" s="3"/>
      <c r="L4" s="5" t="s">
        <v>3</v>
      </c>
      <c r="M4" s="7"/>
    </row>
    <row r="5" spans="1:13" x14ac:dyDescent="0.25">
      <c r="A5" s="3"/>
      <c r="B5" s="3"/>
      <c r="L5" s="5" t="s">
        <v>4</v>
      </c>
      <c r="M5" s="8"/>
    </row>
    <row r="6" spans="1:13" x14ac:dyDescent="0.25">
      <c r="A6" s="3"/>
      <c r="B6" s="3"/>
      <c r="L6" s="5"/>
      <c r="M6" s="6"/>
    </row>
    <row r="7" spans="1:13" x14ac:dyDescent="0.25">
      <c r="A7" s="3"/>
      <c r="B7" s="3"/>
      <c r="L7" s="5" t="s">
        <v>5</v>
      </c>
      <c r="M7" s="8"/>
    </row>
    <row r="9" spans="1:13" ht="18" x14ac:dyDescent="0.25">
      <c r="A9" s="136" t="s">
        <v>52</v>
      </c>
      <c r="B9" s="136"/>
      <c r="C9" s="136"/>
      <c r="D9" s="136"/>
      <c r="E9" s="136"/>
      <c r="F9" s="136"/>
      <c r="G9" s="136"/>
      <c r="H9" s="136"/>
      <c r="I9" s="52"/>
      <c r="J9" s="52"/>
      <c r="K9" s="52"/>
      <c r="L9" s="52"/>
      <c r="M9" s="52"/>
    </row>
    <row r="10" spans="1:13" ht="18" x14ac:dyDescent="0.25">
      <c r="A10" s="136" t="s">
        <v>49</v>
      </c>
      <c r="B10" s="136"/>
      <c r="C10" s="136"/>
      <c r="D10" s="136"/>
      <c r="E10" s="136"/>
      <c r="F10" s="136"/>
      <c r="G10" s="136"/>
      <c r="H10" s="136"/>
      <c r="I10" s="52"/>
      <c r="J10" s="52"/>
      <c r="K10" s="52"/>
      <c r="L10" s="52"/>
      <c r="M10" s="52"/>
    </row>
    <row r="11" spans="1:13" x14ac:dyDescent="0.25">
      <c r="F11" s="83"/>
    </row>
    <row r="12" spans="1:13" x14ac:dyDescent="0.25">
      <c r="A12" s="3"/>
      <c r="B12" s="3"/>
      <c r="C12" s="9"/>
      <c r="D12" s="10" t="s">
        <v>6</v>
      </c>
      <c r="E12" s="11">
        <v>2024</v>
      </c>
      <c r="F12" s="12"/>
      <c r="G12" s="12"/>
      <c r="H12" s="12"/>
    </row>
    <row r="13" spans="1:13" x14ac:dyDescent="0.25">
      <c r="D13" s="88"/>
      <c r="E13" s="85"/>
      <c r="F13" s="85"/>
      <c r="G13" s="85"/>
      <c r="I13" s="88"/>
      <c r="J13" s="85"/>
      <c r="K13" s="85"/>
      <c r="L13" s="85"/>
      <c r="M13" s="59"/>
    </row>
    <row r="14" spans="1:13" x14ac:dyDescent="0.25">
      <c r="A14" s="39"/>
      <c r="B14" s="39"/>
      <c r="C14" s="38"/>
      <c r="D14" s="84" t="s">
        <v>66</v>
      </c>
      <c r="E14" s="87"/>
      <c r="F14" s="87"/>
      <c r="G14" s="89"/>
      <c r="H14" s="27"/>
      <c r="I14" s="84" t="s">
        <v>67</v>
      </c>
      <c r="J14" s="85"/>
      <c r="K14" s="85"/>
      <c r="L14" s="86"/>
      <c r="M14" s="27"/>
    </row>
    <row r="15" spans="1:13" ht="27.6" customHeight="1" x14ac:dyDescent="0.25">
      <c r="A15" s="43" t="s">
        <v>7</v>
      </c>
      <c r="B15" s="42" t="s">
        <v>53</v>
      </c>
      <c r="C15" s="40" t="s">
        <v>8</v>
      </c>
      <c r="D15" s="43" t="s">
        <v>59</v>
      </c>
      <c r="E15" s="43" t="s">
        <v>9</v>
      </c>
      <c r="F15" s="43" t="s">
        <v>61</v>
      </c>
      <c r="G15" s="43" t="s">
        <v>12</v>
      </c>
      <c r="H15" s="37"/>
      <c r="I15" s="36" t="s">
        <v>59</v>
      </c>
      <c r="J15" s="36" t="s">
        <v>9</v>
      </c>
      <c r="K15" s="36" t="s">
        <v>61</v>
      </c>
      <c r="L15" s="36" t="s">
        <v>12</v>
      </c>
      <c r="M15" s="43" t="s">
        <v>13</v>
      </c>
    </row>
    <row r="16" spans="1:13" ht="25.5" x14ac:dyDescent="0.25">
      <c r="A16" s="49">
        <v>12</v>
      </c>
      <c r="B16" s="49">
        <v>1611</v>
      </c>
      <c r="C16" s="14" t="s">
        <v>14</v>
      </c>
      <c r="D16" s="51">
        <v>432566597.89745319</v>
      </c>
      <c r="E16" s="51">
        <v>42093911.269281432</v>
      </c>
      <c r="F16" s="51">
        <v>0</v>
      </c>
      <c r="G16" s="51">
        <v>474660509.16673464</v>
      </c>
      <c r="H16" s="37"/>
      <c r="I16" s="51">
        <v>-274892212.379264</v>
      </c>
      <c r="J16" s="51">
        <v>-43235560.995348945</v>
      </c>
      <c r="K16" s="51">
        <v>0</v>
      </c>
      <c r="L16" s="51">
        <v>-318127773.37461293</v>
      </c>
      <c r="M16" s="51">
        <v>156532735.79212171</v>
      </c>
    </row>
    <row r="17" spans="1:13" x14ac:dyDescent="0.25">
      <c r="A17" s="16" t="s">
        <v>15</v>
      </c>
      <c r="B17" s="49">
        <v>1612</v>
      </c>
      <c r="C17" s="14" t="s">
        <v>16</v>
      </c>
      <c r="D17" s="51">
        <v>0</v>
      </c>
      <c r="E17" s="51">
        <v>0</v>
      </c>
      <c r="F17" s="51">
        <v>0</v>
      </c>
      <c r="G17" s="51">
        <v>0</v>
      </c>
      <c r="H17" s="37"/>
      <c r="I17" s="51">
        <v>0</v>
      </c>
      <c r="J17" s="51">
        <v>0</v>
      </c>
      <c r="K17" s="51">
        <v>0</v>
      </c>
      <c r="L17" s="51">
        <v>0</v>
      </c>
      <c r="M17" s="51">
        <v>0</v>
      </c>
    </row>
    <row r="18" spans="1:13" x14ac:dyDescent="0.25">
      <c r="A18" s="16" t="s">
        <v>15</v>
      </c>
      <c r="B18" s="16">
        <v>1805</v>
      </c>
      <c r="C18" s="17" t="s">
        <v>17</v>
      </c>
      <c r="D18" s="51">
        <v>7006432.0499999998</v>
      </c>
      <c r="E18" s="51">
        <v>0</v>
      </c>
      <c r="F18" s="51">
        <v>0</v>
      </c>
      <c r="G18" s="51">
        <v>7006432.0499999998</v>
      </c>
      <c r="H18" s="37"/>
      <c r="I18" s="51">
        <v>0</v>
      </c>
      <c r="J18" s="51">
        <v>0</v>
      </c>
      <c r="K18" s="51">
        <v>0</v>
      </c>
      <c r="L18" s="51">
        <v>0</v>
      </c>
      <c r="M18" s="51">
        <v>7006432.0499999998</v>
      </c>
    </row>
    <row r="19" spans="1:13" x14ac:dyDescent="0.25">
      <c r="A19" s="49">
        <v>1</v>
      </c>
      <c r="B19" s="49">
        <v>1808</v>
      </c>
      <c r="C19" s="50" t="s">
        <v>18</v>
      </c>
      <c r="D19" s="51">
        <v>223282152.18538916</v>
      </c>
      <c r="E19" s="51">
        <v>29868364.315405127</v>
      </c>
      <c r="F19" s="51">
        <v>0</v>
      </c>
      <c r="G19" s="51">
        <v>253150516.50079429</v>
      </c>
      <c r="H19" s="37"/>
      <c r="I19" s="51">
        <v>-34290551.165987022</v>
      </c>
      <c r="J19" s="51">
        <v>-7004319.5149110276</v>
      </c>
      <c r="K19" s="51">
        <v>0</v>
      </c>
      <c r="L19" s="51">
        <v>-41294870.680898048</v>
      </c>
      <c r="M19" s="51">
        <v>211855645.81989625</v>
      </c>
    </row>
    <row r="20" spans="1:13" x14ac:dyDescent="0.25">
      <c r="A20" s="49">
        <v>47</v>
      </c>
      <c r="B20" s="49">
        <v>1815</v>
      </c>
      <c r="C20" s="50" t="s">
        <v>19</v>
      </c>
      <c r="D20" s="51">
        <v>44596572.7994598</v>
      </c>
      <c r="E20" s="51">
        <v>3245602.6379829952</v>
      </c>
      <c r="F20" s="51">
        <v>0</v>
      </c>
      <c r="G20" s="51">
        <v>47842175.437442794</v>
      </c>
      <c r="H20" s="37"/>
      <c r="I20" s="51">
        <v>-10451008.82752965</v>
      </c>
      <c r="J20" s="51">
        <v>-1770382.0457458692</v>
      </c>
      <c r="K20" s="51">
        <v>0</v>
      </c>
      <c r="L20" s="51">
        <v>-12221390.873275518</v>
      </c>
      <c r="M20" s="51">
        <v>35620784.564167276</v>
      </c>
    </row>
    <row r="21" spans="1:13" x14ac:dyDescent="0.25">
      <c r="A21" s="49">
        <v>47</v>
      </c>
      <c r="B21" s="49">
        <v>1820</v>
      </c>
      <c r="C21" s="14" t="s">
        <v>20</v>
      </c>
      <c r="D21" s="51">
        <v>344049330.24311239</v>
      </c>
      <c r="E21" s="51">
        <v>36813050.592297785</v>
      </c>
      <c r="F21" s="51">
        <v>-363938.70014797949</v>
      </c>
      <c r="G21" s="51">
        <v>380498442.13526219</v>
      </c>
      <c r="H21" s="37"/>
      <c r="I21" s="51">
        <v>-94885865.170894265</v>
      </c>
      <c r="J21" s="51">
        <v>-14380353.672878612</v>
      </c>
      <c r="K21" s="51">
        <v>106817.72027339863</v>
      </c>
      <c r="L21" s="51">
        <v>-109159401.12349948</v>
      </c>
      <c r="M21" s="51">
        <v>271339041.01176274</v>
      </c>
    </row>
    <row r="22" spans="1:13" x14ac:dyDescent="0.25">
      <c r="A22" s="49">
        <v>47</v>
      </c>
      <c r="B22" s="49">
        <v>1830</v>
      </c>
      <c r="C22" s="50" t="s">
        <v>21</v>
      </c>
      <c r="D22" s="51">
        <v>522172887.07037783</v>
      </c>
      <c r="E22" s="51">
        <v>50051714.741271511</v>
      </c>
      <c r="F22" s="51">
        <v>-7846442.6909254007</v>
      </c>
      <c r="G22" s="51">
        <v>564378159.12072396</v>
      </c>
      <c r="H22" s="37"/>
      <c r="I22" s="51">
        <v>-105072213.24986191</v>
      </c>
      <c r="J22" s="51">
        <v>-15197584.553567071</v>
      </c>
      <c r="K22" s="51">
        <v>1028746.9609857895</v>
      </c>
      <c r="L22" s="51">
        <v>-119241050.84244318</v>
      </c>
      <c r="M22" s="51">
        <v>445137108.27828079</v>
      </c>
    </row>
    <row r="23" spans="1:13" x14ac:dyDescent="0.25">
      <c r="A23" s="49">
        <v>47</v>
      </c>
      <c r="B23" s="49">
        <v>1835</v>
      </c>
      <c r="C23" s="50" t="s">
        <v>22</v>
      </c>
      <c r="D23" s="51">
        <v>662397303.29408312</v>
      </c>
      <c r="E23" s="51">
        <v>68451052.853436321</v>
      </c>
      <c r="F23" s="51">
        <v>-2991329.1877840515</v>
      </c>
      <c r="G23" s="51">
        <v>727857026.95973539</v>
      </c>
      <c r="H23" s="37"/>
      <c r="I23" s="51">
        <v>-110471625.32685803</v>
      </c>
      <c r="J23" s="51">
        <v>-17021091.805464551</v>
      </c>
      <c r="K23" s="51">
        <v>317901.90489249572</v>
      </c>
      <c r="L23" s="51">
        <v>-127174815.22743009</v>
      </c>
      <c r="M23" s="51">
        <v>600682211.73230529</v>
      </c>
    </row>
    <row r="24" spans="1:13" x14ac:dyDescent="0.25">
      <c r="A24" s="49">
        <v>47</v>
      </c>
      <c r="B24" s="49">
        <v>1840</v>
      </c>
      <c r="C24" s="50" t="s">
        <v>23</v>
      </c>
      <c r="D24" s="51">
        <v>1788517170.7569754</v>
      </c>
      <c r="E24" s="51">
        <v>162531104.34047168</v>
      </c>
      <c r="F24" s="51">
        <v>-753024.20212156244</v>
      </c>
      <c r="G24" s="51">
        <v>1950295250.8953254</v>
      </c>
      <c r="H24" s="37"/>
      <c r="I24" s="51">
        <v>-477510394.37214386</v>
      </c>
      <c r="J24" s="51">
        <v>-67613565.530643299</v>
      </c>
      <c r="K24" s="51">
        <v>108392.22164153178</v>
      </c>
      <c r="L24" s="51">
        <v>-545015567.68114567</v>
      </c>
      <c r="M24" s="51">
        <v>1405279683.2141798</v>
      </c>
    </row>
    <row r="25" spans="1:13" x14ac:dyDescent="0.25">
      <c r="A25" s="49">
        <v>47</v>
      </c>
      <c r="B25" s="49">
        <v>1845</v>
      </c>
      <c r="C25" s="50" t="s">
        <v>24</v>
      </c>
      <c r="D25" s="51">
        <v>1380907998.0805788</v>
      </c>
      <c r="E25" s="51">
        <v>156176232.89573199</v>
      </c>
      <c r="F25" s="51">
        <v>-6757459.0962513871</v>
      </c>
      <c r="G25" s="51">
        <v>1530326771.8800595</v>
      </c>
      <c r="H25" s="37"/>
      <c r="I25" s="51">
        <v>-259336923.17738089</v>
      </c>
      <c r="J25" s="51">
        <v>-39575167.979145057</v>
      </c>
      <c r="K25" s="51">
        <v>639250.86010296515</v>
      </c>
      <c r="L25" s="51">
        <v>-298272840.29642302</v>
      </c>
      <c r="M25" s="51">
        <v>1232053931.5836363</v>
      </c>
    </row>
    <row r="26" spans="1:13" x14ac:dyDescent="0.25">
      <c r="A26" s="49">
        <v>47</v>
      </c>
      <c r="B26" s="49">
        <v>1850</v>
      </c>
      <c r="C26" s="50" t="s">
        <v>25</v>
      </c>
      <c r="D26" s="51">
        <v>953456713.62352586</v>
      </c>
      <c r="E26" s="51">
        <v>123778707.9067378</v>
      </c>
      <c r="F26" s="51">
        <v>-12403105.122737987</v>
      </c>
      <c r="G26" s="51">
        <v>1064832316.4075257</v>
      </c>
      <c r="H26" s="37"/>
      <c r="I26" s="51">
        <v>-239333719.49943095</v>
      </c>
      <c r="J26" s="51">
        <v>-35404487.899778195</v>
      </c>
      <c r="K26" s="51">
        <v>1732472.1380778051</v>
      </c>
      <c r="L26" s="51">
        <v>-273005735.26113135</v>
      </c>
      <c r="M26" s="51">
        <v>791826581.14639437</v>
      </c>
    </row>
    <row r="27" spans="1:13" x14ac:dyDescent="0.25">
      <c r="A27" s="49">
        <v>47</v>
      </c>
      <c r="B27" s="49">
        <v>1855</v>
      </c>
      <c r="C27" s="50" t="s">
        <v>26</v>
      </c>
      <c r="D27" s="51">
        <v>226815713.23913461</v>
      </c>
      <c r="E27" s="51">
        <v>28096698.718205329</v>
      </c>
      <c r="F27" s="51">
        <v>-458743.35095688794</v>
      </c>
      <c r="G27" s="51">
        <v>254453668.60638306</v>
      </c>
      <c r="H27" s="37"/>
      <c r="I27" s="51">
        <v>-29979080.865458511</v>
      </c>
      <c r="J27" s="51">
        <v>-4733043.6206487697</v>
      </c>
      <c r="K27" s="51">
        <v>26464.211619702692</v>
      </c>
      <c r="L27" s="51">
        <v>-34685660.274487577</v>
      </c>
      <c r="M27" s="51">
        <v>219768008.33189547</v>
      </c>
    </row>
    <row r="28" spans="1:13" x14ac:dyDescent="0.25">
      <c r="A28" s="49">
        <v>47</v>
      </c>
      <c r="B28" s="49">
        <v>1860</v>
      </c>
      <c r="C28" s="50" t="s">
        <v>27</v>
      </c>
      <c r="D28" s="51">
        <v>181242411.0633204</v>
      </c>
      <c r="E28" s="51">
        <v>34217845.266281515</v>
      </c>
      <c r="F28" s="51">
        <v>-950656.45072554238</v>
      </c>
      <c r="G28" s="51">
        <v>214509599.87887636</v>
      </c>
      <c r="H28" s="37"/>
      <c r="I28" s="51">
        <v>-44479146.626900509</v>
      </c>
      <c r="J28" s="51">
        <v>-6838786.172449531</v>
      </c>
      <c r="K28" s="51">
        <v>130799.56253131977</v>
      </c>
      <c r="L28" s="51">
        <v>-51187133.236818731</v>
      </c>
      <c r="M28" s="51">
        <v>163322466.64205766</v>
      </c>
    </row>
    <row r="29" spans="1:13" ht="15" customHeight="1" x14ac:dyDescent="0.25">
      <c r="A29" s="49">
        <v>47</v>
      </c>
      <c r="B29" s="49">
        <v>1860</v>
      </c>
      <c r="C29" s="17" t="s">
        <v>56</v>
      </c>
      <c r="D29" s="51">
        <v>175325559.86367786</v>
      </c>
      <c r="E29" s="51">
        <v>15285136.212877173</v>
      </c>
      <c r="F29" s="51">
        <v>-13248.00761918362</v>
      </c>
      <c r="G29" s="51">
        <v>190597448.06893584</v>
      </c>
      <c r="H29" s="37"/>
      <c r="I29" s="51">
        <v>-103600921.02199458</v>
      </c>
      <c r="J29" s="51">
        <v>-7807575.5868724324</v>
      </c>
      <c r="K29" s="51">
        <v>2854.7952069783282</v>
      </c>
      <c r="L29" s="51">
        <v>-111405641.81366003</v>
      </c>
      <c r="M29" s="51">
        <v>79191806.255275816</v>
      </c>
    </row>
    <row r="30" spans="1:13" x14ac:dyDescent="0.25">
      <c r="A30" s="16" t="s">
        <v>15</v>
      </c>
      <c r="B30" s="16">
        <v>1905</v>
      </c>
      <c r="C30" s="17" t="s">
        <v>17</v>
      </c>
      <c r="D30" s="51">
        <v>17358656.739999998</v>
      </c>
      <c r="E30" s="51">
        <v>0</v>
      </c>
      <c r="F30" s="51">
        <v>0</v>
      </c>
      <c r="G30" s="51">
        <v>17358656.739999998</v>
      </c>
      <c r="H30" s="37"/>
      <c r="I30" s="51">
        <v>0</v>
      </c>
      <c r="J30" s="51">
        <v>0</v>
      </c>
      <c r="K30" s="51">
        <v>0</v>
      </c>
      <c r="L30" s="51">
        <v>0</v>
      </c>
      <c r="M30" s="51">
        <v>17358656.739999998</v>
      </c>
    </row>
    <row r="31" spans="1:13" x14ac:dyDescent="0.25">
      <c r="A31" s="49">
        <v>1</v>
      </c>
      <c r="B31" s="49">
        <v>1908</v>
      </c>
      <c r="C31" s="50" t="s">
        <v>28</v>
      </c>
      <c r="D31" s="51">
        <v>275076938.55739224</v>
      </c>
      <c r="E31" s="51">
        <v>5669199.1021121964</v>
      </c>
      <c r="F31" s="51">
        <v>0</v>
      </c>
      <c r="G31" s="51">
        <v>280746137.65950441</v>
      </c>
      <c r="H31" s="37"/>
      <c r="I31" s="51">
        <v>-95512341.150621921</v>
      </c>
      <c r="J31" s="51">
        <v>-10414222.853173062</v>
      </c>
      <c r="K31" s="51">
        <v>0</v>
      </c>
      <c r="L31" s="51">
        <v>-105926564.00379498</v>
      </c>
      <c r="M31" s="51">
        <v>174819573.65570945</v>
      </c>
    </row>
    <row r="32" spans="1:13" x14ac:dyDescent="0.25">
      <c r="A32" s="49">
        <v>13</v>
      </c>
      <c r="B32" s="49">
        <v>1910</v>
      </c>
      <c r="C32" s="50" t="s">
        <v>29</v>
      </c>
      <c r="D32" s="51">
        <v>753840.09</v>
      </c>
      <c r="E32" s="51">
        <v>0</v>
      </c>
      <c r="F32" s="51">
        <v>0</v>
      </c>
      <c r="G32" s="51">
        <v>753840.09</v>
      </c>
      <c r="H32" s="37"/>
      <c r="I32" s="51">
        <v>-753840.09</v>
      </c>
      <c r="J32" s="51">
        <v>0</v>
      </c>
      <c r="K32" s="51">
        <v>0</v>
      </c>
      <c r="L32" s="51">
        <v>-753840.09</v>
      </c>
      <c r="M32" s="51">
        <v>0</v>
      </c>
    </row>
    <row r="33" spans="1:13" x14ac:dyDescent="0.25">
      <c r="A33" s="49">
        <v>8</v>
      </c>
      <c r="B33" s="49">
        <v>1915</v>
      </c>
      <c r="C33" s="50" t="s">
        <v>30</v>
      </c>
      <c r="D33" s="51">
        <v>32789021.568300124</v>
      </c>
      <c r="E33" s="51">
        <v>2032354.395096825</v>
      </c>
      <c r="F33" s="51">
        <v>0</v>
      </c>
      <c r="G33" s="51">
        <v>34821375.963396952</v>
      </c>
      <c r="H33" s="37"/>
      <c r="I33" s="51">
        <v>-18191327.310218271</v>
      </c>
      <c r="J33" s="51">
        <v>-2050626.1398982368</v>
      </c>
      <c r="K33" s="51">
        <v>0</v>
      </c>
      <c r="L33" s="51">
        <v>-20241953.450116508</v>
      </c>
      <c r="M33" s="51">
        <v>14579422.513280444</v>
      </c>
    </row>
    <row r="34" spans="1:13" x14ac:dyDescent="0.25">
      <c r="A34" s="49">
        <v>50</v>
      </c>
      <c r="B34" s="49">
        <v>1920</v>
      </c>
      <c r="C34" s="50" t="s">
        <v>31</v>
      </c>
      <c r="D34" s="51">
        <v>127511286.33975051</v>
      </c>
      <c r="E34" s="51">
        <v>14933709.468458001</v>
      </c>
      <c r="F34" s="51">
        <v>0</v>
      </c>
      <c r="G34" s="51">
        <v>142444995.80820853</v>
      </c>
      <c r="H34" s="37"/>
      <c r="I34" s="51">
        <v>-96960158.238712788</v>
      </c>
      <c r="J34" s="51">
        <v>-13959747.41976851</v>
      </c>
      <c r="K34" s="51">
        <v>0</v>
      </c>
      <c r="L34" s="51">
        <v>-110919905.6584813</v>
      </c>
      <c r="M34" s="51">
        <v>31525090.149727229</v>
      </c>
    </row>
    <row r="35" spans="1:13" x14ac:dyDescent="0.25">
      <c r="A35" s="45">
        <v>10</v>
      </c>
      <c r="B35" s="45">
        <v>1930</v>
      </c>
      <c r="C35" s="46" t="s">
        <v>32</v>
      </c>
      <c r="D35" s="51">
        <v>70428648.912849769</v>
      </c>
      <c r="E35" s="51">
        <v>8817215.7287166733</v>
      </c>
      <c r="F35" s="51">
        <v>0</v>
      </c>
      <c r="G35" s="51">
        <v>79245864.641566455</v>
      </c>
      <c r="H35" s="47"/>
      <c r="I35" s="51">
        <v>-44300081.544552051</v>
      </c>
      <c r="J35" s="51">
        <v>-6247698.7227602946</v>
      </c>
      <c r="K35" s="51">
        <v>0</v>
      </c>
      <c r="L35" s="51">
        <v>-50547780.26731234</v>
      </c>
      <c r="M35" s="51">
        <v>28698084.374254111</v>
      </c>
    </row>
    <row r="36" spans="1:13" x14ac:dyDescent="0.25">
      <c r="A36" s="45">
        <v>8</v>
      </c>
      <c r="B36" s="45">
        <v>1935</v>
      </c>
      <c r="C36" s="46" t="s">
        <v>33</v>
      </c>
      <c r="D36" s="51">
        <v>7066.25</v>
      </c>
      <c r="E36" s="51">
        <v>0</v>
      </c>
      <c r="F36" s="51">
        <v>0</v>
      </c>
      <c r="G36" s="51">
        <v>7066.25</v>
      </c>
      <c r="H36" s="47"/>
      <c r="I36" s="51">
        <v>-7066.25</v>
      </c>
      <c r="J36" s="51">
        <v>0</v>
      </c>
      <c r="K36" s="51">
        <v>0</v>
      </c>
      <c r="L36" s="51">
        <v>-7066.25</v>
      </c>
      <c r="M36" s="51">
        <v>0</v>
      </c>
    </row>
    <row r="37" spans="1:13" x14ac:dyDescent="0.25">
      <c r="A37" s="49">
        <v>8</v>
      </c>
      <c r="B37" s="49">
        <v>1940</v>
      </c>
      <c r="C37" s="50" t="s">
        <v>34</v>
      </c>
      <c r="D37" s="51">
        <v>94867071.473997504</v>
      </c>
      <c r="E37" s="51">
        <v>3125885.9606201081</v>
      </c>
      <c r="F37" s="51">
        <v>0</v>
      </c>
      <c r="G37" s="51">
        <v>97992957.434617609</v>
      </c>
      <c r="H37" s="37"/>
      <c r="I37" s="51">
        <v>-32455658.394941527</v>
      </c>
      <c r="J37" s="51">
        <v>-6231724.1909380201</v>
      </c>
      <c r="K37" s="51">
        <v>0</v>
      </c>
      <c r="L37" s="51">
        <v>-38687382.585879549</v>
      </c>
      <c r="M37" s="51">
        <v>59305574.848738067</v>
      </c>
    </row>
    <row r="38" spans="1:13" x14ac:dyDescent="0.25">
      <c r="A38" s="45">
        <v>8</v>
      </c>
      <c r="B38" s="45">
        <v>1945</v>
      </c>
      <c r="C38" s="46" t="s">
        <v>35</v>
      </c>
      <c r="D38" s="51">
        <v>826355.42275294522</v>
      </c>
      <c r="E38" s="51">
        <v>399.45360345165545</v>
      </c>
      <c r="F38" s="51">
        <v>0</v>
      </c>
      <c r="G38" s="51">
        <v>826754.87635639682</v>
      </c>
      <c r="H38" s="47"/>
      <c r="I38" s="51">
        <v>-545487.54937405186</v>
      </c>
      <c r="J38" s="51">
        <v>-21944.771477425267</v>
      </c>
      <c r="K38" s="51">
        <v>0</v>
      </c>
      <c r="L38" s="51">
        <v>-567432.3208514771</v>
      </c>
      <c r="M38" s="51">
        <v>259322.55550491973</v>
      </c>
    </row>
    <row r="39" spans="1:13" x14ac:dyDescent="0.25">
      <c r="A39" s="45">
        <v>8</v>
      </c>
      <c r="B39" s="45">
        <v>1950</v>
      </c>
      <c r="C39" s="46" t="s">
        <v>55</v>
      </c>
      <c r="D39" s="51">
        <v>2247081.0506156562</v>
      </c>
      <c r="E39" s="51">
        <v>263572.51565817639</v>
      </c>
      <c r="F39" s="51">
        <v>0</v>
      </c>
      <c r="G39" s="51">
        <v>2510653.5662738327</v>
      </c>
      <c r="H39" s="47"/>
      <c r="I39" s="51">
        <v>-1339550.3762066157</v>
      </c>
      <c r="J39" s="51">
        <v>-217825.07609712952</v>
      </c>
      <c r="K39" s="51">
        <v>0</v>
      </c>
      <c r="L39" s="51">
        <v>-1557375.4523037453</v>
      </c>
      <c r="M39" s="51">
        <v>953278.11397008738</v>
      </c>
    </row>
    <row r="40" spans="1:13" x14ac:dyDescent="0.25">
      <c r="A40" s="45">
        <v>8</v>
      </c>
      <c r="B40" s="45">
        <v>1955</v>
      </c>
      <c r="C40" s="46" t="s">
        <v>36</v>
      </c>
      <c r="D40" s="51">
        <v>55713217.529103249</v>
      </c>
      <c r="E40" s="51">
        <v>1770353.1859588588</v>
      </c>
      <c r="F40" s="51">
        <v>0</v>
      </c>
      <c r="G40" s="51">
        <v>57483570.715062112</v>
      </c>
      <c r="H40" s="47"/>
      <c r="I40" s="51">
        <v>-34387531.434593745</v>
      </c>
      <c r="J40" s="51">
        <v>-2723621.0163881374</v>
      </c>
      <c r="K40" s="51">
        <v>0</v>
      </c>
      <c r="L40" s="51">
        <v>-37111152.450981885</v>
      </c>
      <c r="M40" s="51">
        <v>20372418.264080226</v>
      </c>
    </row>
    <row r="41" spans="1:13" x14ac:dyDescent="0.25">
      <c r="A41" s="19">
        <v>8</v>
      </c>
      <c r="B41" s="19">
        <v>1960</v>
      </c>
      <c r="C41" s="46" t="s">
        <v>37</v>
      </c>
      <c r="D41" s="51">
        <v>1850410.3699999999</v>
      </c>
      <c r="E41" s="51">
        <v>0</v>
      </c>
      <c r="F41" s="51">
        <v>0</v>
      </c>
      <c r="G41" s="51">
        <v>1850410.3699999999</v>
      </c>
      <c r="H41" s="47"/>
      <c r="I41" s="51">
        <v>-515384.66708074533</v>
      </c>
      <c r="J41" s="51">
        <v>-226778.58192068801</v>
      </c>
      <c r="K41" s="51">
        <v>0</v>
      </c>
      <c r="L41" s="51">
        <v>-742163.24900143337</v>
      </c>
      <c r="M41" s="51">
        <v>1108247.1209985665</v>
      </c>
    </row>
    <row r="42" spans="1:13" ht="30" x14ac:dyDescent="0.25">
      <c r="A42" s="48">
        <v>47</v>
      </c>
      <c r="B42" s="19">
        <v>1970</v>
      </c>
      <c r="C42" s="46" t="s">
        <v>38</v>
      </c>
      <c r="D42" s="51">
        <v>3022833.64</v>
      </c>
      <c r="E42" s="51">
        <v>0</v>
      </c>
      <c r="F42" s="51">
        <v>0</v>
      </c>
      <c r="G42" s="51">
        <v>3022833.64</v>
      </c>
      <c r="H42" s="47"/>
      <c r="I42" s="51">
        <v>-3022833.64</v>
      </c>
      <c r="J42" s="51">
        <v>0</v>
      </c>
      <c r="K42" s="51">
        <v>0</v>
      </c>
      <c r="L42" s="51">
        <v>-3022833.64</v>
      </c>
      <c r="M42" s="51">
        <v>0</v>
      </c>
    </row>
    <row r="43" spans="1:13" ht="30" x14ac:dyDescent="0.25">
      <c r="A43" s="45">
        <v>47</v>
      </c>
      <c r="B43" s="45">
        <v>1975</v>
      </c>
      <c r="C43" s="46" t="s">
        <v>39</v>
      </c>
      <c r="D43" s="51">
        <v>0</v>
      </c>
      <c r="E43" s="51">
        <v>0</v>
      </c>
      <c r="F43" s="51">
        <v>0</v>
      </c>
      <c r="G43" s="51">
        <v>0</v>
      </c>
      <c r="H43" s="47"/>
      <c r="I43" s="51">
        <v>0</v>
      </c>
      <c r="J43" s="51">
        <v>0</v>
      </c>
      <c r="K43" s="51">
        <v>0</v>
      </c>
      <c r="L43" s="51">
        <v>0</v>
      </c>
      <c r="M43" s="51">
        <v>0</v>
      </c>
    </row>
    <row r="44" spans="1:13" x14ac:dyDescent="0.25">
      <c r="A44" s="49">
        <v>47</v>
      </c>
      <c r="B44" s="49">
        <v>1980</v>
      </c>
      <c r="C44" s="50" t="s">
        <v>40</v>
      </c>
      <c r="D44" s="51">
        <v>101401889.54837534</v>
      </c>
      <c r="E44" s="51">
        <v>15855126.39136444</v>
      </c>
      <c r="F44" s="51">
        <v>-719483.59202262526</v>
      </c>
      <c r="G44" s="51">
        <v>116537532.34771715</v>
      </c>
      <c r="H44" s="37"/>
      <c r="I44" s="51">
        <v>-30754445.486368153</v>
      </c>
      <c r="J44" s="51">
        <v>-4930266.3051019982</v>
      </c>
      <c r="K44" s="51">
        <v>77754.267846155577</v>
      </c>
      <c r="L44" s="51">
        <v>-35606957.523623995</v>
      </c>
      <c r="M44" s="51">
        <v>80930574.824093163</v>
      </c>
    </row>
    <row r="45" spans="1:13" ht="15" hidden="1" customHeight="1" outlineLevel="1" x14ac:dyDescent="0.25">
      <c r="A45" s="45">
        <v>47</v>
      </c>
      <c r="B45" s="45">
        <v>1985</v>
      </c>
      <c r="C45" s="46" t="s">
        <v>41</v>
      </c>
      <c r="D45" s="51">
        <v>0</v>
      </c>
      <c r="E45" s="51">
        <v>0</v>
      </c>
      <c r="F45" s="51">
        <v>0</v>
      </c>
      <c r="G45" s="51">
        <v>0</v>
      </c>
      <c r="H45" s="47"/>
      <c r="I45" s="51">
        <v>0</v>
      </c>
      <c r="J45" s="51">
        <v>0</v>
      </c>
      <c r="K45" s="51">
        <v>0</v>
      </c>
      <c r="L45" s="51">
        <v>0</v>
      </c>
      <c r="M45" s="51">
        <v>0</v>
      </c>
    </row>
    <row r="46" spans="1:13" ht="30" collapsed="1" x14ac:dyDescent="0.25">
      <c r="A46" s="45">
        <v>47</v>
      </c>
      <c r="B46" s="45">
        <v>2440</v>
      </c>
      <c r="C46" s="46" t="s">
        <v>54</v>
      </c>
      <c r="D46" s="51">
        <v>-577577445.22944617</v>
      </c>
      <c r="E46" s="51">
        <v>-226921734.49283329</v>
      </c>
      <c r="F46" s="51">
        <v>648701.15738193144</v>
      </c>
      <c r="G46" s="51">
        <v>-803850478.56489778</v>
      </c>
      <c r="H46" s="47"/>
      <c r="I46" s="51">
        <v>71250072.485385671</v>
      </c>
      <c r="J46" s="51">
        <v>16468883.706506796</v>
      </c>
      <c r="K46" s="51">
        <v>-33067.948931361665</v>
      </c>
      <c r="L46" s="51">
        <v>87685888.242961109</v>
      </c>
      <c r="M46" s="51">
        <v>-716164590.32193637</v>
      </c>
    </row>
    <row r="47" spans="1:13" x14ac:dyDescent="0.25">
      <c r="A47" s="45" t="s">
        <v>15</v>
      </c>
      <c r="B47" s="45">
        <v>1609</v>
      </c>
      <c r="C47" s="46" t="s">
        <v>42</v>
      </c>
      <c r="D47" s="51">
        <v>265391046.26513284</v>
      </c>
      <c r="E47" s="51">
        <v>9979192.2352044322</v>
      </c>
      <c r="F47" s="51">
        <v>0</v>
      </c>
      <c r="G47" s="51">
        <v>275370238.5003373</v>
      </c>
      <c r="H47" s="47"/>
      <c r="I47" s="51">
        <v>-53967201.227130845</v>
      </c>
      <c r="J47" s="51">
        <v>-10824438.585118698</v>
      </c>
      <c r="K47" s="51">
        <v>0</v>
      </c>
      <c r="L47" s="51">
        <v>-64791639.812249541</v>
      </c>
      <c r="M47" s="51">
        <v>210578598.68808776</v>
      </c>
    </row>
    <row r="48" spans="1:13" x14ac:dyDescent="0.25">
      <c r="A48" s="45" t="s">
        <v>15</v>
      </c>
      <c r="B48" s="45">
        <v>2005</v>
      </c>
      <c r="C48" s="46" t="s">
        <v>43</v>
      </c>
      <c r="D48" s="51">
        <v>19747714.350000001</v>
      </c>
      <c r="E48" s="51">
        <v>0</v>
      </c>
      <c r="F48" s="51">
        <v>0</v>
      </c>
      <c r="G48" s="51">
        <v>19747714.350000001</v>
      </c>
      <c r="H48" s="47"/>
      <c r="I48" s="51">
        <v>-14109548.271194125</v>
      </c>
      <c r="J48" s="51">
        <v>-128055.6</v>
      </c>
      <c r="K48" s="51">
        <v>0</v>
      </c>
      <c r="L48" s="51">
        <v>-14237603.871194124</v>
      </c>
      <c r="M48" s="51">
        <v>5510110.4788058754</v>
      </c>
    </row>
    <row r="49" spans="1:13" x14ac:dyDescent="0.25">
      <c r="A49" s="20"/>
      <c r="B49" s="20"/>
      <c r="C49" s="21"/>
      <c r="D49" s="22"/>
      <c r="E49" s="22"/>
      <c r="F49" s="22"/>
      <c r="G49" s="41"/>
      <c r="H49" s="37"/>
      <c r="I49" s="22"/>
      <c r="J49" s="22"/>
      <c r="K49" s="22"/>
      <c r="L49" s="41"/>
      <c r="M49" s="44"/>
    </row>
    <row r="50" spans="1:13" x14ac:dyDescent="0.25">
      <c r="A50" s="20"/>
      <c r="B50" s="20"/>
      <c r="C50" s="23" t="s">
        <v>44</v>
      </c>
      <c r="D50" s="24">
        <v>7433752475.0459118</v>
      </c>
      <c r="E50" s="24">
        <v>586134695.69394064</v>
      </c>
      <c r="F50" s="24">
        <v>-32608729.243910674</v>
      </c>
      <c r="G50" s="24">
        <v>7987278441.4959431</v>
      </c>
      <c r="H50" s="108"/>
      <c r="I50" s="24">
        <v>-2139876044.8293133</v>
      </c>
      <c r="J50" s="24">
        <v>-302089984.93358874</v>
      </c>
      <c r="K50" s="24">
        <v>4138386.6942467801</v>
      </c>
      <c r="L50" s="24">
        <v>-2437827643.068656</v>
      </c>
      <c r="M50" s="24">
        <v>5549450798.4272852</v>
      </c>
    </row>
    <row r="51" spans="1:13" ht="37.5" x14ac:dyDescent="0.25">
      <c r="A51" s="20"/>
      <c r="B51" s="20"/>
      <c r="C51" s="25" t="s">
        <v>45</v>
      </c>
      <c r="D51" s="22">
        <v>-11120940.953799993</v>
      </c>
      <c r="E51" s="22">
        <v>0</v>
      </c>
      <c r="F51" s="22">
        <v>0</v>
      </c>
      <c r="G51" s="22">
        <v>-11120940.953799993</v>
      </c>
      <c r="H51" s="27"/>
      <c r="I51" s="22">
        <v>2577076.0843114089</v>
      </c>
      <c r="J51" s="22">
        <v>741396.06358666578</v>
      </c>
      <c r="K51" s="22">
        <v>0</v>
      </c>
      <c r="L51" s="22">
        <v>3318472.1478980742</v>
      </c>
      <c r="M51" s="22">
        <v>-7802468.8059019148</v>
      </c>
    </row>
    <row r="52" spans="1:13" ht="25.5" x14ac:dyDescent="0.25">
      <c r="A52" s="20"/>
      <c r="B52" s="20"/>
      <c r="C52" s="26" t="s">
        <v>46</v>
      </c>
      <c r="D52" s="22">
        <v>-22624346.521445006</v>
      </c>
      <c r="E52" s="22">
        <v>-2515682.033581554</v>
      </c>
      <c r="F52" s="22">
        <v>0</v>
      </c>
      <c r="G52" s="22">
        <v>-25140028.555026561</v>
      </c>
      <c r="H52" s="37"/>
      <c r="I52" s="22">
        <v>3124401.0204785438</v>
      </c>
      <c r="J52" s="22">
        <v>932922.17415157647</v>
      </c>
      <c r="K52" s="22">
        <v>0</v>
      </c>
      <c r="L52" s="22">
        <v>4057323.1946301204</v>
      </c>
      <c r="M52" s="22">
        <v>-21082705.360396441</v>
      </c>
    </row>
    <row r="53" spans="1:13" x14ac:dyDescent="0.25">
      <c r="A53" s="95"/>
      <c r="B53" s="95"/>
      <c r="C53" s="96" t="s">
        <v>47</v>
      </c>
      <c r="D53" s="97">
        <v>7400007187.5706663</v>
      </c>
      <c r="E53" s="97">
        <v>583619013.66035914</v>
      </c>
      <c r="F53" s="97">
        <v>-32608729.243910674</v>
      </c>
      <c r="G53" s="97">
        <v>7951017471.9871159</v>
      </c>
      <c r="H53" s="108"/>
      <c r="I53" s="97">
        <v>-2134174567.7245233</v>
      </c>
      <c r="J53" s="97">
        <v>-300415666.69585049</v>
      </c>
      <c r="K53" s="144">
        <v>4138386.6942467801</v>
      </c>
      <c r="L53" s="144">
        <v>-2430451847.7261276</v>
      </c>
      <c r="M53" s="144">
        <v>5520565624.2609873</v>
      </c>
    </row>
    <row r="54" spans="1:13" x14ac:dyDescent="0.25">
      <c r="A54" s="20"/>
      <c r="B54" s="20"/>
      <c r="C54" s="141" t="s">
        <v>74</v>
      </c>
      <c r="D54" s="142"/>
      <c r="E54" s="142"/>
      <c r="F54" s="142"/>
      <c r="G54" s="142"/>
      <c r="H54" s="142"/>
      <c r="I54" s="142"/>
      <c r="J54" s="51">
        <v>0</v>
      </c>
      <c r="K54" s="27"/>
    </row>
    <row r="55" spans="1:13" x14ac:dyDescent="0.25">
      <c r="A55" s="20"/>
      <c r="B55" s="20"/>
      <c r="C55" s="141" t="s">
        <v>75</v>
      </c>
      <c r="D55" s="142"/>
      <c r="E55" s="142"/>
      <c r="F55" s="142"/>
      <c r="G55" s="142"/>
      <c r="H55" s="142"/>
      <c r="I55" s="142"/>
      <c r="J55" s="24">
        <v>-300415666.69585049</v>
      </c>
      <c r="K55" s="27"/>
    </row>
    <row r="57" spans="1:13" x14ac:dyDescent="0.25">
      <c r="A57" s="3"/>
      <c r="B57" s="3"/>
      <c r="I57" s="30" t="s">
        <v>76</v>
      </c>
    </row>
    <row r="58" spans="1:13" x14ac:dyDescent="0.25">
      <c r="A58" s="20">
        <v>10</v>
      </c>
      <c r="B58" s="20"/>
      <c r="C58" s="21" t="s">
        <v>72</v>
      </c>
      <c r="I58" s="73" t="s">
        <v>72</v>
      </c>
      <c r="J58" s="127">
        <v>-1759520.5649999999</v>
      </c>
      <c r="M58" s="35"/>
    </row>
    <row r="59" spans="1:13" x14ac:dyDescent="0.25">
      <c r="A59" s="20"/>
      <c r="B59" s="20"/>
      <c r="C59" s="21" t="s">
        <v>33</v>
      </c>
      <c r="I59" s="131" t="s">
        <v>33</v>
      </c>
      <c r="J59" s="127">
        <v>0</v>
      </c>
    </row>
    <row r="60" spans="1:13" x14ac:dyDescent="0.25">
      <c r="A60" s="3"/>
      <c r="B60" s="3"/>
      <c r="I60" s="32" t="s">
        <v>73</v>
      </c>
      <c r="J60" s="129">
        <v>-298656146.13085049</v>
      </c>
      <c r="L60" s="33"/>
    </row>
    <row r="61" spans="1:13" s="92" customFormat="1" x14ac:dyDescent="0.25">
      <c r="A61" s="94"/>
      <c r="B61" s="94"/>
      <c r="C61" s="72"/>
      <c r="D61" s="72"/>
      <c r="E61" s="72"/>
      <c r="F61" s="72"/>
      <c r="G61" s="72"/>
      <c r="H61" s="72"/>
      <c r="I61" s="72"/>
      <c r="J61" s="122"/>
      <c r="L61" s="122"/>
      <c r="M61" s="107"/>
    </row>
    <row r="62" spans="1:13" s="92" customFormat="1" x14ac:dyDescent="0.25">
      <c r="A62" s="94"/>
      <c r="B62" s="94"/>
      <c r="C62" s="72"/>
      <c r="D62" s="72"/>
      <c r="E62" s="72"/>
      <c r="F62" s="72"/>
      <c r="G62" s="72"/>
      <c r="H62" s="72"/>
      <c r="I62" s="72"/>
      <c r="J62" s="113"/>
      <c r="L62" s="106"/>
      <c r="M62" s="107"/>
    </row>
    <row r="63" spans="1:13" s="92" customFormat="1" x14ac:dyDescent="0.25">
      <c r="A63" s="137" t="s">
        <v>71</v>
      </c>
      <c r="B63" s="138"/>
      <c r="C63" s="138"/>
    </row>
    <row r="64" spans="1:13" s="92" customFormat="1" x14ac:dyDescent="0.25">
      <c r="A64" s="138"/>
      <c r="B64" s="138"/>
      <c r="C64" s="138"/>
      <c r="E64" s="123"/>
    </row>
    <row r="65" spans="1:12" s="92" customFormat="1" x14ac:dyDescent="0.25">
      <c r="A65" s="138"/>
      <c r="B65" s="138"/>
      <c r="C65" s="138"/>
      <c r="J65" s="133"/>
      <c r="K65" s="124"/>
    </row>
    <row r="66" spans="1:12" s="92" customFormat="1" x14ac:dyDescent="0.25">
      <c r="A66" s="138"/>
      <c r="B66" s="138"/>
      <c r="C66" s="138"/>
      <c r="J66" s="133"/>
    </row>
    <row r="67" spans="1:12" s="92" customFormat="1" x14ac:dyDescent="0.25">
      <c r="A67" s="138"/>
      <c r="B67" s="138"/>
      <c r="C67" s="138"/>
      <c r="L67" s="125"/>
    </row>
    <row r="68" spans="1:12" x14ac:dyDescent="0.25">
      <c r="A68" s="143"/>
      <c r="B68" s="143"/>
      <c r="C68" s="143"/>
    </row>
    <row r="69" spans="1:12" x14ac:dyDescent="0.25">
      <c r="A69" s="143"/>
      <c r="B69" s="143"/>
      <c r="C69" s="143"/>
    </row>
    <row r="70" spans="1:12" s="59" customFormat="1" ht="15" customHeight="1" x14ac:dyDescent="0.25"/>
  </sheetData>
  <mergeCells count="5">
    <mergeCell ref="A9:H9"/>
    <mergeCell ref="A10:H10"/>
    <mergeCell ref="C54:I54"/>
    <mergeCell ref="C55:I55"/>
    <mergeCell ref="A63:C69"/>
  </mergeCells>
  <printOptions horizontalCentered="1"/>
  <pageMargins left="0.70866141732283472" right="0.70866141732283472" top="1.5354330708661419" bottom="0.74803149606299213" header="0.51181102362204722" footer="0.31496062992125984"/>
  <pageSetup paperSize="3" scale="61" orientation="landscape" r:id="rId1"/>
  <headerFooter scaleWithDoc="0">
    <oddHeader>&amp;R&amp;7Toronto Hydro-Electric System Limited
EB-2018-0165
Interrogatory Responses
&amp;"-,Bold"U-STAFF-168
Appendix A&amp;"-,Regular"
FILED:  June 11, 2018
Page &amp;P of &amp;N</oddHeader>
    <oddFooter>&amp;C&amp;7&amp;A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CK106"/>
  <sheetViews>
    <sheetView view="pageBreakPreview" zoomScale="70" zoomScaleNormal="70" zoomScaleSheetLayoutView="70" workbookViewId="0">
      <selection activeCell="O72" sqref="O72"/>
    </sheetView>
  </sheetViews>
  <sheetFormatPr defaultColWidth="7.5703125" defaultRowHeight="15" outlineLevelRow="1" outlineLevelCol="1" x14ac:dyDescent="0.25"/>
  <cols>
    <col min="1" max="1" width="12.28515625" style="2" bestFit="1" customWidth="1"/>
    <col min="2" max="2" width="15.42578125" style="2" customWidth="1"/>
    <col min="3" max="3" width="36.7109375" style="1" bestFit="1" customWidth="1"/>
    <col min="4" max="4" width="27.42578125" style="1" customWidth="1"/>
    <col min="5" max="5" width="19.28515625" style="1" customWidth="1"/>
    <col min="6" max="6" width="20.85546875" style="1" hidden="1" customWidth="1" outlineLevel="1"/>
    <col min="7" max="7" width="19" style="1" hidden="1" customWidth="1" outlineLevel="1"/>
    <col min="8" max="8" width="18.42578125" style="1" hidden="1" customWidth="1" outlineLevel="1"/>
    <col min="9" max="9" width="18.42578125" style="3" customWidth="1" collapsed="1"/>
    <col min="10" max="10" width="21.5703125" style="1" bestFit="1" customWidth="1"/>
    <col min="11" max="11" width="4.42578125" style="1" customWidth="1"/>
    <col min="12" max="12" width="22" style="1" bestFit="1" customWidth="1"/>
    <col min="13" max="13" width="20.85546875" style="1" customWidth="1"/>
    <col min="14" max="16" width="20.85546875" style="1" hidden="1" customWidth="1" outlineLevel="1"/>
    <col min="17" max="17" width="20.85546875" style="3" customWidth="1" collapsed="1"/>
    <col min="18" max="18" width="20.140625" style="1" bestFit="1" customWidth="1"/>
    <col min="19" max="19" width="21.5703125" style="1" customWidth="1"/>
    <col min="20" max="20" width="7.5703125" style="1"/>
    <col min="21" max="21" width="20.28515625" style="1" bestFit="1" customWidth="1"/>
    <col min="22" max="22" width="7.5703125" style="1"/>
    <col min="23" max="23" width="17.7109375" style="1" customWidth="1"/>
    <col min="24" max="24" width="13.140625" style="1" bestFit="1" customWidth="1"/>
    <col min="25" max="28" width="7.5703125" style="1"/>
    <col min="29" max="29" width="11.140625" style="1" bestFit="1" customWidth="1"/>
    <col min="30" max="16384" width="7.5703125" style="1"/>
  </cols>
  <sheetData>
    <row r="1" spans="1:30" x14ac:dyDescent="0.25">
      <c r="A1" s="3"/>
      <c r="B1" s="3"/>
      <c r="C1" s="3"/>
      <c r="D1" s="3"/>
      <c r="E1" s="3"/>
      <c r="F1" s="3"/>
      <c r="G1" s="3"/>
      <c r="H1" s="3"/>
      <c r="J1" s="3"/>
      <c r="K1" s="3"/>
      <c r="L1" s="3"/>
      <c r="M1" s="3"/>
      <c r="N1" s="3"/>
      <c r="O1" s="3"/>
      <c r="P1" s="3"/>
      <c r="R1" s="5" t="s">
        <v>0</v>
      </c>
      <c r="S1" s="6">
        <v>0</v>
      </c>
    </row>
    <row r="2" spans="1:30" x14ac:dyDescent="0.25">
      <c r="A2" s="3"/>
      <c r="B2" s="3"/>
      <c r="C2" s="3"/>
      <c r="D2" s="3"/>
      <c r="E2" s="3"/>
      <c r="F2" s="3"/>
      <c r="G2" s="3"/>
      <c r="H2" s="3"/>
      <c r="J2" s="3"/>
      <c r="K2" s="3"/>
      <c r="L2" s="3"/>
      <c r="M2" s="3"/>
      <c r="N2" s="3"/>
      <c r="O2" s="3"/>
      <c r="P2" s="3"/>
      <c r="R2" s="5" t="s">
        <v>1</v>
      </c>
      <c r="S2" s="7"/>
    </row>
    <row r="3" spans="1:30" x14ac:dyDescent="0.25">
      <c r="A3" s="3"/>
      <c r="B3" s="3"/>
      <c r="C3" s="3"/>
      <c r="D3" s="3"/>
      <c r="E3" s="3"/>
      <c r="F3" s="3"/>
      <c r="G3" s="3"/>
      <c r="H3" s="3"/>
      <c r="J3" s="3"/>
      <c r="K3" s="3"/>
      <c r="L3" s="3"/>
      <c r="M3" s="3"/>
      <c r="N3" s="3"/>
      <c r="O3" s="3"/>
      <c r="P3" s="3"/>
      <c r="R3" s="5" t="s">
        <v>2</v>
      </c>
      <c r="S3" s="7"/>
    </row>
    <row r="4" spans="1:30" x14ac:dyDescent="0.25">
      <c r="A4" s="3"/>
      <c r="B4" s="3"/>
      <c r="C4" s="3"/>
      <c r="D4" s="3"/>
      <c r="E4" s="3"/>
      <c r="F4" s="3"/>
      <c r="G4" s="3"/>
      <c r="H4" s="3"/>
      <c r="J4" s="3"/>
      <c r="K4" s="3"/>
      <c r="L4" s="3"/>
      <c r="M4" s="3"/>
      <c r="N4" s="3"/>
      <c r="O4" s="3"/>
      <c r="P4" s="3"/>
      <c r="R4" s="5" t="s">
        <v>3</v>
      </c>
      <c r="S4" s="7"/>
    </row>
    <row r="5" spans="1:30" x14ac:dyDescent="0.25">
      <c r="A5" s="3"/>
      <c r="B5" s="3"/>
      <c r="C5" s="3"/>
      <c r="D5" s="3"/>
      <c r="E5" s="3"/>
      <c r="F5" s="3"/>
      <c r="G5" s="3"/>
      <c r="H5" s="3"/>
      <c r="J5" s="3"/>
      <c r="K5" s="3"/>
      <c r="L5" s="3"/>
      <c r="M5" s="3"/>
      <c r="N5" s="3"/>
      <c r="O5" s="3"/>
      <c r="P5" s="3"/>
      <c r="R5" s="5" t="s">
        <v>4</v>
      </c>
      <c r="S5" s="8"/>
    </row>
    <row r="6" spans="1:30" x14ac:dyDescent="0.25">
      <c r="A6" s="3"/>
      <c r="B6" s="3"/>
      <c r="C6" s="3"/>
      <c r="D6" s="3"/>
      <c r="E6" s="3"/>
      <c r="F6" s="3"/>
      <c r="G6" s="3"/>
      <c r="H6" s="3"/>
      <c r="J6" s="3"/>
      <c r="K6" s="3"/>
      <c r="L6" s="3"/>
      <c r="M6" s="3"/>
      <c r="N6" s="3"/>
      <c r="O6" s="3"/>
      <c r="P6" s="3"/>
      <c r="R6" s="5"/>
      <c r="S6" s="6"/>
    </row>
    <row r="7" spans="1:30" x14ac:dyDescent="0.25">
      <c r="A7" s="3"/>
      <c r="B7" s="3"/>
      <c r="C7" s="3"/>
      <c r="D7" s="3"/>
      <c r="E7" s="3"/>
      <c r="F7" s="3"/>
      <c r="G7" s="3"/>
      <c r="H7" s="3"/>
      <c r="J7" s="3"/>
      <c r="K7" s="3"/>
      <c r="L7" s="3"/>
      <c r="M7" s="3"/>
      <c r="N7" s="3"/>
      <c r="O7" s="3"/>
      <c r="P7" s="3"/>
      <c r="R7" s="5" t="s">
        <v>5</v>
      </c>
      <c r="S7" s="8"/>
    </row>
    <row r="9" spans="1:30" ht="18" x14ac:dyDescent="0.25">
      <c r="A9" s="136" t="s">
        <v>52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52"/>
      <c r="M9" s="52"/>
      <c r="N9" s="52"/>
      <c r="O9" s="52"/>
      <c r="P9" s="52"/>
      <c r="Q9" s="52"/>
      <c r="R9" s="52"/>
      <c r="S9" s="52"/>
    </row>
    <row r="10" spans="1:30" ht="18" x14ac:dyDescent="0.25">
      <c r="A10" s="136" t="s">
        <v>49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52"/>
      <c r="M10" s="52"/>
      <c r="N10" s="52"/>
      <c r="O10" s="52"/>
      <c r="P10" s="52"/>
      <c r="Q10" s="52"/>
      <c r="R10" s="52"/>
      <c r="S10" s="52"/>
    </row>
    <row r="11" spans="1:30" x14ac:dyDescent="0.25">
      <c r="G11" s="82"/>
      <c r="H11" s="83"/>
      <c r="I11" s="83"/>
    </row>
    <row r="12" spans="1:30" x14ac:dyDescent="0.25">
      <c r="A12" s="3"/>
      <c r="B12" s="3"/>
      <c r="C12" s="9"/>
      <c r="D12" s="10" t="s">
        <v>6</v>
      </c>
      <c r="E12" s="11">
        <v>2016</v>
      </c>
      <c r="F12" s="82"/>
      <c r="G12" s="83"/>
      <c r="H12" s="12"/>
      <c r="I12" s="12"/>
      <c r="J12" s="12"/>
      <c r="K12" s="12"/>
      <c r="L12" s="3"/>
      <c r="M12" s="3"/>
      <c r="N12" s="3"/>
      <c r="O12" s="3"/>
      <c r="P12" s="3"/>
      <c r="R12" s="3"/>
      <c r="S12" s="3"/>
    </row>
    <row r="13" spans="1:30" x14ac:dyDescent="0.25">
      <c r="D13" s="88"/>
      <c r="E13" s="85"/>
      <c r="F13" s="85"/>
      <c r="G13" s="85"/>
      <c r="H13" s="85"/>
      <c r="I13" s="85"/>
      <c r="J13" s="85"/>
      <c r="L13" s="88"/>
      <c r="M13" s="85"/>
      <c r="N13" s="85"/>
      <c r="O13" s="85"/>
      <c r="P13" s="85"/>
      <c r="Q13" s="85"/>
      <c r="R13" s="85"/>
    </row>
    <row r="14" spans="1:30" x14ac:dyDescent="0.25">
      <c r="A14" s="39"/>
      <c r="B14" s="39"/>
      <c r="C14" s="38"/>
      <c r="D14" s="84" t="s">
        <v>62</v>
      </c>
      <c r="E14" s="85"/>
      <c r="F14" s="85"/>
      <c r="G14" s="85"/>
      <c r="H14" s="85"/>
      <c r="I14" s="85"/>
      <c r="J14" s="86"/>
      <c r="K14" s="27"/>
      <c r="L14" s="79" t="s">
        <v>63</v>
      </c>
      <c r="M14" s="80"/>
      <c r="N14" s="80"/>
      <c r="O14" s="80"/>
      <c r="P14" s="80"/>
      <c r="Q14" s="80"/>
      <c r="R14" s="81"/>
      <c r="S14" s="27"/>
    </row>
    <row r="15" spans="1:30" x14ac:dyDescent="0.25">
      <c r="A15" s="43" t="s">
        <v>7</v>
      </c>
      <c r="B15" s="42" t="s">
        <v>53</v>
      </c>
      <c r="C15" s="40" t="s">
        <v>8</v>
      </c>
      <c r="D15" s="43" t="s">
        <v>59</v>
      </c>
      <c r="E15" s="43" t="s">
        <v>9</v>
      </c>
      <c r="F15" s="43" t="s">
        <v>10</v>
      </c>
      <c r="G15" s="43" t="s">
        <v>11</v>
      </c>
      <c r="H15" s="43" t="s">
        <v>48</v>
      </c>
      <c r="I15" s="43" t="s">
        <v>61</v>
      </c>
      <c r="J15" s="43" t="s">
        <v>12</v>
      </c>
      <c r="K15" s="37"/>
      <c r="L15" s="36" t="s">
        <v>59</v>
      </c>
      <c r="M15" s="36" t="s">
        <v>9</v>
      </c>
      <c r="N15" s="36" t="s">
        <v>10</v>
      </c>
      <c r="O15" s="36" t="s">
        <v>11</v>
      </c>
      <c r="P15" s="36" t="s">
        <v>48</v>
      </c>
      <c r="Q15" s="36" t="s">
        <v>61</v>
      </c>
      <c r="R15" s="36" t="s">
        <v>12</v>
      </c>
      <c r="S15" s="117" t="s">
        <v>13</v>
      </c>
      <c r="T15" s="120"/>
      <c r="W15" s="3"/>
      <c r="X15" s="3"/>
      <c r="Y15" s="3"/>
      <c r="Z15" s="3"/>
      <c r="AA15" s="3"/>
      <c r="AB15" s="3"/>
      <c r="AC15" s="3"/>
      <c r="AD15" s="3"/>
    </row>
    <row r="16" spans="1:30" ht="25.5" x14ac:dyDescent="0.25">
      <c r="A16" s="13">
        <v>12</v>
      </c>
      <c r="B16" s="13">
        <v>1611</v>
      </c>
      <c r="C16" s="14" t="s">
        <v>14</v>
      </c>
      <c r="D16" s="15" t="e">
        <f>SUMIFS(#REF!,#REF!,'2-BA 2016 MIFRS'!$B16)</f>
        <v>#REF!</v>
      </c>
      <c r="E16" s="51" t="e">
        <f>SUMIFS(#REF!,#REF!,'2-BA 2016 MIFRS'!$B16)</f>
        <v>#REF!</v>
      </c>
      <c r="F16" s="51" t="e">
        <f>SUMIFS(#REF!,#REF!,'2-BA 2016 MIFRS'!$B16)</f>
        <v>#REF!</v>
      </c>
      <c r="G16" s="51" t="e">
        <f>SUMIFS(#REF!,#REF!,'2-BA 2016 MIFRS'!$B16)</f>
        <v>#REF!</v>
      </c>
      <c r="H16" s="51" t="e">
        <f>SUMIFS(#REF!,#REF!,'2-BA 2016 MIFRS'!$B16)</f>
        <v>#REF!</v>
      </c>
      <c r="I16" s="51" t="e">
        <f>SUM(F16:H16)</f>
        <v>#REF!</v>
      </c>
      <c r="J16" s="51" t="e">
        <f>SUMIFS(#REF!,#REF!,'2-BA 2016 MIFRS'!$B16)</f>
        <v>#REF!</v>
      </c>
      <c r="K16" s="37"/>
      <c r="L16" s="51" t="e">
        <f>SUMIFS(#REF!,#REF!,'2-BA 2016 MIFRS'!$B16)</f>
        <v>#REF!</v>
      </c>
      <c r="M16" s="51" t="e">
        <f>SUMIFS(#REF!,#REF!,'2-BA 2016 MIFRS'!$B16)</f>
        <v>#REF!</v>
      </c>
      <c r="N16" s="51" t="e">
        <f>SUMIFS(#REF!,#REF!,'2-BA 2016 MIFRS'!$B16)</f>
        <v>#REF!</v>
      </c>
      <c r="O16" s="51" t="e">
        <f>SUMIFS(#REF!,#REF!,'2-BA 2016 MIFRS'!$B16)</f>
        <v>#REF!</v>
      </c>
      <c r="P16" s="51" t="e">
        <f>SUMIFS(#REF!,#REF!,'2-BA 2016 MIFRS'!$B16)</f>
        <v>#REF!</v>
      </c>
      <c r="Q16" s="51" t="e">
        <f>SUM(N16:P16)</f>
        <v>#REF!</v>
      </c>
      <c r="R16" s="51" t="e">
        <f>SUMIFS(#REF!,#REF!,'2-BA 2016 MIFRS'!$B16)</f>
        <v>#REF!</v>
      </c>
      <c r="S16" s="118" t="e">
        <f>SUMIFS(#REF!,#REF!,'2-BA 2016 MIFRS'!$B16)</f>
        <v>#REF!</v>
      </c>
      <c r="T16" s="121"/>
      <c r="U16" s="58" t="e">
        <f t="shared" ref="U16:U53" si="0">+S16-R16-J16</f>
        <v>#REF!</v>
      </c>
      <c r="V16" s="3"/>
      <c r="W16" s="3"/>
      <c r="X16" s="3"/>
      <c r="Y16" s="3"/>
      <c r="Z16" s="3"/>
      <c r="AA16" s="3"/>
      <c r="AB16" s="3"/>
      <c r="AC16" s="3"/>
      <c r="AD16" s="3"/>
    </row>
    <row r="17" spans="1:30" x14ac:dyDescent="0.25">
      <c r="A17" s="16" t="s">
        <v>15</v>
      </c>
      <c r="B17" s="13">
        <v>1612</v>
      </c>
      <c r="C17" s="14" t="s">
        <v>16</v>
      </c>
      <c r="D17" s="51" t="e">
        <f>SUMIFS(#REF!,#REF!,'2-BA 2016 MIFRS'!$B17)</f>
        <v>#REF!</v>
      </c>
      <c r="E17" s="51" t="e">
        <f>SUMIFS(#REF!,#REF!,'2-BA 2016 MIFRS'!$B17)</f>
        <v>#REF!</v>
      </c>
      <c r="F17" s="51" t="e">
        <f>SUMIFS(#REF!,#REF!,'2-BA 2016 MIFRS'!$B17)</f>
        <v>#REF!</v>
      </c>
      <c r="G17" s="51" t="e">
        <f>SUMIFS(#REF!,#REF!,'2-BA 2016 MIFRS'!$B17)</f>
        <v>#REF!</v>
      </c>
      <c r="H17" s="51" t="e">
        <f>SUMIFS(#REF!,#REF!,'2-BA 2016 MIFRS'!$B17)</f>
        <v>#REF!</v>
      </c>
      <c r="I17" s="51" t="e">
        <f t="shared" ref="I17:I48" si="1">SUM(F17:H17)</f>
        <v>#REF!</v>
      </c>
      <c r="J17" s="51" t="e">
        <f>SUMIFS(#REF!,#REF!,'2-BA 2016 MIFRS'!$B17)</f>
        <v>#REF!</v>
      </c>
      <c r="K17" s="37"/>
      <c r="L17" s="51" t="e">
        <f>SUMIFS(#REF!,#REF!,'2-BA 2016 MIFRS'!$B17)</f>
        <v>#REF!</v>
      </c>
      <c r="M17" s="51" t="e">
        <f>SUMIFS(#REF!,#REF!,'2-BA 2016 MIFRS'!$B17)</f>
        <v>#REF!</v>
      </c>
      <c r="N17" s="51" t="e">
        <f>SUMIFS(#REF!,#REF!,'2-BA 2016 MIFRS'!$B17)</f>
        <v>#REF!</v>
      </c>
      <c r="O17" s="51" t="e">
        <f>SUMIFS(#REF!,#REF!,'2-BA 2016 MIFRS'!$B17)</f>
        <v>#REF!</v>
      </c>
      <c r="P17" s="51" t="e">
        <f>SUMIFS(#REF!,#REF!,'2-BA 2016 MIFRS'!$B17)</f>
        <v>#REF!</v>
      </c>
      <c r="Q17" s="51" t="e">
        <f t="shared" ref="Q17:Q48" si="2">SUM(N17:P17)</f>
        <v>#REF!</v>
      </c>
      <c r="R17" s="51" t="e">
        <f>SUMIFS(#REF!,#REF!,'2-BA 2016 MIFRS'!$B17)</f>
        <v>#REF!</v>
      </c>
      <c r="S17" s="118" t="e">
        <f>SUMIFS(#REF!,#REF!,'2-BA 2016 MIFRS'!$B17)</f>
        <v>#REF!</v>
      </c>
      <c r="T17" s="121"/>
      <c r="U17" s="58" t="e">
        <f t="shared" si="0"/>
        <v>#REF!</v>
      </c>
      <c r="V17" s="3"/>
      <c r="W17" s="3"/>
      <c r="X17" s="3"/>
      <c r="Y17" s="3"/>
      <c r="Z17" s="3"/>
      <c r="AA17" s="3"/>
      <c r="AB17" s="3"/>
      <c r="AC17" s="3"/>
      <c r="AD17" s="3"/>
    </row>
    <row r="18" spans="1:30" x14ac:dyDescent="0.25">
      <c r="A18" s="16" t="s">
        <v>15</v>
      </c>
      <c r="B18" s="16">
        <v>1805</v>
      </c>
      <c r="C18" s="17" t="s">
        <v>17</v>
      </c>
      <c r="D18" s="51" t="e">
        <f>SUMIFS(#REF!,#REF!,'2-BA 2016 MIFRS'!$B18)</f>
        <v>#REF!</v>
      </c>
      <c r="E18" s="51" t="e">
        <f>SUMIFS(#REF!,#REF!,'2-BA 2016 MIFRS'!$B18)</f>
        <v>#REF!</v>
      </c>
      <c r="F18" s="51" t="e">
        <f>SUMIFS(#REF!,#REF!,'2-BA 2016 MIFRS'!$B18)</f>
        <v>#REF!</v>
      </c>
      <c r="G18" s="51" t="e">
        <f>SUMIFS(#REF!,#REF!,'2-BA 2016 MIFRS'!$B18)</f>
        <v>#REF!</v>
      </c>
      <c r="H18" s="51" t="e">
        <f>SUMIFS(#REF!,#REF!,'2-BA 2016 MIFRS'!$B18)</f>
        <v>#REF!</v>
      </c>
      <c r="I18" s="51" t="e">
        <f t="shared" si="1"/>
        <v>#REF!</v>
      </c>
      <c r="J18" s="51" t="e">
        <f>SUMIFS(#REF!,#REF!,'2-BA 2016 MIFRS'!$B18)</f>
        <v>#REF!</v>
      </c>
      <c r="K18" s="37"/>
      <c r="L18" s="51" t="e">
        <f>SUMIFS(#REF!,#REF!,'2-BA 2016 MIFRS'!$B18)</f>
        <v>#REF!</v>
      </c>
      <c r="M18" s="51" t="e">
        <f>SUMIFS(#REF!,#REF!,'2-BA 2016 MIFRS'!$B18)</f>
        <v>#REF!</v>
      </c>
      <c r="N18" s="51" t="e">
        <f>SUMIFS(#REF!,#REF!,'2-BA 2016 MIFRS'!$B18)</f>
        <v>#REF!</v>
      </c>
      <c r="O18" s="51" t="e">
        <f>SUMIFS(#REF!,#REF!,'2-BA 2016 MIFRS'!$B18)</f>
        <v>#REF!</v>
      </c>
      <c r="P18" s="51" t="e">
        <f>SUMIFS(#REF!,#REF!,'2-BA 2016 MIFRS'!$B18)</f>
        <v>#REF!</v>
      </c>
      <c r="Q18" s="51" t="e">
        <f t="shared" si="2"/>
        <v>#REF!</v>
      </c>
      <c r="R18" s="51" t="e">
        <f>SUMIFS(#REF!,#REF!,'2-BA 2016 MIFRS'!$B18)</f>
        <v>#REF!</v>
      </c>
      <c r="S18" s="118" t="e">
        <f>SUMIFS(#REF!,#REF!,'2-BA 2016 MIFRS'!$B18)</f>
        <v>#REF!</v>
      </c>
      <c r="T18" s="121"/>
      <c r="U18" s="58" t="e">
        <f t="shared" si="0"/>
        <v>#REF!</v>
      </c>
      <c r="V18" s="3"/>
      <c r="W18" s="3"/>
      <c r="X18" s="3"/>
      <c r="Y18" s="3"/>
      <c r="Z18" s="3"/>
      <c r="AA18" s="3"/>
      <c r="AB18" s="3"/>
      <c r="AC18" s="3"/>
      <c r="AD18" s="3"/>
    </row>
    <row r="19" spans="1:30" x14ac:dyDescent="0.25">
      <c r="A19" s="13">
        <v>1</v>
      </c>
      <c r="B19" s="13">
        <v>1808</v>
      </c>
      <c r="C19" s="18" t="s">
        <v>18</v>
      </c>
      <c r="D19" s="51" t="e">
        <f>SUMIFS(#REF!,#REF!,'2-BA 2016 MIFRS'!$B19)</f>
        <v>#REF!</v>
      </c>
      <c r="E19" s="51" t="e">
        <f>SUMIFS(#REF!,#REF!,'2-BA 2016 MIFRS'!$B19)</f>
        <v>#REF!</v>
      </c>
      <c r="F19" s="51" t="e">
        <f>SUMIFS(#REF!,#REF!,'2-BA 2016 MIFRS'!$B19)</f>
        <v>#REF!</v>
      </c>
      <c r="G19" s="51" t="e">
        <f>SUMIFS(#REF!,#REF!,'2-BA 2016 MIFRS'!$B19)</f>
        <v>#REF!</v>
      </c>
      <c r="H19" s="51" t="e">
        <f>SUMIFS(#REF!,#REF!,'2-BA 2016 MIFRS'!$B19)</f>
        <v>#REF!</v>
      </c>
      <c r="I19" s="51" t="e">
        <f t="shared" si="1"/>
        <v>#REF!</v>
      </c>
      <c r="J19" s="51" t="e">
        <f>SUMIFS(#REF!,#REF!,'2-BA 2016 MIFRS'!$B19)</f>
        <v>#REF!</v>
      </c>
      <c r="K19" s="37"/>
      <c r="L19" s="51" t="e">
        <f>SUMIFS(#REF!,#REF!,'2-BA 2016 MIFRS'!$B19)</f>
        <v>#REF!</v>
      </c>
      <c r="M19" s="51" t="e">
        <f>SUMIFS(#REF!,#REF!,'2-BA 2016 MIFRS'!$B19)</f>
        <v>#REF!</v>
      </c>
      <c r="N19" s="51" t="e">
        <f>SUMIFS(#REF!,#REF!,'2-BA 2016 MIFRS'!$B19)</f>
        <v>#REF!</v>
      </c>
      <c r="O19" s="51" t="e">
        <f>SUMIFS(#REF!,#REF!,'2-BA 2016 MIFRS'!$B19)</f>
        <v>#REF!</v>
      </c>
      <c r="P19" s="51" t="e">
        <f>SUMIFS(#REF!,#REF!,'2-BA 2016 MIFRS'!$B19)</f>
        <v>#REF!</v>
      </c>
      <c r="Q19" s="51" t="e">
        <f t="shared" si="2"/>
        <v>#REF!</v>
      </c>
      <c r="R19" s="51" t="e">
        <f>SUMIFS(#REF!,#REF!,'2-BA 2016 MIFRS'!$B19)</f>
        <v>#REF!</v>
      </c>
      <c r="S19" s="118" t="e">
        <f>SUMIFS(#REF!,#REF!,'2-BA 2016 MIFRS'!$B19)</f>
        <v>#REF!</v>
      </c>
      <c r="T19" s="121"/>
      <c r="U19" s="58" t="e">
        <f t="shared" si="0"/>
        <v>#REF!</v>
      </c>
      <c r="V19" s="3"/>
      <c r="W19" s="3"/>
      <c r="X19" s="3"/>
      <c r="Y19" s="3"/>
      <c r="Z19" s="3"/>
      <c r="AA19" s="3"/>
      <c r="AB19" s="3"/>
      <c r="AC19" s="3"/>
      <c r="AD19" s="3"/>
    </row>
    <row r="20" spans="1:30" x14ac:dyDescent="0.25">
      <c r="A20" s="13">
        <v>47</v>
      </c>
      <c r="B20" s="13">
        <v>1815</v>
      </c>
      <c r="C20" s="18" t="s">
        <v>19</v>
      </c>
      <c r="D20" s="51" t="e">
        <f>SUMIFS(#REF!,#REF!,'2-BA 2016 MIFRS'!$B20)</f>
        <v>#REF!</v>
      </c>
      <c r="E20" s="51" t="e">
        <f>SUMIFS(#REF!,#REF!,'2-BA 2016 MIFRS'!$B20)</f>
        <v>#REF!</v>
      </c>
      <c r="F20" s="51" t="e">
        <f>SUMIFS(#REF!,#REF!,'2-BA 2016 MIFRS'!$B20)</f>
        <v>#REF!</v>
      </c>
      <c r="G20" s="51" t="e">
        <f>SUMIFS(#REF!,#REF!,'2-BA 2016 MIFRS'!$B20)</f>
        <v>#REF!</v>
      </c>
      <c r="H20" s="51" t="e">
        <f>SUMIFS(#REF!,#REF!,'2-BA 2016 MIFRS'!$B20)</f>
        <v>#REF!</v>
      </c>
      <c r="I20" s="51" t="e">
        <f t="shared" si="1"/>
        <v>#REF!</v>
      </c>
      <c r="J20" s="51" t="e">
        <f>SUMIFS(#REF!,#REF!,'2-BA 2016 MIFRS'!$B20)</f>
        <v>#REF!</v>
      </c>
      <c r="K20" s="37"/>
      <c r="L20" s="51" t="e">
        <f>SUMIFS(#REF!,#REF!,'2-BA 2016 MIFRS'!$B20)</f>
        <v>#REF!</v>
      </c>
      <c r="M20" s="51" t="e">
        <f>SUMIFS(#REF!,#REF!,'2-BA 2016 MIFRS'!$B20)</f>
        <v>#REF!</v>
      </c>
      <c r="N20" s="51" t="e">
        <f>SUMIFS(#REF!,#REF!,'2-BA 2016 MIFRS'!$B20)</f>
        <v>#REF!</v>
      </c>
      <c r="O20" s="51" t="e">
        <f>SUMIFS(#REF!,#REF!,'2-BA 2016 MIFRS'!$B20)</f>
        <v>#REF!</v>
      </c>
      <c r="P20" s="51" t="e">
        <f>SUMIFS(#REF!,#REF!,'2-BA 2016 MIFRS'!$B20)</f>
        <v>#REF!</v>
      </c>
      <c r="Q20" s="51" t="e">
        <f t="shared" si="2"/>
        <v>#REF!</v>
      </c>
      <c r="R20" s="51" t="e">
        <f>SUMIFS(#REF!,#REF!,'2-BA 2016 MIFRS'!$B20)</f>
        <v>#REF!</v>
      </c>
      <c r="S20" s="118" t="e">
        <f>SUMIFS(#REF!,#REF!,'2-BA 2016 MIFRS'!$B20)</f>
        <v>#REF!</v>
      </c>
      <c r="T20" s="121"/>
      <c r="U20" s="58" t="e">
        <f t="shared" si="0"/>
        <v>#REF!</v>
      </c>
      <c r="V20" s="3"/>
      <c r="W20" s="3"/>
      <c r="X20" s="3"/>
      <c r="Y20" s="3"/>
      <c r="Z20" s="3"/>
      <c r="AA20" s="3"/>
      <c r="AB20" s="3"/>
      <c r="AC20" s="3"/>
      <c r="AD20" s="3"/>
    </row>
    <row r="21" spans="1:30" x14ac:dyDescent="0.25">
      <c r="A21" s="13">
        <v>47</v>
      </c>
      <c r="B21" s="13">
        <v>1820</v>
      </c>
      <c r="C21" s="14" t="s">
        <v>20</v>
      </c>
      <c r="D21" s="51" t="e">
        <f>SUMIFS(#REF!,#REF!,'2-BA 2016 MIFRS'!$B21)</f>
        <v>#REF!</v>
      </c>
      <c r="E21" s="51" t="e">
        <f>SUMIFS(#REF!,#REF!,'2-BA 2016 MIFRS'!$B21)</f>
        <v>#REF!</v>
      </c>
      <c r="F21" s="51" t="e">
        <f>SUMIFS(#REF!,#REF!,'2-BA 2016 MIFRS'!$B21)</f>
        <v>#REF!</v>
      </c>
      <c r="G21" s="51" t="e">
        <f>SUMIFS(#REF!,#REF!,'2-BA 2016 MIFRS'!$B21)</f>
        <v>#REF!</v>
      </c>
      <c r="H21" s="51" t="e">
        <f>SUMIFS(#REF!,#REF!,'2-BA 2016 MIFRS'!$B21)</f>
        <v>#REF!</v>
      </c>
      <c r="I21" s="51" t="e">
        <f t="shared" si="1"/>
        <v>#REF!</v>
      </c>
      <c r="J21" s="51" t="e">
        <f>SUMIFS(#REF!,#REF!,'2-BA 2016 MIFRS'!$B21)</f>
        <v>#REF!</v>
      </c>
      <c r="K21" s="37"/>
      <c r="L21" s="51" t="e">
        <f>SUMIFS(#REF!,#REF!,'2-BA 2016 MIFRS'!$B21)</f>
        <v>#REF!</v>
      </c>
      <c r="M21" s="51" t="e">
        <f>SUMIFS(#REF!,#REF!,'2-BA 2016 MIFRS'!$B21)</f>
        <v>#REF!</v>
      </c>
      <c r="N21" s="51" t="e">
        <f>SUMIFS(#REF!,#REF!,'2-BA 2016 MIFRS'!$B21)</f>
        <v>#REF!</v>
      </c>
      <c r="O21" s="51" t="e">
        <f>SUMIFS(#REF!,#REF!,'2-BA 2016 MIFRS'!$B21)</f>
        <v>#REF!</v>
      </c>
      <c r="P21" s="51" t="e">
        <f>SUMIFS(#REF!,#REF!,'2-BA 2016 MIFRS'!$B21)</f>
        <v>#REF!</v>
      </c>
      <c r="Q21" s="51" t="e">
        <f t="shared" si="2"/>
        <v>#REF!</v>
      </c>
      <c r="R21" s="51" t="e">
        <f>SUMIFS(#REF!,#REF!,'2-BA 2016 MIFRS'!$B21)</f>
        <v>#REF!</v>
      </c>
      <c r="S21" s="118" t="e">
        <f>SUMIFS(#REF!,#REF!,'2-BA 2016 MIFRS'!$B21)</f>
        <v>#REF!</v>
      </c>
      <c r="T21" s="121"/>
      <c r="U21" s="58" t="e">
        <f t="shared" si="0"/>
        <v>#REF!</v>
      </c>
      <c r="V21" s="3"/>
      <c r="W21" s="3"/>
      <c r="X21" s="3"/>
      <c r="Y21" s="3"/>
      <c r="Z21" s="3"/>
      <c r="AA21" s="3"/>
      <c r="AB21" s="3"/>
      <c r="AC21" s="3"/>
      <c r="AD21" s="3"/>
    </row>
    <row r="22" spans="1:30" x14ac:dyDescent="0.25">
      <c r="A22" s="13">
        <v>47</v>
      </c>
      <c r="B22" s="13">
        <v>1830</v>
      </c>
      <c r="C22" s="18" t="s">
        <v>21</v>
      </c>
      <c r="D22" s="51" t="e">
        <f>SUMIFS(#REF!,#REF!,'2-BA 2016 MIFRS'!$B22)</f>
        <v>#REF!</v>
      </c>
      <c r="E22" s="51" t="e">
        <f>SUMIFS(#REF!,#REF!,'2-BA 2016 MIFRS'!$B22)</f>
        <v>#REF!</v>
      </c>
      <c r="F22" s="51" t="e">
        <f>SUMIFS(#REF!,#REF!,'2-BA 2016 MIFRS'!$B22)</f>
        <v>#REF!</v>
      </c>
      <c r="G22" s="51" t="e">
        <f>SUMIFS(#REF!,#REF!,'2-BA 2016 MIFRS'!$B22)</f>
        <v>#REF!</v>
      </c>
      <c r="H22" s="51" t="e">
        <f>SUMIFS(#REF!,#REF!,'2-BA 2016 MIFRS'!$B22)</f>
        <v>#REF!</v>
      </c>
      <c r="I22" s="51" t="e">
        <f t="shared" si="1"/>
        <v>#REF!</v>
      </c>
      <c r="J22" s="51" t="e">
        <f>SUMIFS(#REF!,#REF!,'2-BA 2016 MIFRS'!$B22)</f>
        <v>#REF!</v>
      </c>
      <c r="K22" s="37"/>
      <c r="L22" s="51" t="e">
        <f>SUMIFS(#REF!,#REF!,'2-BA 2016 MIFRS'!$B22)</f>
        <v>#REF!</v>
      </c>
      <c r="M22" s="51" t="e">
        <f>SUMIFS(#REF!,#REF!,'2-BA 2016 MIFRS'!$B22)</f>
        <v>#REF!</v>
      </c>
      <c r="N22" s="51" t="e">
        <f>SUMIFS(#REF!,#REF!,'2-BA 2016 MIFRS'!$B22)</f>
        <v>#REF!</v>
      </c>
      <c r="O22" s="51" t="e">
        <f>SUMIFS(#REF!,#REF!,'2-BA 2016 MIFRS'!$B22)</f>
        <v>#REF!</v>
      </c>
      <c r="P22" s="51" t="e">
        <f>SUMIFS(#REF!,#REF!,'2-BA 2016 MIFRS'!$B22)</f>
        <v>#REF!</v>
      </c>
      <c r="Q22" s="51" t="e">
        <f t="shared" si="2"/>
        <v>#REF!</v>
      </c>
      <c r="R22" s="51" t="e">
        <f>SUMIFS(#REF!,#REF!,'2-BA 2016 MIFRS'!$B22)</f>
        <v>#REF!</v>
      </c>
      <c r="S22" s="118" t="e">
        <f>SUMIFS(#REF!,#REF!,'2-BA 2016 MIFRS'!$B22)</f>
        <v>#REF!</v>
      </c>
      <c r="T22" s="121"/>
      <c r="U22" s="58" t="e">
        <f t="shared" si="0"/>
        <v>#REF!</v>
      </c>
      <c r="V22" s="3"/>
      <c r="W22" s="3"/>
      <c r="X22" s="3"/>
      <c r="Y22" s="3"/>
      <c r="Z22" s="3"/>
      <c r="AA22" s="3"/>
      <c r="AB22" s="3"/>
      <c r="AC22" s="3"/>
      <c r="AD22" s="3"/>
    </row>
    <row r="23" spans="1:30" x14ac:dyDescent="0.25">
      <c r="A23" s="13">
        <v>47</v>
      </c>
      <c r="B23" s="13">
        <v>1835</v>
      </c>
      <c r="C23" s="18" t="s">
        <v>22</v>
      </c>
      <c r="D23" s="51" t="e">
        <f>SUMIFS(#REF!,#REF!,'2-BA 2016 MIFRS'!$B23)</f>
        <v>#REF!</v>
      </c>
      <c r="E23" s="51" t="e">
        <f>SUMIFS(#REF!,#REF!,'2-BA 2016 MIFRS'!$B23)</f>
        <v>#REF!</v>
      </c>
      <c r="F23" s="51" t="e">
        <f>SUMIFS(#REF!,#REF!,'2-BA 2016 MIFRS'!$B23)</f>
        <v>#REF!</v>
      </c>
      <c r="G23" s="51" t="e">
        <f>SUMIFS(#REF!,#REF!,'2-BA 2016 MIFRS'!$B23)</f>
        <v>#REF!</v>
      </c>
      <c r="H23" s="51" t="e">
        <f>SUMIFS(#REF!,#REF!,'2-BA 2016 MIFRS'!$B23)</f>
        <v>#REF!</v>
      </c>
      <c r="I23" s="51" t="e">
        <f t="shared" si="1"/>
        <v>#REF!</v>
      </c>
      <c r="J23" s="51" t="e">
        <f>SUMIFS(#REF!,#REF!,'2-BA 2016 MIFRS'!$B23)</f>
        <v>#REF!</v>
      </c>
      <c r="K23" s="37"/>
      <c r="L23" s="51" t="e">
        <f>SUMIFS(#REF!,#REF!,'2-BA 2016 MIFRS'!$B23)</f>
        <v>#REF!</v>
      </c>
      <c r="M23" s="51" t="e">
        <f>SUMIFS(#REF!,#REF!,'2-BA 2016 MIFRS'!$B23)</f>
        <v>#REF!</v>
      </c>
      <c r="N23" s="51" t="e">
        <f>SUMIFS(#REF!,#REF!,'2-BA 2016 MIFRS'!$B23)</f>
        <v>#REF!</v>
      </c>
      <c r="O23" s="51" t="e">
        <f>SUMIFS(#REF!,#REF!,'2-BA 2016 MIFRS'!$B23)</f>
        <v>#REF!</v>
      </c>
      <c r="P23" s="51" t="e">
        <f>SUMIFS(#REF!,#REF!,'2-BA 2016 MIFRS'!$B23)</f>
        <v>#REF!</v>
      </c>
      <c r="Q23" s="51" t="e">
        <f t="shared" si="2"/>
        <v>#REF!</v>
      </c>
      <c r="R23" s="51" t="e">
        <f>SUMIFS(#REF!,#REF!,'2-BA 2016 MIFRS'!$B23)</f>
        <v>#REF!</v>
      </c>
      <c r="S23" s="118" t="e">
        <f>SUMIFS(#REF!,#REF!,'2-BA 2016 MIFRS'!$B23)</f>
        <v>#REF!</v>
      </c>
      <c r="T23" s="121"/>
      <c r="U23" s="58" t="e">
        <f t="shared" si="0"/>
        <v>#REF!</v>
      </c>
      <c r="V23" s="3"/>
      <c r="W23" s="3"/>
      <c r="X23" s="3"/>
      <c r="Y23" s="3"/>
      <c r="Z23" s="3"/>
      <c r="AA23" s="3"/>
      <c r="AB23" s="3"/>
      <c r="AC23" s="3"/>
      <c r="AD23" s="3"/>
    </row>
    <row r="24" spans="1:30" x14ac:dyDescent="0.25">
      <c r="A24" s="13">
        <v>47</v>
      </c>
      <c r="B24" s="13">
        <v>1840</v>
      </c>
      <c r="C24" s="18" t="s">
        <v>23</v>
      </c>
      <c r="D24" s="51" t="e">
        <f>SUMIFS(#REF!,#REF!,'2-BA 2016 MIFRS'!$B24)</f>
        <v>#REF!</v>
      </c>
      <c r="E24" s="51" t="e">
        <f>SUMIFS(#REF!,#REF!,'2-BA 2016 MIFRS'!$B24)</f>
        <v>#REF!</v>
      </c>
      <c r="F24" s="51" t="e">
        <f>SUMIFS(#REF!,#REF!,'2-BA 2016 MIFRS'!$B24)</f>
        <v>#REF!</v>
      </c>
      <c r="G24" s="51" t="e">
        <f>SUMIFS(#REF!,#REF!,'2-BA 2016 MIFRS'!$B24)</f>
        <v>#REF!</v>
      </c>
      <c r="H24" s="51" t="e">
        <f>SUMIFS(#REF!,#REF!,'2-BA 2016 MIFRS'!$B24)</f>
        <v>#REF!</v>
      </c>
      <c r="I24" s="51" t="e">
        <f t="shared" si="1"/>
        <v>#REF!</v>
      </c>
      <c r="J24" s="51" t="e">
        <f>SUMIFS(#REF!,#REF!,'2-BA 2016 MIFRS'!$B24)</f>
        <v>#REF!</v>
      </c>
      <c r="K24" s="37"/>
      <c r="L24" s="51" t="e">
        <f>SUMIFS(#REF!,#REF!,'2-BA 2016 MIFRS'!$B24)</f>
        <v>#REF!</v>
      </c>
      <c r="M24" s="51" t="e">
        <f>SUMIFS(#REF!,#REF!,'2-BA 2016 MIFRS'!$B24)</f>
        <v>#REF!</v>
      </c>
      <c r="N24" s="51" t="e">
        <f>SUMIFS(#REF!,#REF!,'2-BA 2016 MIFRS'!$B24)</f>
        <v>#REF!</v>
      </c>
      <c r="O24" s="51" t="e">
        <f>SUMIFS(#REF!,#REF!,'2-BA 2016 MIFRS'!$B24)</f>
        <v>#REF!</v>
      </c>
      <c r="P24" s="51" t="e">
        <f>SUMIFS(#REF!,#REF!,'2-BA 2016 MIFRS'!$B24)</f>
        <v>#REF!</v>
      </c>
      <c r="Q24" s="51" t="e">
        <f t="shared" si="2"/>
        <v>#REF!</v>
      </c>
      <c r="R24" s="51" t="e">
        <f>SUMIFS(#REF!,#REF!,'2-BA 2016 MIFRS'!$B24)</f>
        <v>#REF!</v>
      </c>
      <c r="S24" s="118" t="e">
        <f>SUMIFS(#REF!,#REF!,'2-BA 2016 MIFRS'!$B24)</f>
        <v>#REF!</v>
      </c>
      <c r="T24" s="121"/>
      <c r="U24" s="58" t="e">
        <f t="shared" si="0"/>
        <v>#REF!</v>
      </c>
      <c r="V24" s="3"/>
      <c r="W24" s="3"/>
      <c r="X24" s="3"/>
      <c r="Y24" s="3"/>
      <c r="Z24" s="3"/>
      <c r="AA24" s="3"/>
      <c r="AB24" s="3"/>
      <c r="AC24" s="3"/>
      <c r="AD24" s="3"/>
    </row>
    <row r="25" spans="1:30" x14ac:dyDescent="0.25">
      <c r="A25" s="13">
        <v>47</v>
      </c>
      <c r="B25" s="13">
        <v>1845</v>
      </c>
      <c r="C25" s="18" t="s">
        <v>24</v>
      </c>
      <c r="D25" s="51" t="e">
        <f>SUMIFS(#REF!,#REF!,'2-BA 2016 MIFRS'!$B25)</f>
        <v>#REF!</v>
      </c>
      <c r="E25" s="51" t="e">
        <f>SUMIFS(#REF!,#REF!,'2-BA 2016 MIFRS'!$B25)</f>
        <v>#REF!</v>
      </c>
      <c r="F25" s="51" t="e">
        <f>SUMIFS(#REF!,#REF!,'2-BA 2016 MIFRS'!$B25)</f>
        <v>#REF!</v>
      </c>
      <c r="G25" s="51" t="e">
        <f>SUMIFS(#REF!,#REF!,'2-BA 2016 MIFRS'!$B25)</f>
        <v>#REF!</v>
      </c>
      <c r="H25" s="51" t="e">
        <f>SUMIFS(#REF!,#REF!,'2-BA 2016 MIFRS'!$B25)</f>
        <v>#REF!</v>
      </c>
      <c r="I25" s="51" t="e">
        <f t="shared" si="1"/>
        <v>#REF!</v>
      </c>
      <c r="J25" s="51" t="e">
        <f>SUMIFS(#REF!,#REF!,'2-BA 2016 MIFRS'!$B25)</f>
        <v>#REF!</v>
      </c>
      <c r="K25" s="37"/>
      <c r="L25" s="51" t="e">
        <f>SUMIFS(#REF!,#REF!,'2-BA 2016 MIFRS'!$B25)</f>
        <v>#REF!</v>
      </c>
      <c r="M25" s="51" t="e">
        <f>SUMIFS(#REF!,#REF!,'2-BA 2016 MIFRS'!$B25)</f>
        <v>#REF!</v>
      </c>
      <c r="N25" s="51" t="e">
        <f>SUMIFS(#REF!,#REF!,'2-BA 2016 MIFRS'!$B25)</f>
        <v>#REF!</v>
      </c>
      <c r="O25" s="51" t="e">
        <f>SUMIFS(#REF!,#REF!,'2-BA 2016 MIFRS'!$B25)</f>
        <v>#REF!</v>
      </c>
      <c r="P25" s="51" t="e">
        <f>SUMIFS(#REF!,#REF!,'2-BA 2016 MIFRS'!$B25)</f>
        <v>#REF!</v>
      </c>
      <c r="Q25" s="51" t="e">
        <f t="shared" si="2"/>
        <v>#REF!</v>
      </c>
      <c r="R25" s="51" t="e">
        <f>SUMIFS(#REF!,#REF!,'2-BA 2016 MIFRS'!$B25)</f>
        <v>#REF!</v>
      </c>
      <c r="S25" s="118" t="e">
        <f>SUMIFS(#REF!,#REF!,'2-BA 2016 MIFRS'!$B25)</f>
        <v>#REF!</v>
      </c>
      <c r="T25" s="121"/>
      <c r="U25" s="58" t="e">
        <f t="shared" si="0"/>
        <v>#REF!</v>
      </c>
      <c r="V25" s="3"/>
      <c r="W25" s="3"/>
      <c r="X25" s="3"/>
      <c r="Y25" s="3"/>
      <c r="Z25" s="3"/>
      <c r="AA25" s="3"/>
      <c r="AB25" s="3"/>
      <c r="AC25" s="3"/>
      <c r="AD25" s="3"/>
    </row>
    <row r="26" spans="1:30" x14ac:dyDescent="0.25">
      <c r="A26" s="13">
        <v>47</v>
      </c>
      <c r="B26" s="13">
        <v>1850</v>
      </c>
      <c r="C26" s="18" t="s">
        <v>25</v>
      </c>
      <c r="D26" s="51" t="e">
        <f>SUMIFS(#REF!,#REF!,'2-BA 2016 MIFRS'!$B26)</f>
        <v>#REF!</v>
      </c>
      <c r="E26" s="51" t="e">
        <f>SUMIFS(#REF!,#REF!,'2-BA 2016 MIFRS'!$B26)</f>
        <v>#REF!</v>
      </c>
      <c r="F26" s="51" t="e">
        <f>SUMIFS(#REF!,#REF!,'2-BA 2016 MIFRS'!$B26)</f>
        <v>#REF!</v>
      </c>
      <c r="G26" s="51" t="e">
        <f>SUMIFS(#REF!,#REF!,'2-BA 2016 MIFRS'!$B26)</f>
        <v>#REF!</v>
      </c>
      <c r="H26" s="51" t="e">
        <f>SUMIFS(#REF!,#REF!,'2-BA 2016 MIFRS'!$B26)</f>
        <v>#REF!</v>
      </c>
      <c r="I26" s="51" t="e">
        <f t="shared" si="1"/>
        <v>#REF!</v>
      </c>
      <c r="J26" s="51" t="e">
        <f>SUMIFS(#REF!,#REF!,'2-BA 2016 MIFRS'!$B26)</f>
        <v>#REF!</v>
      </c>
      <c r="K26" s="37"/>
      <c r="L26" s="51" t="e">
        <f>SUMIFS(#REF!,#REF!,'2-BA 2016 MIFRS'!$B26)</f>
        <v>#REF!</v>
      </c>
      <c r="M26" s="51" t="e">
        <f>SUMIFS(#REF!,#REF!,'2-BA 2016 MIFRS'!$B26)</f>
        <v>#REF!</v>
      </c>
      <c r="N26" s="51" t="e">
        <f>SUMIFS(#REF!,#REF!,'2-BA 2016 MIFRS'!$B26)</f>
        <v>#REF!</v>
      </c>
      <c r="O26" s="51" t="e">
        <f>SUMIFS(#REF!,#REF!,'2-BA 2016 MIFRS'!$B26)</f>
        <v>#REF!</v>
      </c>
      <c r="P26" s="51" t="e">
        <f>SUMIFS(#REF!,#REF!,'2-BA 2016 MIFRS'!$B26)</f>
        <v>#REF!</v>
      </c>
      <c r="Q26" s="51" t="e">
        <f t="shared" si="2"/>
        <v>#REF!</v>
      </c>
      <c r="R26" s="51" t="e">
        <f>SUMIFS(#REF!,#REF!,'2-BA 2016 MIFRS'!$B26)</f>
        <v>#REF!</v>
      </c>
      <c r="S26" s="118" t="e">
        <f>SUMIFS(#REF!,#REF!,'2-BA 2016 MIFRS'!$B26)</f>
        <v>#REF!</v>
      </c>
      <c r="T26" s="121"/>
      <c r="U26" s="58" t="e">
        <f t="shared" si="0"/>
        <v>#REF!</v>
      </c>
      <c r="V26" s="3"/>
      <c r="W26" s="3"/>
      <c r="X26" s="3"/>
      <c r="Y26" s="3"/>
      <c r="Z26" s="3"/>
      <c r="AA26" s="3"/>
      <c r="AB26" s="3"/>
      <c r="AC26" s="3"/>
      <c r="AD26" s="3"/>
    </row>
    <row r="27" spans="1:30" x14ac:dyDescent="0.25">
      <c r="A27" s="13">
        <v>47</v>
      </c>
      <c r="B27" s="13">
        <v>1855</v>
      </c>
      <c r="C27" s="18" t="s">
        <v>26</v>
      </c>
      <c r="D27" s="51" t="e">
        <f>SUMIFS(#REF!,#REF!,'2-BA 2016 MIFRS'!$B27)</f>
        <v>#REF!</v>
      </c>
      <c r="E27" s="51" t="e">
        <f>SUMIFS(#REF!,#REF!,'2-BA 2016 MIFRS'!$B27)</f>
        <v>#REF!</v>
      </c>
      <c r="F27" s="51" t="e">
        <f>SUMIFS(#REF!,#REF!,'2-BA 2016 MIFRS'!$B27)</f>
        <v>#REF!</v>
      </c>
      <c r="G27" s="51" t="e">
        <f>SUMIFS(#REF!,#REF!,'2-BA 2016 MIFRS'!$B27)</f>
        <v>#REF!</v>
      </c>
      <c r="H27" s="51" t="e">
        <f>SUMIFS(#REF!,#REF!,'2-BA 2016 MIFRS'!$B27)</f>
        <v>#REF!</v>
      </c>
      <c r="I27" s="51" t="e">
        <f t="shared" si="1"/>
        <v>#REF!</v>
      </c>
      <c r="J27" s="51" t="e">
        <f>SUMIFS(#REF!,#REF!,'2-BA 2016 MIFRS'!$B27)</f>
        <v>#REF!</v>
      </c>
      <c r="K27" s="37"/>
      <c r="L27" s="51" t="e">
        <f>SUMIFS(#REF!,#REF!,'2-BA 2016 MIFRS'!$B27)</f>
        <v>#REF!</v>
      </c>
      <c r="M27" s="51" t="e">
        <f>SUMIFS(#REF!,#REF!,'2-BA 2016 MIFRS'!$B27)</f>
        <v>#REF!</v>
      </c>
      <c r="N27" s="51" t="e">
        <f>SUMIFS(#REF!,#REF!,'2-BA 2016 MIFRS'!$B27)</f>
        <v>#REF!</v>
      </c>
      <c r="O27" s="51" t="e">
        <f>SUMIFS(#REF!,#REF!,'2-BA 2016 MIFRS'!$B27)</f>
        <v>#REF!</v>
      </c>
      <c r="P27" s="51" t="e">
        <f>SUMIFS(#REF!,#REF!,'2-BA 2016 MIFRS'!$B27)</f>
        <v>#REF!</v>
      </c>
      <c r="Q27" s="51" t="e">
        <f t="shared" si="2"/>
        <v>#REF!</v>
      </c>
      <c r="R27" s="51" t="e">
        <f>SUMIFS(#REF!,#REF!,'2-BA 2016 MIFRS'!$B27)</f>
        <v>#REF!</v>
      </c>
      <c r="S27" s="118" t="e">
        <f>SUMIFS(#REF!,#REF!,'2-BA 2016 MIFRS'!$B27)</f>
        <v>#REF!</v>
      </c>
      <c r="T27" s="121"/>
      <c r="U27" s="58" t="e">
        <f t="shared" si="0"/>
        <v>#REF!</v>
      </c>
      <c r="V27" s="3"/>
      <c r="W27" s="3"/>
      <c r="X27" s="3"/>
      <c r="Y27" s="3"/>
      <c r="Z27" s="3"/>
      <c r="AA27" s="3"/>
      <c r="AB27" s="3"/>
      <c r="AC27" s="3"/>
      <c r="AD27" s="3"/>
    </row>
    <row r="28" spans="1:30" x14ac:dyDescent="0.25">
      <c r="A28" s="13">
        <v>47</v>
      </c>
      <c r="B28" s="13">
        <v>1860</v>
      </c>
      <c r="C28" s="18" t="s">
        <v>27</v>
      </c>
      <c r="D28" s="51" t="e">
        <f>+D104</f>
        <v>#REF!</v>
      </c>
      <c r="E28" s="51" t="e">
        <f t="shared" ref="E28:J28" si="3">+E104</f>
        <v>#REF!</v>
      </c>
      <c r="F28" s="51" t="e">
        <f t="shared" si="3"/>
        <v>#REF!</v>
      </c>
      <c r="G28" s="51" t="e">
        <f t="shared" si="3"/>
        <v>#REF!</v>
      </c>
      <c r="H28" s="51" t="e">
        <f t="shared" si="3"/>
        <v>#REF!</v>
      </c>
      <c r="I28" s="51" t="e">
        <f t="shared" si="1"/>
        <v>#REF!</v>
      </c>
      <c r="J28" s="51" t="e">
        <f t="shared" si="3"/>
        <v>#REF!</v>
      </c>
      <c r="K28" s="37"/>
      <c r="L28" s="51" t="e">
        <f t="shared" ref="L28:S28" si="4">+L104</f>
        <v>#REF!</v>
      </c>
      <c r="M28" s="51" t="e">
        <f t="shared" si="4"/>
        <v>#REF!</v>
      </c>
      <c r="N28" s="51" t="e">
        <f t="shared" si="4"/>
        <v>#REF!</v>
      </c>
      <c r="O28" s="51" t="e">
        <f t="shared" si="4"/>
        <v>#REF!</v>
      </c>
      <c r="P28" s="51" t="e">
        <f t="shared" si="4"/>
        <v>#REF!</v>
      </c>
      <c r="Q28" s="51" t="e">
        <f t="shared" si="2"/>
        <v>#REF!</v>
      </c>
      <c r="R28" s="51" t="e">
        <f t="shared" si="4"/>
        <v>#REF!</v>
      </c>
      <c r="S28" s="118" t="e">
        <f t="shared" si="4"/>
        <v>#REF!</v>
      </c>
      <c r="T28" s="121"/>
      <c r="U28" s="58" t="e">
        <f t="shared" si="0"/>
        <v>#REF!</v>
      </c>
      <c r="V28" s="3"/>
      <c r="W28" s="3"/>
      <c r="X28" s="3"/>
      <c r="Y28" s="3"/>
      <c r="Z28" s="3"/>
      <c r="AA28" s="3"/>
      <c r="AB28" s="3"/>
      <c r="AC28" s="3"/>
      <c r="AD28" s="3"/>
    </row>
    <row r="29" spans="1:30" ht="15" customHeight="1" x14ac:dyDescent="0.25">
      <c r="A29" s="13">
        <v>47</v>
      </c>
      <c r="B29" s="49">
        <v>1860</v>
      </c>
      <c r="C29" s="17" t="s">
        <v>56</v>
      </c>
      <c r="D29" s="51" t="e">
        <f>SUMIFS(#REF!,#REF!,"161512_Smart Meters")</f>
        <v>#REF!</v>
      </c>
      <c r="E29" s="51" t="e">
        <f>SUMIFS(#REF!,#REF!,"161512_Smart Meters")</f>
        <v>#REF!</v>
      </c>
      <c r="F29" s="51" t="e">
        <f>SUMIFS(#REF!,#REF!,"161512_Smart Meters")</f>
        <v>#REF!</v>
      </c>
      <c r="G29" s="51" t="e">
        <f>SUMIFS(#REF!,#REF!,"161512_Smart Meters")</f>
        <v>#REF!</v>
      </c>
      <c r="H29" s="51" t="e">
        <f>SUMIFS(#REF!,#REF!,"161512_Smart Meters")</f>
        <v>#REF!</v>
      </c>
      <c r="I29" s="51" t="e">
        <f t="shared" si="1"/>
        <v>#REF!</v>
      </c>
      <c r="J29" s="51" t="e">
        <f>SUMIFS(#REF!,#REF!,"161512_Smart Meters")</f>
        <v>#REF!</v>
      </c>
      <c r="K29" s="37"/>
      <c r="L29" s="51" t="e">
        <f>SUMIFS(#REF!,#REF!,"161512_Smart Meters")</f>
        <v>#REF!</v>
      </c>
      <c r="M29" s="51" t="e">
        <f>SUMIFS(#REF!,#REF!,"161512_Smart Meters")</f>
        <v>#REF!</v>
      </c>
      <c r="N29" s="51" t="e">
        <f>SUMIFS(#REF!,#REF!,"161512_Smart Meters")</f>
        <v>#REF!</v>
      </c>
      <c r="O29" s="51" t="e">
        <f>SUMIFS(#REF!,#REF!,"161512_Smart Meters")</f>
        <v>#REF!</v>
      </c>
      <c r="P29" s="51" t="e">
        <f>SUMIFS(#REF!,#REF!,"161512_Smart Meters")</f>
        <v>#REF!</v>
      </c>
      <c r="Q29" s="51" t="e">
        <f t="shared" si="2"/>
        <v>#REF!</v>
      </c>
      <c r="R29" s="51" t="e">
        <f>SUMIFS(#REF!,#REF!,"161512_Smart Meters")</f>
        <v>#REF!</v>
      </c>
      <c r="S29" s="118" t="e">
        <f>SUMIFS(#REF!,#REF!,"161512_Smart Meters")</f>
        <v>#REF!</v>
      </c>
      <c r="T29" s="121"/>
      <c r="U29" s="58" t="e">
        <f t="shared" si="0"/>
        <v>#REF!</v>
      </c>
      <c r="V29" s="3"/>
      <c r="W29" s="3"/>
      <c r="X29" s="3"/>
      <c r="Y29" s="3"/>
      <c r="Z29" s="3"/>
      <c r="AA29" s="3"/>
      <c r="AB29" s="3"/>
      <c r="AC29" s="3"/>
      <c r="AD29" s="3"/>
    </row>
    <row r="30" spans="1:30" x14ac:dyDescent="0.25">
      <c r="A30" s="16" t="s">
        <v>15</v>
      </c>
      <c r="B30" s="16">
        <v>1905</v>
      </c>
      <c r="C30" s="17" t="s">
        <v>17</v>
      </c>
      <c r="D30" s="51" t="e">
        <f>SUMIFS(#REF!,#REF!,'2-BA 2016 MIFRS'!$B30)</f>
        <v>#REF!</v>
      </c>
      <c r="E30" s="51" t="e">
        <f>SUMIFS(#REF!,#REF!,'2-BA 2016 MIFRS'!$B30)</f>
        <v>#REF!</v>
      </c>
      <c r="F30" s="51" t="e">
        <f>SUMIFS(#REF!,#REF!,'2-BA 2016 MIFRS'!$B30)</f>
        <v>#REF!</v>
      </c>
      <c r="G30" s="51" t="e">
        <f>SUMIFS(#REF!,#REF!,'2-BA 2016 MIFRS'!$B30)</f>
        <v>#REF!</v>
      </c>
      <c r="H30" s="51" t="e">
        <f>SUMIFS(#REF!,#REF!,'2-BA 2016 MIFRS'!$B30)</f>
        <v>#REF!</v>
      </c>
      <c r="I30" s="51" t="e">
        <f t="shared" si="1"/>
        <v>#REF!</v>
      </c>
      <c r="J30" s="51" t="e">
        <f>SUMIFS(#REF!,#REF!,'2-BA 2016 MIFRS'!$B30)</f>
        <v>#REF!</v>
      </c>
      <c r="K30" s="37"/>
      <c r="L30" s="51" t="e">
        <f>SUMIFS(#REF!,#REF!,'2-BA 2016 MIFRS'!$B30)</f>
        <v>#REF!</v>
      </c>
      <c r="M30" s="51" t="e">
        <f>SUMIFS(#REF!,#REF!,'2-BA 2016 MIFRS'!$B30)</f>
        <v>#REF!</v>
      </c>
      <c r="N30" s="51" t="e">
        <f>SUMIFS(#REF!,#REF!,'2-BA 2016 MIFRS'!$B30)</f>
        <v>#REF!</v>
      </c>
      <c r="O30" s="51" t="e">
        <f>SUMIFS(#REF!,#REF!,'2-BA 2016 MIFRS'!$B30)</f>
        <v>#REF!</v>
      </c>
      <c r="P30" s="51" t="e">
        <f>SUMIFS(#REF!,#REF!,'2-BA 2016 MIFRS'!$B30)</f>
        <v>#REF!</v>
      </c>
      <c r="Q30" s="51" t="e">
        <f t="shared" si="2"/>
        <v>#REF!</v>
      </c>
      <c r="R30" s="51" t="e">
        <f>SUMIFS(#REF!,#REF!,'2-BA 2016 MIFRS'!$B30)</f>
        <v>#REF!</v>
      </c>
      <c r="S30" s="118" t="e">
        <f>SUMIFS(#REF!,#REF!,'2-BA 2016 MIFRS'!$B30)</f>
        <v>#REF!</v>
      </c>
      <c r="T30" s="121"/>
      <c r="U30" s="58" t="e">
        <f t="shared" si="0"/>
        <v>#REF!</v>
      </c>
      <c r="V30" s="3"/>
      <c r="W30" s="3"/>
      <c r="X30" s="3"/>
      <c r="Y30" s="3"/>
      <c r="Z30" s="3"/>
      <c r="AA30" s="3"/>
      <c r="AB30" s="3"/>
      <c r="AC30" s="3"/>
      <c r="AD30" s="3"/>
    </row>
    <row r="31" spans="1:30" x14ac:dyDescent="0.25">
      <c r="A31" s="13">
        <v>1</v>
      </c>
      <c r="B31" s="13">
        <v>1908</v>
      </c>
      <c r="C31" s="18" t="s">
        <v>28</v>
      </c>
      <c r="D31" s="51" t="e">
        <f>SUMIFS(#REF!,#REF!,'2-BA 2016 MIFRS'!$B31)</f>
        <v>#REF!</v>
      </c>
      <c r="E31" s="51" t="e">
        <f>SUMIFS(#REF!,#REF!,'2-BA 2016 MIFRS'!$B31)</f>
        <v>#REF!</v>
      </c>
      <c r="F31" s="51" t="e">
        <f>SUMIFS(#REF!,#REF!,'2-BA 2016 MIFRS'!$B31)</f>
        <v>#REF!</v>
      </c>
      <c r="G31" s="51" t="e">
        <f>SUMIFS(#REF!,#REF!,'2-BA 2016 MIFRS'!$B31)</f>
        <v>#REF!</v>
      </c>
      <c r="H31" s="51" t="e">
        <f>SUMIFS(#REF!,#REF!,'2-BA 2016 MIFRS'!$B31)</f>
        <v>#REF!</v>
      </c>
      <c r="I31" s="51" t="e">
        <f t="shared" si="1"/>
        <v>#REF!</v>
      </c>
      <c r="J31" s="51" t="e">
        <f>SUMIFS(#REF!,#REF!,'2-BA 2016 MIFRS'!$B31)</f>
        <v>#REF!</v>
      </c>
      <c r="K31" s="37"/>
      <c r="L31" s="51" t="e">
        <f>SUMIFS(#REF!,#REF!,'2-BA 2016 MIFRS'!$B31)</f>
        <v>#REF!</v>
      </c>
      <c r="M31" s="51" t="e">
        <f>SUMIFS(#REF!,#REF!,'2-BA 2016 MIFRS'!$B31)</f>
        <v>#REF!</v>
      </c>
      <c r="N31" s="51" t="e">
        <f>SUMIFS(#REF!,#REF!,'2-BA 2016 MIFRS'!$B31)</f>
        <v>#REF!</v>
      </c>
      <c r="O31" s="51" t="e">
        <f>SUMIFS(#REF!,#REF!,'2-BA 2016 MIFRS'!$B31)</f>
        <v>#REF!</v>
      </c>
      <c r="P31" s="51" t="e">
        <f>SUMIFS(#REF!,#REF!,'2-BA 2016 MIFRS'!$B31)</f>
        <v>#REF!</v>
      </c>
      <c r="Q31" s="51" t="e">
        <f t="shared" si="2"/>
        <v>#REF!</v>
      </c>
      <c r="R31" s="51" t="e">
        <f>SUMIFS(#REF!,#REF!,'2-BA 2016 MIFRS'!$B31)</f>
        <v>#REF!</v>
      </c>
      <c r="S31" s="118" t="e">
        <f>SUMIFS(#REF!,#REF!,'2-BA 2016 MIFRS'!$B31)</f>
        <v>#REF!</v>
      </c>
      <c r="T31" s="121"/>
      <c r="U31" s="58" t="e">
        <f t="shared" si="0"/>
        <v>#REF!</v>
      </c>
      <c r="V31" s="3"/>
      <c r="W31" s="3"/>
      <c r="X31" s="3"/>
      <c r="Y31" s="3"/>
      <c r="Z31" s="3"/>
      <c r="AA31" s="3"/>
      <c r="AB31" s="3"/>
      <c r="AC31" s="3"/>
      <c r="AD31" s="3"/>
    </row>
    <row r="32" spans="1:30" x14ac:dyDescent="0.25">
      <c r="A32" s="13">
        <v>13</v>
      </c>
      <c r="B32" s="13">
        <v>1910</v>
      </c>
      <c r="C32" s="18" t="s">
        <v>29</v>
      </c>
      <c r="D32" s="51" t="e">
        <f>SUMIFS(#REF!,#REF!,'2-BA 2016 MIFRS'!$B32)</f>
        <v>#REF!</v>
      </c>
      <c r="E32" s="51" t="e">
        <f>SUMIFS(#REF!,#REF!,'2-BA 2016 MIFRS'!$B32)</f>
        <v>#REF!</v>
      </c>
      <c r="F32" s="51" t="e">
        <f>SUMIFS(#REF!,#REF!,'2-BA 2016 MIFRS'!$B32)</f>
        <v>#REF!</v>
      </c>
      <c r="G32" s="51" t="e">
        <f>SUMIFS(#REF!,#REF!,'2-BA 2016 MIFRS'!$B32)</f>
        <v>#REF!</v>
      </c>
      <c r="H32" s="51" t="e">
        <f>SUMIFS(#REF!,#REF!,'2-BA 2016 MIFRS'!$B32)</f>
        <v>#REF!</v>
      </c>
      <c r="I32" s="51" t="e">
        <f t="shared" si="1"/>
        <v>#REF!</v>
      </c>
      <c r="J32" s="51" t="e">
        <f>SUMIFS(#REF!,#REF!,'2-BA 2016 MIFRS'!$B32)</f>
        <v>#REF!</v>
      </c>
      <c r="K32" s="37"/>
      <c r="L32" s="51" t="e">
        <f>SUMIFS(#REF!,#REF!,'2-BA 2016 MIFRS'!$B32)</f>
        <v>#REF!</v>
      </c>
      <c r="M32" s="51" t="e">
        <f>SUMIFS(#REF!,#REF!,'2-BA 2016 MIFRS'!$B32)</f>
        <v>#REF!</v>
      </c>
      <c r="N32" s="51" t="e">
        <f>SUMIFS(#REF!,#REF!,'2-BA 2016 MIFRS'!$B32)</f>
        <v>#REF!</v>
      </c>
      <c r="O32" s="51" t="e">
        <f>SUMIFS(#REF!,#REF!,'2-BA 2016 MIFRS'!$B32)</f>
        <v>#REF!</v>
      </c>
      <c r="P32" s="51" t="e">
        <f>SUMIFS(#REF!,#REF!,'2-BA 2016 MIFRS'!$B32)</f>
        <v>#REF!</v>
      </c>
      <c r="Q32" s="51" t="e">
        <f t="shared" si="2"/>
        <v>#REF!</v>
      </c>
      <c r="R32" s="51" t="e">
        <f>SUMIFS(#REF!,#REF!,'2-BA 2016 MIFRS'!$B32)</f>
        <v>#REF!</v>
      </c>
      <c r="S32" s="118" t="e">
        <f>SUMIFS(#REF!,#REF!,'2-BA 2016 MIFRS'!$B32)</f>
        <v>#REF!</v>
      </c>
      <c r="T32" s="121"/>
      <c r="U32" s="58" t="e">
        <f t="shared" si="0"/>
        <v>#REF!</v>
      </c>
      <c r="V32" s="3"/>
      <c r="W32" s="3"/>
      <c r="X32" s="3"/>
      <c r="Y32" s="3"/>
      <c r="Z32" s="3"/>
      <c r="AA32" s="3"/>
      <c r="AB32" s="3"/>
      <c r="AC32" s="3"/>
      <c r="AD32" s="3"/>
    </row>
    <row r="33" spans="1:30" x14ac:dyDescent="0.25">
      <c r="A33" s="13">
        <v>8</v>
      </c>
      <c r="B33" s="13">
        <v>1915</v>
      </c>
      <c r="C33" s="18" t="s">
        <v>30</v>
      </c>
      <c r="D33" s="51" t="e">
        <f>SUMIFS(#REF!,#REF!,'2-BA 2016 MIFRS'!$B33)</f>
        <v>#REF!</v>
      </c>
      <c r="E33" s="51" t="e">
        <f>SUMIFS(#REF!,#REF!,'2-BA 2016 MIFRS'!$B33)</f>
        <v>#REF!</v>
      </c>
      <c r="F33" s="51" t="e">
        <f>SUMIFS(#REF!,#REF!,'2-BA 2016 MIFRS'!$B33)</f>
        <v>#REF!</v>
      </c>
      <c r="G33" s="51" t="e">
        <f>SUMIFS(#REF!,#REF!,'2-BA 2016 MIFRS'!$B33)</f>
        <v>#REF!</v>
      </c>
      <c r="H33" s="51" t="e">
        <f>SUMIFS(#REF!,#REF!,'2-BA 2016 MIFRS'!$B33)</f>
        <v>#REF!</v>
      </c>
      <c r="I33" s="51" t="e">
        <f t="shared" si="1"/>
        <v>#REF!</v>
      </c>
      <c r="J33" s="51" t="e">
        <f>SUMIFS(#REF!,#REF!,'2-BA 2016 MIFRS'!$B33)</f>
        <v>#REF!</v>
      </c>
      <c r="K33" s="37"/>
      <c r="L33" s="51" t="e">
        <f>SUMIFS(#REF!,#REF!,'2-BA 2016 MIFRS'!$B33)</f>
        <v>#REF!</v>
      </c>
      <c r="M33" s="51" t="e">
        <f>SUMIFS(#REF!,#REF!,'2-BA 2016 MIFRS'!$B33)</f>
        <v>#REF!</v>
      </c>
      <c r="N33" s="51" t="e">
        <f>SUMIFS(#REF!,#REF!,'2-BA 2016 MIFRS'!$B33)</f>
        <v>#REF!</v>
      </c>
      <c r="O33" s="51" t="e">
        <f>SUMIFS(#REF!,#REF!,'2-BA 2016 MIFRS'!$B33)</f>
        <v>#REF!</v>
      </c>
      <c r="P33" s="51" t="e">
        <f>SUMIFS(#REF!,#REF!,'2-BA 2016 MIFRS'!$B33)</f>
        <v>#REF!</v>
      </c>
      <c r="Q33" s="51" t="e">
        <f t="shared" si="2"/>
        <v>#REF!</v>
      </c>
      <c r="R33" s="51" t="e">
        <f>SUMIFS(#REF!,#REF!,'2-BA 2016 MIFRS'!$B33)</f>
        <v>#REF!</v>
      </c>
      <c r="S33" s="118" t="e">
        <f>SUMIFS(#REF!,#REF!,'2-BA 2016 MIFRS'!$B33)</f>
        <v>#REF!</v>
      </c>
      <c r="T33" s="121"/>
      <c r="U33" s="58" t="e">
        <f t="shared" si="0"/>
        <v>#REF!</v>
      </c>
      <c r="V33" s="3"/>
      <c r="W33" s="3"/>
      <c r="X33" s="3"/>
      <c r="Y33" s="3"/>
      <c r="Z33" s="3"/>
      <c r="AA33" s="3"/>
      <c r="AB33" s="3"/>
      <c r="AC33" s="3"/>
      <c r="AD33" s="3"/>
    </row>
    <row r="34" spans="1:30" x14ac:dyDescent="0.25">
      <c r="A34" s="13">
        <v>50</v>
      </c>
      <c r="B34" s="13">
        <v>1920</v>
      </c>
      <c r="C34" s="18" t="s">
        <v>31</v>
      </c>
      <c r="D34" s="51" t="e">
        <f>SUMIFS(#REF!,#REF!,'2-BA 2016 MIFRS'!$B34)</f>
        <v>#REF!</v>
      </c>
      <c r="E34" s="51" t="e">
        <f>SUMIFS(#REF!,#REF!,'2-BA 2016 MIFRS'!$B34)</f>
        <v>#REF!</v>
      </c>
      <c r="F34" s="51" t="e">
        <f>SUMIFS(#REF!,#REF!,'2-BA 2016 MIFRS'!$B34)</f>
        <v>#REF!</v>
      </c>
      <c r="G34" s="51" t="e">
        <f>SUMIFS(#REF!,#REF!,'2-BA 2016 MIFRS'!$B34)</f>
        <v>#REF!</v>
      </c>
      <c r="H34" s="51" t="e">
        <f>SUMIFS(#REF!,#REF!,'2-BA 2016 MIFRS'!$B34)</f>
        <v>#REF!</v>
      </c>
      <c r="I34" s="51" t="e">
        <f t="shared" si="1"/>
        <v>#REF!</v>
      </c>
      <c r="J34" s="51" t="e">
        <f>SUMIFS(#REF!,#REF!,'2-BA 2016 MIFRS'!$B34)</f>
        <v>#REF!</v>
      </c>
      <c r="K34" s="37"/>
      <c r="L34" s="51" t="e">
        <f>SUMIFS(#REF!,#REF!,'2-BA 2016 MIFRS'!$B34)</f>
        <v>#REF!</v>
      </c>
      <c r="M34" s="51" t="e">
        <f>SUMIFS(#REF!,#REF!,'2-BA 2016 MIFRS'!$B34)</f>
        <v>#REF!</v>
      </c>
      <c r="N34" s="51" t="e">
        <f>SUMIFS(#REF!,#REF!,'2-BA 2016 MIFRS'!$B34)</f>
        <v>#REF!</v>
      </c>
      <c r="O34" s="51" t="e">
        <f>SUMIFS(#REF!,#REF!,'2-BA 2016 MIFRS'!$B34)</f>
        <v>#REF!</v>
      </c>
      <c r="P34" s="51" t="e">
        <f>SUMIFS(#REF!,#REF!,'2-BA 2016 MIFRS'!$B34)</f>
        <v>#REF!</v>
      </c>
      <c r="Q34" s="51" t="e">
        <f t="shared" si="2"/>
        <v>#REF!</v>
      </c>
      <c r="R34" s="51" t="e">
        <f>SUMIFS(#REF!,#REF!,'2-BA 2016 MIFRS'!$B34)</f>
        <v>#REF!</v>
      </c>
      <c r="S34" s="118" t="e">
        <f>SUMIFS(#REF!,#REF!,'2-BA 2016 MIFRS'!$B34)</f>
        <v>#REF!</v>
      </c>
      <c r="T34" s="121"/>
      <c r="U34" s="58" t="e">
        <f t="shared" si="0"/>
        <v>#REF!</v>
      </c>
      <c r="V34" s="3"/>
      <c r="W34" s="3"/>
      <c r="X34" s="3"/>
      <c r="Y34" s="3"/>
      <c r="Z34" s="3"/>
      <c r="AA34" s="3"/>
      <c r="AB34" s="3"/>
      <c r="AC34" s="3"/>
      <c r="AD34" s="3"/>
    </row>
    <row r="35" spans="1:30" x14ac:dyDescent="0.25">
      <c r="A35" s="45">
        <v>10</v>
      </c>
      <c r="B35" s="45">
        <v>1930</v>
      </c>
      <c r="C35" s="46" t="s">
        <v>32</v>
      </c>
      <c r="D35" s="51" t="e">
        <f>SUMIFS(#REF!,#REF!,'2-BA 2016 MIFRS'!$B35)</f>
        <v>#REF!</v>
      </c>
      <c r="E35" s="51" t="e">
        <f>SUMIFS(#REF!,#REF!,'2-BA 2016 MIFRS'!$B35)</f>
        <v>#REF!</v>
      </c>
      <c r="F35" s="51" t="e">
        <f>SUMIFS(#REF!,#REF!,'2-BA 2016 MIFRS'!$B35)</f>
        <v>#REF!</v>
      </c>
      <c r="G35" s="51" t="e">
        <f>SUMIFS(#REF!,#REF!,'2-BA 2016 MIFRS'!$B35)</f>
        <v>#REF!</v>
      </c>
      <c r="H35" s="51" t="e">
        <f>SUMIFS(#REF!,#REF!,'2-BA 2016 MIFRS'!$B35)</f>
        <v>#REF!</v>
      </c>
      <c r="I35" s="51" t="e">
        <f t="shared" si="1"/>
        <v>#REF!</v>
      </c>
      <c r="J35" s="51" t="e">
        <f>SUMIFS(#REF!,#REF!,'2-BA 2016 MIFRS'!$B35)</f>
        <v>#REF!</v>
      </c>
      <c r="K35" s="47"/>
      <c r="L35" s="51" t="e">
        <f>SUMIFS(#REF!,#REF!,'2-BA 2016 MIFRS'!$B35)</f>
        <v>#REF!</v>
      </c>
      <c r="M35" s="51" t="e">
        <f>SUMIFS(#REF!,#REF!,'2-BA 2016 MIFRS'!$B35)</f>
        <v>#REF!</v>
      </c>
      <c r="N35" s="51" t="e">
        <f>SUMIFS(#REF!,#REF!,'2-BA 2016 MIFRS'!$B35)</f>
        <v>#REF!</v>
      </c>
      <c r="O35" s="51" t="e">
        <f>SUMIFS(#REF!,#REF!,'2-BA 2016 MIFRS'!$B35)</f>
        <v>#REF!</v>
      </c>
      <c r="P35" s="51" t="e">
        <f>SUMIFS(#REF!,#REF!,'2-BA 2016 MIFRS'!$B35)</f>
        <v>#REF!</v>
      </c>
      <c r="Q35" s="51" t="e">
        <f t="shared" si="2"/>
        <v>#REF!</v>
      </c>
      <c r="R35" s="51" t="e">
        <f>SUMIFS(#REF!,#REF!,'2-BA 2016 MIFRS'!$B35)</f>
        <v>#REF!</v>
      </c>
      <c r="S35" s="118" t="e">
        <f>SUMIFS(#REF!,#REF!,'2-BA 2016 MIFRS'!$B35)</f>
        <v>#REF!</v>
      </c>
      <c r="T35" s="121"/>
      <c r="U35" s="58" t="e">
        <f t="shared" si="0"/>
        <v>#REF!</v>
      </c>
      <c r="V35" s="3"/>
      <c r="W35" s="3"/>
      <c r="X35" s="3"/>
      <c r="Y35" s="3"/>
      <c r="Z35" s="3"/>
      <c r="AA35" s="3"/>
      <c r="AB35" s="3"/>
      <c r="AC35" s="3"/>
      <c r="AD35" s="3"/>
    </row>
    <row r="36" spans="1:30" x14ac:dyDescent="0.25">
      <c r="A36" s="45">
        <v>8</v>
      </c>
      <c r="B36" s="45">
        <v>1935</v>
      </c>
      <c r="C36" s="46" t="s">
        <v>33</v>
      </c>
      <c r="D36" s="51" t="e">
        <f>SUMIFS(#REF!,#REF!,'2-BA 2016 MIFRS'!$B36)</f>
        <v>#REF!</v>
      </c>
      <c r="E36" s="51" t="e">
        <f>SUMIFS(#REF!,#REF!,'2-BA 2016 MIFRS'!$B36)</f>
        <v>#REF!</v>
      </c>
      <c r="F36" s="51" t="e">
        <f>SUMIFS(#REF!,#REF!,'2-BA 2016 MIFRS'!$B36)</f>
        <v>#REF!</v>
      </c>
      <c r="G36" s="51" t="e">
        <f>SUMIFS(#REF!,#REF!,'2-BA 2016 MIFRS'!$B36)</f>
        <v>#REF!</v>
      </c>
      <c r="H36" s="51" t="e">
        <f>SUMIFS(#REF!,#REF!,'2-BA 2016 MIFRS'!$B36)</f>
        <v>#REF!</v>
      </c>
      <c r="I36" s="51" t="e">
        <f t="shared" si="1"/>
        <v>#REF!</v>
      </c>
      <c r="J36" s="51" t="e">
        <f>SUMIFS(#REF!,#REF!,'2-BA 2016 MIFRS'!$B36)</f>
        <v>#REF!</v>
      </c>
      <c r="K36" s="47"/>
      <c r="L36" s="51" t="e">
        <f>SUMIFS(#REF!,#REF!,'2-BA 2016 MIFRS'!$B36)</f>
        <v>#REF!</v>
      </c>
      <c r="M36" s="51" t="e">
        <f>SUMIFS(#REF!,#REF!,'2-BA 2016 MIFRS'!$B36)</f>
        <v>#REF!</v>
      </c>
      <c r="N36" s="51" t="e">
        <f>SUMIFS(#REF!,#REF!,'2-BA 2016 MIFRS'!$B36)</f>
        <v>#REF!</v>
      </c>
      <c r="O36" s="51" t="e">
        <f>SUMIFS(#REF!,#REF!,'2-BA 2016 MIFRS'!$B36)</f>
        <v>#REF!</v>
      </c>
      <c r="P36" s="51" t="e">
        <f>SUMIFS(#REF!,#REF!,'2-BA 2016 MIFRS'!$B36)</f>
        <v>#REF!</v>
      </c>
      <c r="Q36" s="51" t="e">
        <f t="shared" si="2"/>
        <v>#REF!</v>
      </c>
      <c r="R36" s="51" t="e">
        <f>SUMIFS(#REF!,#REF!,'2-BA 2016 MIFRS'!$B36)</f>
        <v>#REF!</v>
      </c>
      <c r="S36" s="118" t="e">
        <f>SUMIFS(#REF!,#REF!,'2-BA 2016 MIFRS'!$B36)</f>
        <v>#REF!</v>
      </c>
      <c r="T36" s="121"/>
      <c r="U36" s="58" t="e">
        <f t="shared" si="0"/>
        <v>#REF!</v>
      </c>
      <c r="V36" s="3"/>
      <c r="W36" s="3"/>
      <c r="X36" s="3"/>
      <c r="Y36" s="3"/>
      <c r="Z36" s="3"/>
      <c r="AA36" s="3"/>
      <c r="AB36" s="3"/>
      <c r="AC36" s="3"/>
      <c r="AD36" s="3"/>
    </row>
    <row r="37" spans="1:30" x14ac:dyDescent="0.25">
      <c r="A37" s="45">
        <v>8</v>
      </c>
      <c r="B37" s="45">
        <v>1940</v>
      </c>
      <c r="C37" s="46" t="s">
        <v>34</v>
      </c>
      <c r="D37" s="51" t="e">
        <f>SUMIFS(#REF!,#REF!,'2-BA 2016 MIFRS'!$B37)</f>
        <v>#REF!</v>
      </c>
      <c r="E37" s="51" t="e">
        <f>SUMIFS(#REF!,#REF!,'2-BA 2016 MIFRS'!$B37)</f>
        <v>#REF!</v>
      </c>
      <c r="F37" s="51" t="e">
        <f>SUMIFS(#REF!,#REF!,'2-BA 2016 MIFRS'!$B37)</f>
        <v>#REF!</v>
      </c>
      <c r="G37" s="51" t="e">
        <f>SUMIFS(#REF!,#REF!,'2-BA 2016 MIFRS'!$B37)</f>
        <v>#REF!</v>
      </c>
      <c r="H37" s="51" t="e">
        <f>SUMIFS(#REF!,#REF!,'2-BA 2016 MIFRS'!$B37)</f>
        <v>#REF!</v>
      </c>
      <c r="I37" s="51" t="e">
        <f t="shared" si="1"/>
        <v>#REF!</v>
      </c>
      <c r="J37" s="51" t="e">
        <f>SUMIFS(#REF!,#REF!,'2-BA 2016 MIFRS'!$B37)</f>
        <v>#REF!</v>
      </c>
      <c r="K37" s="47"/>
      <c r="L37" s="51" t="e">
        <f>SUMIFS(#REF!,#REF!,'2-BA 2016 MIFRS'!$B37)</f>
        <v>#REF!</v>
      </c>
      <c r="M37" s="51" t="e">
        <f>SUMIFS(#REF!,#REF!,'2-BA 2016 MIFRS'!$B37)</f>
        <v>#REF!</v>
      </c>
      <c r="N37" s="51" t="e">
        <f>SUMIFS(#REF!,#REF!,'2-BA 2016 MIFRS'!$B37)</f>
        <v>#REF!</v>
      </c>
      <c r="O37" s="51" t="e">
        <f>SUMIFS(#REF!,#REF!,'2-BA 2016 MIFRS'!$B37)</f>
        <v>#REF!</v>
      </c>
      <c r="P37" s="51" t="e">
        <f>SUMIFS(#REF!,#REF!,'2-BA 2016 MIFRS'!$B37)</f>
        <v>#REF!</v>
      </c>
      <c r="Q37" s="51" t="e">
        <f t="shared" si="2"/>
        <v>#REF!</v>
      </c>
      <c r="R37" s="51" t="e">
        <f>SUMIFS(#REF!,#REF!,'2-BA 2016 MIFRS'!$B37)</f>
        <v>#REF!</v>
      </c>
      <c r="S37" s="118" t="e">
        <f>SUMIFS(#REF!,#REF!,'2-BA 2016 MIFRS'!$B37)</f>
        <v>#REF!</v>
      </c>
      <c r="T37" s="121"/>
      <c r="U37" s="58" t="e">
        <f t="shared" si="0"/>
        <v>#REF!</v>
      </c>
      <c r="V37" s="3"/>
      <c r="W37" s="3"/>
      <c r="X37" s="3"/>
      <c r="Y37" s="3"/>
      <c r="Z37" s="3"/>
      <c r="AA37" s="3"/>
      <c r="AB37" s="3"/>
      <c r="AC37" s="3"/>
      <c r="AD37" s="3"/>
    </row>
    <row r="38" spans="1:30" x14ac:dyDescent="0.25">
      <c r="A38" s="45">
        <v>8</v>
      </c>
      <c r="B38" s="45">
        <v>1945</v>
      </c>
      <c r="C38" s="46" t="s">
        <v>35</v>
      </c>
      <c r="D38" s="51" t="e">
        <f>SUMIFS(#REF!,#REF!,'2-BA 2016 MIFRS'!$B38)</f>
        <v>#REF!</v>
      </c>
      <c r="E38" s="51" t="e">
        <f>SUMIFS(#REF!,#REF!,'2-BA 2016 MIFRS'!$B38)</f>
        <v>#REF!</v>
      </c>
      <c r="F38" s="51" t="e">
        <f>SUMIFS(#REF!,#REF!,'2-BA 2016 MIFRS'!$B38)</f>
        <v>#REF!</v>
      </c>
      <c r="G38" s="51" t="e">
        <f>SUMIFS(#REF!,#REF!,'2-BA 2016 MIFRS'!$B38)</f>
        <v>#REF!</v>
      </c>
      <c r="H38" s="51" t="e">
        <f>SUMIFS(#REF!,#REF!,'2-BA 2016 MIFRS'!$B38)</f>
        <v>#REF!</v>
      </c>
      <c r="I38" s="51" t="e">
        <f t="shared" si="1"/>
        <v>#REF!</v>
      </c>
      <c r="J38" s="51" t="e">
        <f>SUMIFS(#REF!,#REF!,'2-BA 2016 MIFRS'!$B38)</f>
        <v>#REF!</v>
      </c>
      <c r="K38" s="47"/>
      <c r="L38" s="51" t="e">
        <f>SUMIFS(#REF!,#REF!,'2-BA 2016 MIFRS'!$B38)</f>
        <v>#REF!</v>
      </c>
      <c r="M38" s="51" t="e">
        <f>SUMIFS(#REF!,#REF!,'2-BA 2016 MIFRS'!$B38)</f>
        <v>#REF!</v>
      </c>
      <c r="N38" s="51" t="e">
        <f>SUMIFS(#REF!,#REF!,'2-BA 2016 MIFRS'!$B38)</f>
        <v>#REF!</v>
      </c>
      <c r="O38" s="51" t="e">
        <f>SUMIFS(#REF!,#REF!,'2-BA 2016 MIFRS'!$B38)</f>
        <v>#REF!</v>
      </c>
      <c r="P38" s="51" t="e">
        <f>SUMIFS(#REF!,#REF!,'2-BA 2016 MIFRS'!$B38)</f>
        <v>#REF!</v>
      </c>
      <c r="Q38" s="51" t="e">
        <f t="shared" si="2"/>
        <v>#REF!</v>
      </c>
      <c r="R38" s="51" t="e">
        <f>SUMIFS(#REF!,#REF!,'2-BA 2016 MIFRS'!$B38)</f>
        <v>#REF!</v>
      </c>
      <c r="S38" s="118" t="e">
        <f>SUMIFS(#REF!,#REF!,'2-BA 2016 MIFRS'!$B38)</f>
        <v>#REF!</v>
      </c>
      <c r="T38" s="121"/>
      <c r="U38" s="58" t="e">
        <f t="shared" si="0"/>
        <v>#REF!</v>
      </c>
      <c r="V38" s="3"/>
      <c r="W38" s="3"/>
      <c r="X38" s="3"/>
      <c r="Y38" s="3"/>
      <c r="Z38" s="3"/>
      <c r="AA38" s="3"/>
      <c r="AB38" s="3"/>
      <c r="AC38" s="3"/>
      <c r="AD38" s="3"/>
    </row>
    <row r="39" spans="1:30" s="3" customFormat="1" x14ac:dyDescent="0.25">
      <c r="A39" s="45">
        <v>8</v>
      </c>
      <c r="B39" s="45">
        <v>1950</v>
      </c>
      <c r="C39" s="46" t="s">
        <v>55</v>
      </c>
      <c r="D39" s="51" t="e">
        <f>SUMIFS(#REF!,#REF!,'2-BA 2016 MIFRS'!$B39)</f>
        <v>#REF!</v>
      </c>
      <c r="E39" s="51" t="e">
        <f>SUMIFS(#REF!,#REF!,'2-BA 2016 MIFRS'!$B39)</f>
        <v>#REF!</v>
      </c>
      <c r="F39" s="51" t="e">
        <f>SUMIFS(#REF!,#REF!,'2-BA 2016 MIFRS'!$B39)</f>
        <v>#REF!</v>
      </c>
      <c r="G39" s="51" t="e">
        <f>SUMIFS(#REF!,#REF!,'2-BA 2016 MIFRS'!$B39)</f>
        <v>#REF!</v>
      </c>
      <c r="H39" s="51" t="e">
        <f>SUMIFS(#REF!,#REF!,'2-BA 2016 MIFRS'!$B39)</f>
        <v>#REF!</v>
      </c>
      <c r="I39" s="51" t="e">
        <f t="shared" si="1"/>
        <v>#REF!</v>
      </c>
      <c r="J39" s="51" t="e">
        <f>SUMIFS(#REF!,#REF!,'2-BA 2016 MIFRS'!$B39)</f>
        <v>#REF!</v>
      </c>
      <c r="K39" s="47"/>
      <c r="L39" s="51" t="e">
        <f>SUMIFS(#REF!,#REF!,'2-BA 2016 MIFRS'!$B39)</f>
        <v>#REF!</v>
      </c>
      <c r="M39" s="51" t="e">
        <f>SUMIFS(#REF!,#REF!,'2-BA 2016 MIFRS'!$B39)</f>
        <v>#REF!</v>
      </c>
      <c r="N39" s="51" t="e">
        <f>SUMIFS(#REF!,#REF!,'2-BA 2016 MIFRS'!$B39)</f>
        <v>#REF!</v>
      </c>
      <c r="O39" s="51" t="e">
        <f>SUMIFS(#REF!,#REF!,'2-BA 2016 MIFRS'!$B39)</f>
        <v>#REF!</v>
      </c>
      <c r="P39" s="51" t="e">
        <f>SUMIFS(#REF!,#REF!,'2-BA 2016 MIFRS'!$B39)</f>
        <v>#REF!</v>
      </c>
      <c r="Q39" s="51" t="e">
        <f t="shared" si="2"/>
        <v>#REF!</v>
      </c>
      <c r="R39" s="51" t="e">
        <f>SUMIFS(#REF!,#REF!,'2-BA 2016 MIFRS'!$B39)</f>
        <v>#REF!</v>
      </c>
      <c r="S39" s="118" t="e">
        <f>SUMIFS(#REF!,#REF!,'2-BA 2016 MIFRS'!$B39)</f>
        <v>#REF!</v>
      </c>
      <c r="T39" s="121"/>
      <c r="U39" s="58" t="e">
        <f t="shared" si="0"/>
        <v>#REF!</v>
      </c>
    </row>
    <row r="40" spans="1:30" x14ac:dyDescent="0.25">
      <c r="A40" s="45">
        <v>8</v>
      </c>
      <c r="B40" s="45">
        <v>1955</v>
      </c>
      <c r="C40" s="46" t="s">
        <v>36</v>
      </c>
      <c r="D40" s="51" t="e">
        <f>SUMIFS(#REF!,#REF!,'2-BA 2016 MIFRS'!$B40)</f>
        <v>#REF!</v>
      </c>
      <c r="E40" s="51" t="e">
        <f>SUMIFS(#REF!,#REF!,'2-BA 2016 MIFRS'!$B40)</f>
        <v>#REF!</v>
      </c>
      <c r="F40" s="51" t="e">
        <f>SUMIFS(#REF!,#REF!,'2-BA 2016 MIFRS'!$B40)</f>
        <v>#REF!</v>
      </c>
      <c r="G40" s="51" t="e">
        <f>SUMIFS(#REF!,#REF!,'2-BA 2016 MIFRS'!$B40)</f>
        <v>#REF!</v>
      </c>
      <c r="H40" s="51" t="e">
        <f>SUMIFS(#REF!,#REF!,'2-BA 2016 MIFRS'!$B40)</f>
        <v>#REF!</v>
      </c>
      <c r="I40" s="51" t="e">
        <f t="shared" si="1"/>
        <v>#REF!</v>
      </c>
      <c r="J40" s="51" t="e">
        <f>SUMIFS(#REF!,#REF!,'2-BA 2016 MIFRS'!$B40)</f>
        <v>#REF!</v>
      </c>
      <c r="K40" s="47"/>
      <c r="L40" s="51" t="e">
        <f>SUMIFS(#REF!,#REF!,'2-BA 2016 MIFRS'!$B40)</f>
        <v>#REF!</v>
      </c>
      <c r="M40" s="51" t="e">
        <f>SUMIFS(#REF!,#REF!,'2-BA 2016 MIFRS'!$B40)</f>
        <v>#REF!</v>
      </c>
      <c r="N40" s="51" t="e">
        <f>SUMIFS(#REF!,#REF!,'2-BA 2016 MIFRS'!$B40)</f>
        <v>#REF!</v>
      </c>
      <c r="O40" s="51" t="e">
        <f>SUMIFS(#REF!,#REF!,'2-BA 2016 MIFRS'!$B40)</f>
        <v>#REF!</v>
      </c>
      <c r="P40" s="51" t="e">
        <f>SUMIFS(#REF!,#REF!,'2-BA 2016 MIFRS'!$B40)</f>
        <v>#REF!</v>
      </c>
      <c r="Q40" s="51" t="e">
        <f t="shared" si="2"/>
        <v>#REF!</v>
      </c>
      <c r="R40" s="51" t="e">
        <f>SUMIFS(#REF!,#REF!,'2-BA 2016 MIFRS'!$B40)</f>
        <v>#REF!</v>
      </c>
      <c r="S40" s="118" t="e">
        <f>SUMIFS(#REF!,#REF!,'2-BA 2016 MIFRS'!$B40)</f>
        <v>#REF!</v>
      </c>
      <c r="T40" s="121"/>
      <c r="U40" s="58" t="e">
        <f t="shared" si="0"/>
        <v>#REF!</v>
      </c>
      <c r="V40" s="3"/>
      <c r="W40" s="3"/>
      <c r="X40" s="3"/>
      <c r="Y40" s="3"/>
      <c r="Z40" s="3"/>
      <c r="AA40" s="3"/>
      <c r="AB40" s="3"/>
      <c r="AC40" s="3"/>
      <c r="AD40" s="3"/>
    </row>
    <row r="41" spans="1:30" x14ac:dyDescent="0.25">
      <c r="A41" s="19">
        <v>8</v>
      </c>
      <c r="B41" s="19">
        <v>1960</v>
      </c>
      <c r="C41" s="46" t="s">
        <v>37</v>
      </c>
      <c r="D41" s="51" t="e">
        <f>SUMIFS(#REF!,#REF!,'2-BA 2016 MIFRS'!$B41)</f>
        <v>#REF!</v>
      </c>
      <c r="E41" s="51" t="e">
        <f>SUMIFS(#REF!,#REF!,'2-BA 2016 MIFRS'!$B41)</f>
        <v>#REF!</v>
      </c>
      <c r="F41" s="51" t="e">
        <f>SUMIFS(#REF!,#REF!,'2-BA 2016 MIFRS'!$B41)</f>
        <v>#REF!</v>
      </c>
      <c r="G41" s="51" t="e">
        <f>SUMIFS(#REF!,#REF!,'2-BA 2016 MIFRS'!$B41)</f>
        <v>#REF!</v>
      </c>
      <c r="H41" s="51" t="e">
        <f>SUMIFS(#REF!,#REF!,'2-BA 2016 MIFRS'!$B41)</f>
        <v>#REF!</v>
      </c>
      <c r="I41" s="51" t="e">
        <f t="shared" si="1"/>
        <v>#REF!</v>
      </c>
      <c r="J41" s="51" t="e">
        <f>SUMIFS(#REF!,#REF!,'2-BA 2016 MIFRS'!$B41)</f>
        <v>#REF!</v>
      </c>
      <c r="K41" s="47"/>
      <c r="L41" s="51" t="e">
        <f>SUMIFS(#REF!,#REF!,'2-BA 2016 MIFRS'!$B41)</f>
        <v>#REF!</v>
      </c>
      <c r="M41" s="51" t="e">
        <f>SUMIFS(#REF!,#REF!,'2-BA 2016 MIFRS'!$B41)</f>
        <v>#REF!</v>
      </c>
      <c r="N41" s="51" t="e">
        <f>SUMIFS(#REF!,#REF!,'2-BA 2016 MIFRS'!$B41)</f>
        <v>#REF!</v>
      </c>
      <c r="O41" s="51" t="e">
        <f>SUMIFS(#REF!,#REF!,'2-BA 2016 MIFRS'!$B41)</f>
        <v>#REF!</v>
      </c>
      <c r="P41" s="51" t="e">
        <f>SUMIFS(#REF!,#REF!,'2-BA 2016 MIFRS'!$B41)</f>
        <v>#REF!</v>
      </c>
      <c r="Q41" s="51" t="e">
        <f t="shared" si="2"/>
        <v>#REF!</v>
      </c>
      <c r="R41" s="51" t="e">
        <f>SUMIFS(#REF!,#REF!,'2-BA 2016 MIFRS'!$B41)</f>
        <v>#REF!</v>
      </c>
      <c r="S41" s="118" t="e">
        <f>SUMIFS(#REF!,#REF!,'2-BA 2016 MIFRS'!$B41)</f>
        <v>#REF!</v>
      </c>
      <c r="T41" s="121"/>
      <c r="U41" s="58" t="e">
        <f t="shared" si="0"/>
        <v>#REF!</v>
      </c>
      <c r="V41" s="3"/>
      <c r="W41" s="3"/>
      <c r="X41" s="3"/>
      <c r="Y41" s="3"/>
      <c r="Z41" s="3"/>
      <c r="AA41" s="3"/>
      <c r="AB41" s="3"/>
      <c r="AC41" s="3"/>
      <c r="AD41" s="3"/>
    </row>
    <row r="42" spans="1:30" ht="30" x14ac:dyDescent="0.25">
      <c r="A42" s="48">
        <v>47</v>
      </c>
      <c r="B42" s="19">
        <v>1970</v>
      </c>
      <c r="C42" s="46" t="s">
        <v>38</v>
      </c>
      <c r="D42" s="51" t="e">
        <f>SUMIFS(#REF!,#REF!,'2-BA 2016 MIFRS'!$B42)</f>
        <v>#REF!</v>
      </c>
      <c r="E42" s="51" t="e">
        <f>SUMIFS(#REF!,#REF!,'2-BA 2016 MIFRS'!$B42)</f>
        <v>#REF!</v>
      </c>
      <c r="F42" s="51" t="e">
        <f>SUMIFS(#REF!,#REF!,'2-BA 2016 MIFRS'!$B42)</f>
        <v>#REF!</v>
      </c>
      <c r="G42" s="51" t="e">
        <f>SUMIFS(#REF!,#REF!,'2-BA 2016 MIFRS'!$B42)</f>
        <v>#REF!</v>
      </c>
      <c r="H42" s="51" t="e">
        <f>SUMIFS(#REF!,#REF!,'2-BA 2016 MIFRS'!$B42)</f>
        <v>#REF!</v>
      </c>
      <c r="I42" s="51" t="e">
        <f t="shared" si="1"/>
        <v>#REF!</v>
      </c>
      <c r="J42" s="51" t="e">
        <f>SUMIFS(#REF!,#REF!,'2-BA 2016 MIFRS'!$B42)</f>
        <v>#REF!</v>
      </c>
      <c r="K42" s="47"/>
      <c r="L42" s="51" t="e">
        <f>SUMIFS(#REF!,#REF!,'2-BA 2016 MIFRS'!$B42)</f>
        <v>#REF!</v>
      </c>
      <c r="M42" s="51" t="e">
        <f>SUMIFS(#REF!,#REF!,'2-BA 2016 MIFRS'!$B42)</f>
        <v>#REF!</v>
      </c>
      <c r="N42" s="51" t="e">
        <f>SUMIFS(#REF!,#REF!,'2-BA 2016 MIFRS'!$B42)</f>
        <v>#REF!</v>
      </c>
      <c r="O42" s="51" t="e">
        <f>SUMIFS(#REF!,#REF!,'2-BA 2016 MIFRS'!$B42)</f>
        <v>#REF!</v>
      </c>
      <c r="P42" s="51" t="e">
        <f>SUMIFS(#REF!,#REF!,'2-BA 2016 MIFRS'!$B42)</f>
        <v>#REF!</v>
      </c>
      <c r="Q42" s="51" t="e">
        <f t="shared" si="2"/>
        <v>#REF!</v>
      </c>
      <c r="R42" s="51" t="e">
        <f>SUMIFS(#REF!,#REF!,'2-BA 2016 MIFRS'!$B42)</f>
        <v>#REF!</v>
      </c>
      <c r="S42" s="118" t="e">
        <f>SUMIFS(#REF!,#REF!,'2-BA 2016 MIFRS'!$B42)</f>
        <v>#REF!</v>
      </c>
      <c r="T42" s="121"/>
      <c r="U42" s="58" t="e">
        <f t="shared" si="0"/>
        <v>#REF!</v>
      </c>
      <c r="V42" s="3"/>
      <c r="W42" s="3"/>
      <c r="X42" s="3"/>
      <c r="Y42" s="3"/>
      <c r="Z42" s="3"/>
      <c r="AA42" s="3"/>
      <c r="AB42" s="3"/>
      <c r="AC42" s="3"/>
      <c r="AD42" s="3"/>
    </row>
    <row r="43" spans="1:30" ht="30" x14ac:dyDescent="0.25">
      <c r="A43" s="45">
        <v>47</v>
      </c>
      <c r="B43" s="45">
        <v>1975</v>
      </c>
      <c r="C43" s="46" t="s">
        <v>39</v>
      </c>
      <c r="D43" s="51" t="e">
        <f>SUMIFS(#REF!,#REF!,'2-BA 2016 MIFRS'!$B43)</f>
        <v>#REF!</v>
      </c>
      <c r="E43" s="51" t="e">
        <f>SUMIFS(#REF!,#REF!,'2-BA 2016 MIFRS'!$B43)</f>
        <v>#REF!</v>
      </c>
      <c r="F43" s="51" t="e">
        <f>SUMIFS(#REF!,#REF!,'2-BA 2016 MIFRS'!$B43)</f>
        <v>#REF!</v>
      </c>
      <c r="G43" s="51" t="e">
        <f>SUMIFS(#REF!,#REF!,'2-BA 2016 MIFRS'!$B43)</f>
        <v>#REF!</v>
      </c>
      <c r="H43" s="51" t="e">
        <f>SUMIFS(#REF!,#REF!,'2-BA 2016 MIFRS'!$B43)</f>
        <v>#REF!</v>
      </c>
      <c r="I43" s="51" t="e">
        <f t="shared" si="1"/>
        <v>#REF!</v>
      </c>
      <c r="J43" s="51" t="e">
        <f>SUMIFS(#REF!,#REF!,'2-BA 2016 MIFRS'!$B43)</f>
        <v>#REF!</v>
      </c>
      <c r="K43" s="47"/>
      <c r="L43" s="51" t="e">
        <f>SUMIFS(#REF!,#REF!,'2-BA 2016 MIFRS'!$B43)</f>
        <v>#REF!</v>
      </c>
      <c r="M43" s="51" t="e">
        <f>SUMIFS(#REF!,#REF!,'2-BA 2016 MIFRS'!$B43)</f>
        <v>#REF!</v>
      </c>
      <c r="N43" s="51" t="e">
        <f>SUMIFS(#REF!,#REF!,'2-BA 2016 MIFRS'!$B43)</f>
        <v>#REF!</v>
      </c>
      <c r="O43" s="51" t="e">
        <f>SUMIFS(#REF!,#REF!,'2-BA 2016 MIFRS'!$B43)</f>
        <v>#REF!</v>
      </c>
      <c r="P43" s="51" t="e">
        <f>SUMIFS(#REF!,#REF!,'2-BA 2016 MIFRS'!$B43)</f>
        <v>#REF!</v>
      </c>
      <c r="Q43" s="51" t="e">
        <f t="shared" si="2"/>
        <v>#REF!</v>
      </c>
      <c r="R43" s="51" t="e">
        <f>SUMIFS(#REF!,#REF!,'2-BA 2016 MIFRS'!$B43)</f>
        <v>#REF!</v>
      </c>
      <c r="S43" s="118" t="e">
        <f>SUMIFS(#REF!,#REF!,'2-BA 2016 MIFRS'!$B43)</f>
        <v>#REF!</v>
      </c>
      <c r="T43" s="121"/>
      <c r="U43" s="58" t="e">
        <f t="shared" si="0"/>
        <v>#REF!</v>
      </c>
      <c r="V43" s="3"/>
      <c r="W43" s="3"/>
      <c r="X43" s="3"/>
      <c r="Y43" s="3"/>
      <c r="Z43" s="3"/>
      <c r="AA43" s="3"/>
      <c r="AB43" s="3"/>
      <c r="AC43" s="3"/>
      <c r="AD43" s="3"/>
    </row>
    <row r="44" spans="1:30" x14ac:dyDescent="0.25">
      <c r="A44" s="45">
        <v>47</v>
      </c>
      <c r="B44" s="45">
        <v>1980</v>
      </c>
      <c r="C44" s="46" t="s">
        <v>40</v>
      </c>
      <c r="D44" s="51" t="e">
        <f>SUMIFS(#REF!,#REF!,'2-BA 2016 MIFRS'!$B44)</f>
        <v>#REF!</v>
      </c>
      <c r="E44" s="51" t="e">
        <f>SUMIFS(#REF!,#REF!,'2-BA 2016 MIFRS'!$B44)</f>
        <v>#REF!</v>
      </c>
      <c r="F44" s="51" t="e">
        <f>SUMIFS(#REF!,#REF!,'2-BA 2016 MIFRS'!$B44)</f>
        <v>#REF!</v>
      </c>
      <c r="G44" s="51" t="e">
        <f>SUMIFS(#REF!,#REF!,'2-BA 2016 MIFRS'!$B44)</f>
        <v>#REF!</v>
      </c>
      <c r="H44" s="51" t="e">
        <f>SUMIFS(#REF!,#REF!,'2-BA 2016 MIFRS'!$B44)</f>
        <v>#REF!</v>
      </c>
      <c r="I44" s="51" t="e">
        <f t="shared" si="1"/>
        <v>#REF!</v>
      </c>
      <c r="J44" s="51" t="e">
        <f>SUMIFS(#REF!,#REF!,'2-BA 2016 MIFRS'!$B44)</f>
        <v>#REF!</v>
      </c>
      <c r="K44" s="47"/>
      <c r="L44" s="51" t="e">
        <f>SUMIFS(#REF!,#REF!,'2-BA 2016 MIFRS'!$B44)</f>
        <v>#REF!</v>
      </c>
      <c r="M44" s="51" t="e">
        <f>SUMIFS(#REF!,#REF!,'2-BA 2016 MIFRS'!$B44)</f>
        <v>#REF!</v>
      </c>
      <c r="N44" s="51" t="e">
        <f>SUMIFS(#REF!,#REF!,'2-BA 2016 MIFRS'!$B44)</f>
        <v>#REF!</v>
      </c>
      <c r="O44" s="51" t="e">
        <f>SUMIFS(#REF!,#REF!,'2-BA 2016 MIFRS'!$B44)</f>
        <v>#REF!</v>
      </c>
      <c r="P44" s="51" t="e">
        <f>SUMIFS(#REF!,#REF!,'2-BA 2016 MIFRS'!$B44)</f>
        <v>#REF!</v>
      </c>
      <c r="Q44" s="51" t="e">
        <f t="shared" si="2"/>
        <v>#REF!</v>
      </c>
      <c r="R44" s="51" t="e">
        <f>SUMIFS(#REF!,#REF!,'2-BA 2016 MIFRS'!$B44)</f>
        <v>#REF!</v>
      </c>
      <c r="S44" s="118" t="e">
        <f>SUMIFS(#REF!,#REF!,'2-BA 2016 MIFRS'!$B44)</f>
        <v>#REF!</v>
      </c>
      <c r="T44" s="121"/>
      <c r="U44" s="58" t="e">
        <f t="shared" si="0"/>
        <v>#REF!</v>
      </c>
      <c r="V44" s="3"/>
      <c r="W44" s="3"/>
      <c r="X44" s="3"/>
      <c r="Y44" s="3"/>
      <c r="Z44" s="3"/>
      <c r="AA44" s="3"/>
      <c r="AB44" s="3"/>
      <c r="AC44" s="3"/>
      <c r="AD44" s="3"/>
    </row>
    <row r="45" spans="1:30" ht="15" customHeight="1" outlineLevel="1" x14ac:dyDescent="0.25">
      <c r="A45" s="45">
        <v>47</v>
      </c>
      <c r="B45" s="45">
        <v>1985</v>
      </c>
      <c r="C45" s="46" t="s">
        <v>41</v>
      </c>
      <c r="D45" s="51" t="e">
        <f>SUMIFS(#REF!,#REF!,'2-BA 2016 MIFRS'!$B45)</f>
        <v>#REF!</v>
      </c>
      <c r="E45" s="51" t="e">
        <f>SUMIFS(#REF!,#REF!,'2-BA 2016 MIFRS'!$B45)</f>
        <v>#REF!</v>
      </c>
      <c r="F45" s="51" t="e">
        <f>SUMIFS(#REF!,#REF!,'2-BA 2016 MIFRS'!$B45)</f>
        <v>#REF!</v>
      </c>
      <c r="G45" s="51" t="e">
        <f>SUMIFS(#REF!,#REF!,'2-BA 2016 MIFRS'!$B45)</f>
        <v>#REF!</v>
      </c>
      <c r="H45" s="51" t="e">
        <f>SUMIFS(#REF!,#REF!,'2-BA 2016 MIFRS'!$B45)</f>
        <v>#REF!</v>
      </c>
      <c r="I45" s="51" t="e">
        <f t="shared" si="1"/>
        <v>#REF!</v>
      </c>
      <c r="J45" s="51" t="e">
        <f>SUMIFS(#REF!,#REF!,'2-BA 2016 MIFRS'!$B45)</f>
        <v>#REF!</v>
      </c>
      <c r="K45" s="47"/>
      <c r="L45" s="51" t="e">
        <f>SUMIFS(#REF!,#REF!,'2-BA 2016 MIFRS'!$B45)</f>
        <v>#REF!</v>
      </c>
      <c r="M45" s="51" t="e">
        <f>SUMIFS(#REF!,#REF!,'2-BA 2016 MIFRS'!$B45)</f>
        <v>#REF!</v>
      </c>
      <c r="N45" s="51" t="e">
        <f>SUMIFS(#REF!,#REF!,'2-BA 2016 MIFRS'!$B45)</f>
        <v>#REF!</v>
      </c>
      <c r="O45" s="51" t="e">
        <f>SUMIFS(#REF!,#REF!,'2-BA 2016 MIFRS'!$B45)</f>
        <v>#REF!</v>
      </c>
      <c r="P45" s="51" t="e">
        <f>SUMIFS(#REF!,#REF!,'2-BA 2016 MIFRS'!$B45)</f>
        <v>#REF!</v>
      </c>
      <c r="Q45" s="51" t="e">
        <f t="shared" si="2"/>
        <v>#REF!</v>
      </c>
      <c r="R45" s="51" t="e">
        <f>SUMIFS(#REF!,#REF!,'2-BA 2016 MIFRS'!$B45)</f>
        <v>#REF!</v>
      </c>
      <c r="S45" s="118" t="e">
        <f>SUMIFS(#REF!,#REF!,'2-BA 2016 MIFRS'!$B45)</f>
        <v>#REF!</v>
      </c>
      <c r="T45" s="121"/>
      <c r="U45" s="58" t="e">
        <f t="shared" si="0"/>
        <v>#REF!</v>
      </c>
      <c r="V45" s="3"/>
      <c r="W45" s="3"/>
      <c r="X45" s="3"/>
      <c r="Y45" s="3"/>
      <c r="Z45" s="3"/>
      <c r="AA45" s="3"/>
      <c r="AB45" s="3"/>
      <c r="AC45" s="3"/>
      <c r="AD45" s="3"/>
    </row>
    <row r="46" spans="1:30" ht="30" x14ac:dyDescent="0.25">
      <c r="A46" s="45">
        <v>47</v>
      </c>
      <c r="B46" s="45">
        <v>2440</v>
      </c>
      <c r="C46" s="46" t="s">
        <v>54</v>
      </c>
      <c r="D46" s="51" t="e">
        <f>SUMIFS(#REF!,#REF!,'2-BA 2016 MIFRS'!$B46)</f>
        <v>#REF!</v>
      </c>
      <c r="E46" s="51" t="e">
        <f>SUMIFS(#REF!,#REF!,'2-BA 2016 MIFRS'!$B46)</f>
        <v>#REF!</v>
      </c>
      <c r="F46" s="51" t="e">
        <f>SUMIFS(#REF!,#REF!,'2-BA 2016 MIFRS'!$B46)</f>
        <v>#REF!</v>
      </c>
      <c r="G46" s="51" t="e">
        <f>SUMIFS(#REF!,#REF!,'2-BA 2016 MIFRS'!$B46)</f>
        <v>#REF!</v>
      </c>
      <c r="H46" s="51" t="e">
        <f>SUMIFS(#REF!,#REF!,'2-BA 2016 MIFRS'!$B46)</f>
        <v>#REF!</v>
      </c>
      <c r="I46" s="51" t="e">
        <f t="shared" si="1"/>
        <v>#REF!</v>
      </c>
      <c r="J46" s="51" t="e">
        <f>SUMIFS(#REF!,#REF!,'2-BA 2016 MIFRS'!$B46)</f>
        <v>#REF!</v>
      </c>
      <c r="K46" s="47"/>
      <c r="L46" s="51" t="e">
        <f>SUMIFS(#REF!,#REF!,'2-BA 2016 MIFRS'!$B46)</f>
        <v>#REF!</v>
      </c>
      <c r="M46" s="51" t="e">
        <f>SUMIFS(#REF!,#REF!,'2-BA 2016 MIFRS'!$B46)</f>
        <v>#REF!</v>
      </c>
      <c r="N46" s="51" t="e">
        <f>SUMIFS(#REF!,#REF!,'2-BA 2016 MIFRS'!$B46)</f>
        <v>#REF!</v>
      </c>
      <c r="O46" s="51" t="e">
        <f>SUMIFS(#REF!,#REF!,'2-BA 2016 MIFRS'!$B46)</f>
        <v>#REF!</v>
      </c>
      <c r="P46" s="51" t="e">
        <f>SUMIFS(#REF!,#REF!,'2-BA 2016 MIFRS'!$B46)</f>
        <v>#REF!</v>
      </c>
      <c r="Q46" s="51" t="e">
        <f t="shared" si="2"/>
        <v>#REF!</v>
      </c>
      <c r="R46" s="51" t="e">
        <f>SUMIFS(#REF!,#REF!,'2-BA 2016 MIFRS'!$B46)</f>
        <v>#REF!</v>
      </c>
      <c r="S46" s="118" t="e">
        <f>SUMIFS(#REF!,#REF!,'2-BA 2016 MIFRS'!$B46)</f>
        <v>#REF!</v>
      </c>
      <c r="T46" s="121"/>
      <c r="U46" s="58" t="e">
        <f t="shared" si="0"/>
        <v>#REF!</v>
      </c>
      <c r="V46" s="3"/>
      <c r="W46" s="3"/>
      <c r="X46" s="3"/>
      <c r="Y46" s="3"/>
      <c r="Z46" s="3"/>
      <c r="AA46" s="3"/>
      <c r="AB46" s="3"/>
      <c r="AC46" s="3"/>
      <c r="AD46" s="3"/>
    </row>
    <row r="47" spans="1:30" x14ac:dyDescent="0.25">
      <c r="A47" s="45" t="s">
        <v>15</v>
      </c>
      <c r="B47" s="45">
        <v>1609</v>
      </c>
      <c r="C47" s="46" t="s">
        <v>42</v>
      </c>
      <c r="D47" s="51" t="e">
        <f>SUMIFS(#REF!,#REF!,'2-BA 2016 MIFRS'!$B47)</f>
        <v>#REF!</v>
      </c>
      <c r="E47" s="51" t="e">
        <f>SUMIFS(#REF!,#REF!,'2-BA 2016 MIFRS'!$B47)</f>
        <v>#REF!</v>
      </c>
      <c r="F47" s="51" t="e">
        <f>SUMIFS(#REF!,#REF!,'2-BA 2016 MIFRS'!$B47)</f>
        <v>#REF!</v>
      </c>
      <c r="G47" s="51" t="e">
        <f>SUMIFS(#REF!,#REF!,'2-BA 2016 MIFRS'!$B47)</f>
        <v>#REF!</v>
      </c>
      <c r="H47" s="51" t="e">
        <f>SUMIFS(#REF!,#REF!,'2-BA 2016 MIFRS'!$B47)</f>
        <v>#REF!</v>
      </c>
      <c r="I47" s="51" t="e">
        <f t="shared" si="1"/>
        <v>#REF!</v>
      </c>
      <c r="J47" s="51" t="e">
        <f>SUMIFS(#REF!,#REF!,'2-BA 2016 MIFRS'!$B47)</f>
        <v>#REF!</v>
      </c>
      <c r="K47" s="47"/>
      <c r="L47" s="51" t="e">
        <f>SUMIFS(#REF!,#REF!,'2-BA 2016 MIFRS'!$B47)</f>
        <v>#REF!</v>
      </c>
      <c r="M47" s="51" t="e">
        <f>SUMIFS(#REF!,#REF!,'2-BA 2016 MIFRS'!$B47)</f>
        <v>#REF!</v>
      </c>
      <c r="N47" s="51" t="e">
        <f>SUMIFS(#REF!,#REF!,'2-BA 2016 MIFRS'!$B47)</f>
        <v>#REF!</v>
      </c>
      <c r="O47" s="51" t="e">
        <f>SUMIFS(#REF!,#REF!,'2-BA 2016 MIFRS'!$B47)</f>
        <v>#REF!</v>
      </c>
      <c r="P47" s="51" t="e">
        <f>SUMIFS(#REF!,#REF!,'2-BA 2016 MIFRS'!$B47)</f>
        <v>#REF!</v>
      </c>
      <c r="Q47" s="51" t="e">
        <f t="shared" si="2"/>
        <v>#REF!</v>
      </c>
      <c r="R47" s="51" t="e">
        <f>SUMIFS(#REF!,#REF!,'2-BA 2016 MIFRS'!$B47)</f>
        <v>#REF!</v>
      </c>
      <c r="S47" s="118" t="e">
        <f>SUMIFS(#REF!,#REF!,'2-BA 2016 MIFRS'!$B47)</f>
        <v>#REF!</v>
      </c>
      <c r="T47" s="121"/>
      <c r="U47" s="58" t="e">
        <f t="shared" si="0"/>
        <v>#REF!</v>
      </c>
      <c r="V47" s="3"/>
      <c r="W47" s="3"/>
      <c r="X47" s="3"/>
      <c r="Y47" s="3"/>
      <c r="Z47" s="3"/>
      <c r="AA47" s="3"/>
      <c r="AB47" s="3"/>
      <c r="AC47" s="3"/>
      <c r="AD47" s="3"/>
    </row>
    <row r="48" spans="1:30" x14ac:dyDescent="0.25">
      <c r="A48" s="45" t="s">
        <v>15</v>
      </c>
      <c r="B48" s="45">
        <v>2005</v>
      </c>
      <c r="C48" s="46" t="s">
        <v>43</v>
      </c>
      <c r="D48" s="51" t="e">
        <f>SUMIFS(#REF!,#REF!,'2-BA 2016 MIFRS'!$B48)</f>
        <v>#REF!</v>
      </c>
      <c r="E48" s="51" t="e">
        <f>SUMIFS(#REF!,#REF!,'2-BA 2016 MIFRS'!$B48)</f>
        <v>#REF!</v>
      </c>
      <c r="F48" s="51" t="e">
        <f>SUMIFS(#REF!,#REF!,'2-BA 2016 MIFRS'!$B48)</f>
        <v>#REF!</v>
      </c>
      <c r="G48" s="51" t="e">
        <f>SUMIFS(#REF!,#REF!,'2-BA 2016 MIFRS'!$B48)</f>
        <v>#REF!</v>
      </c>
      <c r="H48" s="51" t="e">
        <f>SUMIFS(#REF!,#REF!,'2-BA 2016 MIFRS'!$B48)</f>
        <v>#REF!</v>
      </c>
      <c r="I48" s="51" t="e">
        <f t="shared" si="1"/>
        <v>#REF!</v>
      </c>
      <c r="J48" s="51" t="e">
        <f>SUMIFS(#REF!,#REF!,'2-BA 2016 MIFRS'!$B48)</f>
        <v>#REF!</v>
      </c>
      <c r="K48" s="47"/>
      <c r="L48" s="51" t="e">
        <f>SUMIFS(#REF!,#REF!,'2-BA 2016 MIFRS'!$B48)</f>
        <v>#REF!</v>
      </c>
      <c r="M48" s="51" t="e">
        <f>SUMIFS(#REF!,#REF!,'2-BA 2016 MIFRS'!$B48)</f>
        <v>#REF!</v>
      </c>
      <c r="N48" s="51" t="e">
        <f>SUMIFS(#REF!,#REF!,'2-BA 2016 MIFRS'!$B48)</f>
        <v>#REF!</v>
      </c>
      <c r="O48" s="51" t="e">
        <f>SUMIFS(#REF!,#REF!,'2-BA 2016 MIFRS'!$B48)</f>
        <v>#REF!</v>
      </c>
      <c r="P48" s="51" t="e">
        <f>SUMIFS(#REF!,#REF!,'2-BA 2016 MIFRS'!$B48)</f>
        <v>#REF!</v>
      </c>
      <c r="Q48" s="51" t="e">
        <f t="shared" si="2"/>
        <v>#REF!</v>
      </c>
      <c r="R48" s="51" t="e">
        <f>SUMIFS(#REF!,#REF!,'2-BA 2016 MIFRS'!$B48)</f>
        <v>#REF!</v>
      </c>
      <c r="S48" s="118" t="e">
        <f>SUMIFS(#REF!,#REF!,'2-BA 2016 MIFRS'!$B48)</f>
        <v>#REF!</v>
      </c>
      <c r="T48" s="121"/>
      <c r="U48" s="58" t="e">
        <f t="shared" si="0"/>
        <v>#REF!</v>
      </c>
      <c r="V48" s="3"/>
      <c r="W48" s="3"/>
      <c r="X48" s="3"/>
      <c r="Y48" s="3"/>
      <c r="Z48" s="3"/>
      <c r="AA48" s="3"/>
      <c r="AB48" s="3"/>
      <c r="AC48" s="3"/>
      <c r="AD48" s="3"/>
    </row>
    <row r="49" spans="1:89" x14ac:dyDescent="0.25">
      <c r="A49" s="20"/>
      <c r="B49" s="20"/>
      <c r="C49" s="21"/>
      <c r="D49" s="22"/>
      <c r="E49" s="22"/>
      <c r="F49" s="22"/>
      <c r="G49" s="22"/>
      <c r="H49" s="22"/>
      <c r="I49" s="22"/>
      <c r="J49" s="41"/>
      <c r="K49" s="37"/>
      <c r="L49" s="22"/>
      <c r="M49" s="22"/>
      <c r="N49" s="22"/>
      <c r="O49" s="22"/>
      <c r="P49" s="22"/>
      <c r="Q49" s="22"/>
      <c r="R49" s="41"/>
      <c r="S49" s="114"/>
      <c r="T49" s="121"/>
      <c r="U49" s="58">
        <f t="shared" si="0"/>
        <v>0</v>
      </c>
    </row>
    <row r="50" spans="1:89" x14ac:dyDescent="0.25">
      <c r="A50" s="20"/>
      <c r="B50" s="20"/>
      <c r="C50" s="23" t="s">
        <v>44</v>
      </c>
      <c r="D50" s="24" t="e">
        <f>SUM(D16:D49)</f>
        <v>#REF!</v>
      </c>
      <c r="E50" s="24" t="e">
        <f t="shared" ref="E50:J50" si="5">SUM(E16:E49)</f>
        <v>#REF!</v>
      </c>
      <c r="F50" s="24" t="e">
        <f t="shared" si="5"/>
        <v>#REF!</v>
      </c>
      <c r="G50" s="24" t="e">
        <f t="shared" si="5"/>
        <v>#REF!</v>
      </c>
      <c r="H50" s="24" t="e">
        <f t="shared" si="5"/>
        <v>#REF!</v>
      </c>
      <c r="I50" s="24" t="e">
        <f t="shared" si="5"/>
        <v>#REF!</v>
      </c>
      <c r="J50" s="24" t="e">
        <f t="shared" si="5"/>
        <v>#REF!</v>
      </c>
      <c r="K50" s="108"/>
      <c r="L50" s="24" t="e">
        <f t="shared" ref="L50" si="6">SUM(L16:L49)</f>
        <v>#REF!</v>
      </c>
      <c r="M50" s="24" t="e">
        <f t="shared" ref="M50" si="7">SUM(M16:M49)</f>
        <v>#REF!</v>
      </c>
      <c r="N50" s="24" t="e">
        <f t="shared" ref="N50" si="8">SUM(N16:N49)</f>
        <v>#REF!</v>
      </c>
      <c r="O50" s="24" t="e">
        <f t="shared" ref="O50" si="9">SUM(O16:O49)</f>
        <v>#REF!</v>
      </c>
      <c r="P50" s="24" t="e">
        <f t="shared" ref="P50:Q50" si="10">SUM(P16:P49)</f>
        <v>#REF!</v>
      </c>
      <c r="Q50" s="24" t="e">
        <f t="shared" si="10"/>
        <v>#REF!</v>
      </c>
      <c r="R50" s="24" t="e">
        <f t="shared" ref="R50" si="11">SUM(R16:R49)</f>
        <v>#REF!</v>
      </c>
      <c r="S50" s="119" t="e">
        <f t="shared" ref="S50" si="12">SUM(S16:S49)</f>
        <v>#REF!</v>
      </c>
      <c r="T50" s="120"/>
      <c r="U50" s="58" t="e">
        <f t="shared" si="0"/>
        <v>#REF!</v>
      </c>
      <c r="V50" s="3"/>
      <c r="W50" s="58" t="e">
        <f>+D50+E50+I50-J50</f>
        <v>#REF!</v>
      </c>
      <c r="X50" s="58" t="e">
        <f>+L50+M50+Q50-R50</f>
        <v>#REF!</v>
      </c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</row>
    <row r="51" spans="1:89" ht="37.5" x14ac:dyDescent="0.25">
      <c r="A51" s="20"/>
      <c r="B51" s="20"/>
      <c r="C51" s="25" t="s">
        <v>45</v>
      </c>
      <c r="D51" s="22" t="e">
        <f>-#REF!</f>
        <v>#REF!</v>
      </c>
      <c r="E51" s="22" t="e">
        <f>-#REF!</f>
        <v>#REF!</v>
      </c>
      <c r="F51" s="22"/>
      <c r="G51" s="22"/>
      <c r="H51" s="22"/>
      <c r="I51" s="22">
        <v>0</v>
      </c>
      <c r="J51" s="41" t="e">
        <f>-#REF!</f>
        <v>#REF!</v>
      </c>
      <c r="K51" s="37"/>
      <c r="L51" s="22" t="e">
        <f>-#REF!</f>
        <v>#REF!</v>
      </c>
      <c r="M51" s="22" t="e">
        <f>-#REF!</f>
        <v>#REF!</v>
      </c>
      <c r="N51" s="22"/>
      <c r="O51" s="22"/>
      <c r="P51" s="22"/>
      <c r="Q51" s="22">
        <v>0</v>
      </c>
      <c r="R51" s="41" t="e">
        <f>-#REF!</f>
        <v>#REF!</v>
      </c>
      <c r="S51" s="114" t="e">
        <f>-#REF!</f>
        <v>#REF!</v>
      </c>
      <c r="T51" s="120"/>
      <c r="U51" s="58" t="e">
        <f t="shared" si="0"/>
        <v>#REF!</v>
      </c>
      <c r="V51" s="3"/>
      <c r="W51" s="58"/>
      <c r="X51" s="58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</row>
    <row r="52" spans="1:89" s="59" customFormat="1" ht="25.5" x14ac:dyDescent="0.25">
      <c r="A52" s="20"/>
      <c r="B52" s="20"/>
      <c r="C52" s="26" t="s">
        <v>46</v>
      </c>
      <c r="D52" s="22" t="e">
        <f>-SUM(#REF!+#REF!)+SUM(#REF!+#REF!)</f>
        <v>#REF!</v>
      </c>
      <c r="E52" s="22">
        <v>0</v>
      </c>
      <c r="F52" s="22"/>
      <c r="G52" s="22"/>
      <c r="H52" s="22"/>
      <c r="I52" s="22">
        <v>0</v>
      </c>
      <c r="J52" s="41" t="e">
        <f>-(#REF!)</f>
        <v>#REF!</v>
      </c>
      <c r="K52" s="27"/>
      <c r="L52" s="22" t="e">
        <f>-(#REF!)</f>
        <v>#REF!</v>
      </c>
      <c r="M52" s="22" t="e">
        <f>-(#REF!)</f>
        <v>#REF!</v>
      </c>
      <c r="N52" s="22"/>
      <c r="O52" s="22"/>
      <c r="P52" s="22"/>
      <c r="Q52" s="22">
        <v>0</v>
      </c>
      <c r="R52" s="41" t="e">
        <f>-(#REF!)</f>
        <v>#REF!</v>
      </c>
      <c r="S52" s="114" t="e">
        <f>-(#REF!)</f>
        <v>#REF!</v>
      </c>
      <c r="T52" s="120"/>
      <c r="U52" s="116" t="e">
        <f t="shared" si="0"/>
        <v>#REF!</v>
      </c>
      <c r="W52" s="58"/>
      <c r="X52" s="58"/>
    </row>
    <row r="53" spans="1:89" s="59" customFormat="1" x14ac:dyDescent="0.25">
      <c r="A53" s="95"/>
      <c r="B53" s="95"/>
      <c r="C53" s="96" t="s">
        <v>47</v>
      </c>
      <c r="D53" s="97" t="e">
        <f>SUM(D50:D52)</f>
        <v>#REF!</v>
      </c>
      <c r="E53" s="97" t="e">
        <f t="shared" ref="E53:J53" si="13">SUM(E50:E52)</f>
        <v>#REF!</v>
      </c>
      <c r="F53" s="97" t="e">
        <f t="shared" si="13"/>
        <v>#REF!</v>
      </c>
      <c r="G53" s="97" t="e">
        <f t="shared" si="13"/>
        <v>#REF!</v>
      </c>
      <c r="H53" s="97" t="e">
        <f t="shared" si="13"/>
        <v>#REF!</v>
      </c>
      <c r="I53" s="97" t="e">
        <f t="shared" si="13"/>
        <v>#REF!</v>
      </c>
      <c r="J53" s="97" t="e">
        <f t="shared" si="13"/>
        <v>#REF!</v>
      </c>
      <c r="K53" s="108"/>
      <c r="L53" s="97" t="e">
        <f t="shared" ref="L53" si="14">SUM(L50:L52)</f>
        <v>#REF!</v>
      </c>
      <c r="M53" s="97" t="e">
        <f t="shared" ref="M53" si="15">SUM(M50:M52)</f>
        <v>#REF!</v>
      </c>
      <c r="N53" s="97" t="e">
        <f t="shared" ref="N53" si="16">SUM(N50:N52)</f>
        <v>#REF!</v>
      </c>
      <c r="O53" s="97" t="e">
        <f t="shared" ref="O53" si="17">SUM(O50:O52)</f>
        <v>#REF!</v>
      </c>
      <c r="P53" s="97" t="e">
        <f t="shared" ref="P53:Q53" si="18">SUM(P50:P52)</f>
        <v>#REF!</v>
      </c>
      <c r="Q53" s="97" t="e">
        <f t="shared" si="18"/>
        <v>#REF!</v>
      </c>
      <c r="R53" s="97" t="e">
        <f t="shared" ref="R53" si="19">SUM(R50:R52)</f>
        <v>#REF!</v>
      </c>
      <c r="S53" s="115" t="e">
        <f t="shared" ref="S53" si="20">SUM(S50:S52)</f>
        <v>#REF!</v>
      </c>
      <c r="T53" s="120"/>
      <c r="U53" s="116" t="e">
        <f t="shared" si="0"/>
        <v>#REF!</v>
      </c>
      <c r="W53" s="58" t="e">
        <f>+D53+E53+I53-J53</f>
        <v>#REF!</v>
      </c>
      <c r="X53" s="58" t="e">
        <f>+L53+M53+Q53-R53</f>
        <v>#REF!</v>
      </c>
    </row>
    <row r="54" spans="1:89" s="92" customFormat="1" x14ac:dyDescent="0.25">
      <c r="A54" s="20"/>
      <c r="B54" s="20"/>
      <c r="C54" s="141" t="s">
        <v>74</v>
      </c>
      <c r="D54" s="142"/>
      <c r="E54" s="142"/>
      <c r="F54" s="142"/>
      <c r="G54" s="142"/>
      <c r="H54" s="142"/>
      <c r="I54" s="142"/>
      <c r="J54" s="142"/>
      <c r="K54" s="142"/>
      <c r="L54" s="142"/>
      <c r="M54" s="51">
        <v>0</v>
      </c>
      <c r="N54" s="100"/>
      <c r="O54" s="100"/>
      <c r="P54" s="100"/>
      <c r="Q54" s="100"/>
      <c r="R54" s="99"/>
      <c r="S54" s="103"/>
    </row>
    <row r="55" spans="1:89" s="92" customFormat="1" x14ac:dyDescent="0.25">
      <c r="A55" s="20"/>
      <c r="B55" s="20"/>
      <c r="C55" s="141" t="s">
        <v>75</v>
      </c>
      <c r="D55" s="142"/>
      <c r="E55" s="142"/>
      <c r="F55" s="142"/>
      <c r="G55" s="142"/>
      <c r="H55" s="142"/>
      <c r="I55" s="142"/>
      <c r="J55" s="142"/>
      <c r="K55" s="142"/>
      <c r="L55" s="142"/>
      <c r="M55" s="24" t="e">
        <f>SUM(M53:M54)</f>
        <v>#REF!</v>
      </c>
      <c r="R55" s="122"/>
      <c r="S55" s="107"/>
    </row>
    <row r="56" spans="1:89" s="92" customFormat="1" x14ac:dyDescent="0.25">
      <c r="A56" s="4"/>
      <c r="B56" s="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R56" s="122"/>
      <c r="S56" s="107"/>
    </row>
    <row r="57" spans="1:89" s="92" customFormat="1" x14ac:dyDescent="0.25">
      <c r="A57" s="3"/>
      <c r="B57" s="3"/>
      <c r="C57" s="3"/>
      <c r="D57" s="3"/>
      <c r="E57" s="3"/>
      <c r="F57" s="3"/>
      <c r="G57" s="29"/>
      <c r="H57" s="3"/>
      <c r="I57" s="3"/>
      <c r="J57" s="3"/>
      <c r="K57" s="3"/>
      <c r="L57" s="30" t="s">
        <v>76</v>
      </c>
      <c r="M57" s="3"/>
      <c r="R57" s="122"/>
      <c r="S57" s="107"/>
    </row>
    <row r="58" spans="1:89" s="92" customFormat="1" x14ac:dyDescent="0.25">
      <c r="A58" s="20">
        <v>10</v>
      </c>
      <c r="B58" s="20"/>
      <c r="C58" s="21" t="s">
        <v>72</v>
      </c>
      <c r="D58" s="3"/>
      <c r="E58" s="3"/>
      <c r="F58" s="3"/>
      <c r="G58" s="3"/>
      <c r="H58" s="3"/>
      <c r="I58" s="3"/>
      <c r="J58" s="3"/>
      <c r="K58" s="3"/>
      <c r="L58" s="73" t="s">
        <v>72</v>
      </c>
      <c r="M58" s="127">
        <v>-1721911.05</v>
      </c>
      <c r="R58" s="122"/>
      <c r="S58" s="107"/>
    </row>
    <row r="59" spans="1:89" s="92" customFormat="1" x14ac:dyDescent="0.25">
      <c r="A59" s="20"/>
      <c r="B59" s="20"/>
      <c r="C59" s="21" t="s">
        <v>33</v>
      </c>
      <c r="D59" s="3"/>
      <c r="E59" s="3"/>
      <c r="F59" s="128"/>
      <c r="G59" s="3"/>
      <c r="H59" s="3"/>
      <c r="I59" s="3"/>
      <c r="J59" s="3"/>
      <c r="K59" s="3"/>
      <c r="L59" s="131" t="s">
        <v>33</v>
      </c>
      <c r="M59" s="127">
        <v>0</v>
      </c>
      <c r="R59" s="122"/>
      <c r="S59" s="107"/>
    </row>
    <row r="60" spans="1:89" s="92" customForma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2" t="s">
        <v>73</v>
      </c>
      <c r="M60" s="129" t="e">
        <f>+M53-M58</f>
        <v>#REF!</v>
      </c>
      <c r="R60" s="122"/>
      <c r="S60" s="107"/>
    </row>
    <row r="61" spans="1:89" s="92" customFormat="1" x14ac:dyDescent="0.25">
      <c r="A61" s="94"/>
      <c r="B61" s="94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122"/>
      <c r="R61" s="122"/>
      <c r="S61" s="107"/>
    </row>
    <row r="62" spans="1:89" s="92" customFormat="1" x14ac:dyDescent="0.25">
      <c r="A62" s="94"/>
      <c r="B62" s="94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113"/>
      <c r="R62" s="106"/>
      <c r="S62" s="107"/>
    </row>
    <row r="63" spans="1:89" s="92" customFormat="1" x14ac:dyDescent="0.25">
      <c r="A63" s="137" t="s">
        <v>70</v>
      </c>
      <c r="B63" s="138"/>
      <c r="C63" s="138"/>
    </row>
    <row r="64" spans="1:89" s="27" customFormat="1" x14ac:dyDescent="0.25">
      <c r="A64" s="138"/>
      <c r="B64" s="138"/>
      <c r="C64" s="138"/>
      <c r="E64" s="109"/>
      <c r="M64" s="92"/>
    </row>
    <row r="65" spans="1:89" s="27" customFormat="1" x14ac:dyDescent="0.25">
      <c r="A65" s="138"/>
      <c r="B65" s="138"/>
      <c r="C65" s="138"/>
      <c r="M65" s="110"/>
      <c r="N65" s="93"/>
      <c r="P65" s="111"/>
      <c r="Q65" s="111"/>
    </row>
    <row r="66" spans="1:89" s="27" customFormat="1" x14ac:dyDescent="0.25">
      <c r="A66" s="138"/>
      <c r="B66" s="138"/>
      <c r="C66" s="138"/>
      <c r="M66" s="110"/>
      <c r="N66" s="93"/>
    </row>
    <row r="67" spans="1:89" s="27" customFormat="1" x14ac:dyDescent="0.25">
      <c r="A67" s="138"/>
      <c r="B67" s="138"/>
      <c r="C67" s="138"/>
      <c r="N67" s="93"/>
      <c r="O67" s="28"/>
      <c r="R67" s="112"/>
    </row>
    <row r="68" spans="1:89" x14ac:dyDescent="0.25">
      <c r="C68" s="77"/>
      <c r="N68" s="35"/>
      <c r="O68" s="35"/>
    </row>
    <row r="69" spans="1:89" x14ac:dyDescent="0.25">
      <c r="A69" s="34"/>
      <c r="B69" s="3"/>
      <c r="C69" s="59"/>
      <c r="D69" s="3"/>
      <c r="E69" s="3"/>
      <c r="F69" s="3"/>
      <c r="G69" s="3"/>
      <c r="H69" s="3"/>
      <c r="J69" s="3"/>
      <c r="K69" s="3"/>
      <c r="L69" s="3"/>
      <c r="M69" s="3"/>
      <c r="N69" s="3"/>
      <c r="O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</row>
    <row r="70" spans="1:89" s="59" customFormat="1" ht="15" customHeight="1" x14ac:dyDescent="0.25"/>
    <row r="71" spans="1:89" s="59" customFormat="1" ht="15" customHeight="1" x14ac:dyDescent="0.25">
      <c r="A71" s="60"/>
      <c r="B71" s="78"/>
      <c r="C71" s="75"/>
      <c r="D71" s="78"/>
      <c r="E71" s="78"/>
      <c r="F71" s="78"/>
      <c r="G71" s="78"/>
      <c r="H71" s="78"/>
      <c r="I71" s="78"/>
      <c r="J71" s="78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</row>
    <row r="72" spans="1:89" s="59" customFormat="1" x14ac:dyDescent="0.25">
      <c r="A72" s="62"/>
      <c r="B72" s="63"/>
      <c r="C72" s="76" t="s">
        <v>77</v>
      </c>
      <c r="D72" s="134" t="e">
        <f>SUM(D16:D48,D51:D52)-D53</f>
        <v>#REF!</v>
      </c>
      <c r="E72" s="134" t="e">
        <f t="shared" ref="E72:J72" si="21">SUM(E16:E48,E51:E52)-E53</f>
        <v>#REF!</v>
      </c>
      <c r="F72" s="134" t="e">
        <f t="shared" si="21"/>
        <v>#REF!</v>
      </c>
      <c r="G72" s="134" t="e">
        <f t="shared" si="21"/>
        <v>#REF!</v>
      </c>
      <c r="H72" s="134" t="e">
        <f t="shared" si="21"/>
        <v>#REF!</v>
      </c>
      <c r="I72" s="134" t="e">
        <f t="shared" si="21"/>
        <v>#REF!</v>
      </c>
      <c r="J72" s="134" t="e">
        <f t="shared" si="21"/>
        <v>#REF!</v>
      </c>
      <c r="K72" s="134"/>
      <c r="L72" s="134" t="e">
        <f>SUM(L16:L48,L51:L52)-L53</f>
        <v>#REF!</v>
      </c>
      <c r="M72" s="134" t="e">
        <f t="shared" ref="M72:S72" si="22">SUM(M16:M48,M51:M52)-M53</f>
        <v>#REF!</v>
      </c>
      <c r="N72" s="134" t="e">
        <f t="shared" si="22"/>
        <v>#REF!</v>
      </c>
      <c r="O72" s="134" t="e">
        <f t="shared" si="22"/>
        <v>#REF!</v>
      </c>
      <c r="P72" s="134" t="e">
        <f t="shared" si="22"/>
        <v>#REF!</v>
      </c>
      <c r="Q72" s="134" t="e">
        <f t="shared" si="22"/>
        <v>#REF!</v>
      </c>
      <c r="R72" s="134" t="e">
        <f t="shared" si="22"/>
        <v>#REF!</v>
      </c>
      <c r="S72" s="134" t="e">
        <f t="shared" si="22"/>
        <v>#REF!</v>
      </c>
      <c r="T72" s="72"/>
      <c r="U72" s="72"/>
    </row>
    <row r="73" spans="1:89" s="59" customFormat="1" ht="12.75" customHeight="1" x14ac:dyDescent="0.25">
      <c r="A73" s="64"/>
      <c r="B73" s="64"/>
      <c r="C73" s="77"/>
      <c r="D73" s="66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</row>
    <row r="74" spans="1:89" s="59" customFormat="1" ht="15" customHeight="1" x14ac:dyDescent="0.25">
      <c r="A74" s="64"/>
      <c r="B74" s="64"/>
      <c r="D74" s="66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</row>
    <row r="75" spans="1:89" s="59" customFormat="1" ht="15" customHeight="1" x14ac:dyDescent="0.25">
      <c r="A75" s="64"/>
      <c r="B75" s="64"/>
      <c r="D75" s="66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</row>
    <row r="76" spans="1:89" s="59" customFormat="1" ht="15" customHeight="1" x14ac:dyDescent="0.25">
      <c r="A76" s="64"/>
      <c r="B76" s="64"/>
      <c r="C76" s="65"/>
      <c r="D76" s="66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</row>
    <row r="77" spans="1:89" s="59" customFormat="1" ht="15" customHeight="1" x14ac:dyDescent="0.25">
      <c r="A77" s="64"/>
      <c r="B77" s="64"/>
      <c r="C77" s="65"/>
      <c r="D77" s="66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</row>
    <row r="78" spans="1:89" s="59" customFormat="1" ht="15" customHeight="1" x14ac:dyDescent="0.25">
      <c r="A78" s="64"/>
      <c r="B78" s="64"/>
      <c r="C78" s="65"/>
      <c r="D78" s="66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</row>
    <row r="79" spans="1:89" s="59" customFormat="1" ht="18.75" customHeight="1" x14ac:dyDescent="0.25">
      <c r="A79" s="60"/>
      <c r="B79" s="60"/>
      <c r="D79" s="68"/>
    </row>
    <row r="80" spans="1:89" x14ac:dyDescent="0.25">
      <c r="M80" s="54"/>
      <c r="N80" s="55"/>
    </row>
    <row r="81" spans="4:14" x14ac:dyDescent="0.25">
      <c r="M81" s="53"/>
      <c r="N81" s="35"/>
    </row>
    <row r="82" spans="4:14" x14ac:dyDescent="0.25">
      <c r="M82" s="53"/>
      <c r="N82" s="35"/>
    </row>
    <row r="83" spans="4:14" x14ac:dyDescent="0.25">
      <c r="M83" s="56"/>
      <c r="N83" s="57"/>
    </row>
    <row r="93" spans="4:14" x14ac:dyDescent="0.25">
      <c r="D93" s="35" t="e">
        <f>+D50-'2-BA 2015 MIFRS'!M50</f>
        <v>#REF!</v>
      </c>
      <c r="L93" s="35" t="e">
        <f>+L50-'2-BA 2015 MIFRS'!X50</f>
        <v>#REF!</v>
      </c>
    </row>
    <row r="94" spans="4:14" x14ac:dyDescent="0.25">
      <c r="D94" s="35" t="e">
        <f>+D53-'2-BA 2015 MIFRS'!M53</f>
        <v>#REF!</v>
      </c>
      <c r="L94" s="35" t="e">
        <f>+L53-'2-BA 2015 MIFRS'!X53</f>
        <v>#REF!</v>
      </c>
    </row>
    <row r="100" spans="1:27" outlineLevel="1" x14ac:dyDescent="0.25"/>
    <row r="101" spans="1:27" outlineLevel="1" x14ac:dyDescent="0.25">
      <c r="A101" s="4" t="s">
        <v>57</v>
      </c>
    </row>
    <row r="102" spans="1:27" s="3" customFormat="1" outlineLevel="1" x14ac:dyDescent="0.25">
      <c r="A102" s="49">
        <v>47</v>
      </c>
      <c r="B102" s="49">
        <v>1860</v>
      </c>
      <c r="C102" s="50" t="s">
        <v>27</v>
      </c>
      <c r="D102" s="51" t="e">
        <f>SUMIFS(#REF!,#REF!,'2-BA 2016 MIFRS'!$B102)</f>
        <v>#REF!</v>
      </c>
      <c r="E102" s="51" t="e">
        <f>SUMIFS(#REF!,#REF!,'2-BA 2016 MIFRS'!$B102)</f>
        <v>#REF!</v>
      </c>
      <c r="F102" s="51" t="e">
        <f>SUMIFS(#REF!,#REF!,'2-BA 2016 MIFRS'!$B102)</f>
        <v>#REF!</v>
      </c>
      <c r="G102" s="51" t="e">
        <f>SUMIFS(#REF!,#REF!,'2-BA 2016 MIFRS'!$B102)</f>
        <v>#REF!</v>
      </c>
      <c r="H102" s="51" t="e">
        <f>SUMIFS(#REF!,#REF!,'2-BA 2016 MIFRS'!$B102)</f>
        <v>#REF!</v>
      </c>
      <c r="I102" s="51"/>
      <c r="J102" s="51" t="e">
        <f>SUMIFS(#REF!,#REF!,'2-BA 2016 MIFRS'!$B102)</f>
        <v>#REF!</v>
      </c>
      <c r="K102" s="37"/>
      <c r="L102" s="51" t="e">
        <f>SUMIFS(#REF!,#REF!,'2-BA 2016 MIFRS'!$B102)</f>
        <v>#REF!</v>
      </c>
      <c r="M102" s="51" t="e">
        <f>SUMIFS(#REF!,#REF!,'2-BA 2016 MIFRS'!$B102)</f>
        <v>#REF!</v>
      </c>
      <c r="N102" s="51" t="e">
        <f>SUMIFS(#REF!,#REF!,'2-BA 2016 MIFRS'!$B102)</f>
        <v>#REF!</v>
      </c>
      <c r="O102" s="51" t="e">
        <f>SUMIFS(#REF!,#REF!,'2-BA 2016 MIFRS'!$B102)</f>
        <v>#REF!</v>
      </c>
      <c r="P102" s="51" t="e">
        <f>SUMIFS(#REF!,#REF!,'2-BA 2016 MIFRS'!$B102)</f>
        <v>#REF!</v>
      </c>
      <c r="Q102" s="51"/>
      <c r="R102" s="51" t="e">
        <f>SUMIFS(#REF!,#REF!,'2-BA 2016 MIFRS'!$B102)</f>
        <v>#REF!</v>
      </c>
      <c r="S102" s="51" t="e">
        <f>SUMIFS(#REF!,#REF!,'2-BA 2016 MIFRS'!$B102)</f>
        <v>#REF!</v>
      </c>
      <c r="T102" s="38"/>
      <c r="U102" s="58" t="e">
        <f t="shared" ref="U102" si="23">+S102-R102-J102</f>
        <v>#REF!</v>
      </c>
    </row>
    <row r="103" spans="1:27" s="3" customFormat="1" outlineLevel="1" x14ac:dyDescent="0.25">
      <c r="A103" s="4" t="s">
        <v>58</v>
      </c>
      <c r="B103" s="4"/>
    </row>
    <row r="104" spans="1:27" s="3" customFormat="1" outlineLevel="1" x14ac:dyDescent="0.25">
      <c r="A104" s="49">
        <v>47</v>
      </c>
      <c r="B104" s="49">
        <v>1860</v>
      </c>
      <c r="C104" s="50" t="s">
        <v>27</v>
      </c>
      <c r="D104" s="51" t="e">
        <f>+D102-D29</f>
        <v>#REF!</v>
      </c>
      <c r="E104" s="51" t="e">
        <f>+E102-E29</f>
        <v>#REF!</v>
      </c>
      <c r="F104" s="51" t="e">
        <f>+F102-F29</f>
        <v>#REF!</v>
      </c>
      <c r="G104" s="51" t="e">
        <f>+G102-G29</f>
        <v>#REF!</v>
      </c>
      <c r="H104" s="51" t="e">
        <f>+H102-H29</f>
        <v>#REF!</v>
      </c>
      <c r="I104" s="51"/>
      <c r="J104" s="51" t="e">
        <f t="shared" ref="J104:P104" si="24">+J102-J29</f>
        <v>#REF!</v>
      </c>
      <c r="K104" s="51">
        <f t="shared" si="24"/>
        <v>0</v>
      </c>
      <c r="L104" s="51" t="e">
        <f t="shared" si="24"/>
        <v>#REF!</v>
      </c>
      <c r="M104" s="51" t="e">
        <f t="shared" si="24"/>
        <v>#REF!</v>
      </c>
      <c r="N104" s="51" t="e">
        <f t="shared" si="24"/>
        <v>#REF!</v>
      </c>
      <c r="O104" s="51" t="e">
        <f t="shared" si="24"/>
        <v>#REF!</v>
      </c>
      <c r="P104" s="51" t="e">
        <f t="shared" si="24"/>
        <v>#REF!</v>
      </c>
      <c r="Q104" s="51"/>
      <c r="R104" s="51" t="e">
        <f t="shared" ref="R104:Y104" si="25">+R102-R29</f>
        <v>#REF!</v>
      </c>
      <c r="S104" s="51" t="e">
        <f t="shared" si="25"/>
        <v>#REF!</v>
      </c>
      <c r="T104" s="51">
        <f t="shared" si="25"/>
        <v>0</v>
      </c>
      <c r="U104" s="51" t="e">
        <f t="shared" si="25"/>
        <v>#REF!</v>
      </c>
      <c r="V104" s="51">
        <f t="shared" si="25"/>
        <v>0</v>
      </c>
      <c r="W104" s="51">
        <f t="shared" si="25"/>
        <v>0</v>
      </c>
      <c r="X104" s="51">
        <f t="shared" si="25"/>
        <v>0</v>
      </c>
      <c r="Y104" s="51">
        <f t="shared" si="25"/>
        <v>0</v>
      </c>
      <c r="Z104" s="38"/>
      <c r="AA104" s="58" t="e">
        <f t="shared" ref="AA104" si="26">+Y104-X104-M104</f>
        <v>#REF!</v>
      </c>
    </row>
    <row r="105" spans="1:27" outlineLevel="1" x14ac:dyDescent="0.25"/>
    <row r="106" spans="1:27" outlineLevel="1" x14ac:dyDescent="0.25"/>
  </sheetData>
  <mergeCells count="5">
    <mergeCell ref="A9:K9"/>
    <mergeCell ref="A10:K10"/>
    <mergeCell ref="A63:C67"/>
    <mergeCell ref="C54:L54"/>
    <mergeCell ref="C55:L55"/>
  </mergeCells>
  <printOptions horizontalCentered="1"/>
  <pageMargins left="0.39370078740157483" right="0.19685039370078741" top="0.6692913385826772" bottom="0.47244094488188981" header="0.31496062992125984" footer="0.23622047244094491"/>
  <pageSetup paperSize="256" scale="40" orientation="landscape" r:id="rId1"/>
  <headerFooter>
    <oddHeader>&amp;RToronto Hydro-Electric System Limited
EB-2014-0116
Exhibit 2A
Tab 1
Schedule 2
Filed:  2014 Jul 31
Corrected:  2014 Sep 23
Page &amp;P of &amp;N</oddHeader>
    <oddFooter>&amp;C&amp;A</oddFooter>
  </headerFooter>
  <ignoredErrors>
    <ignoredError sqref="I28 Q2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A107"/>
  <sheetViews>
    <sheetView view="pageBreakPreview" zoomScale="70" zoomScaleNormal="70" zoomScaleSheetLayoutView="70" workbookViewId="0">
      <selection activeCell="O72" sqref="O72"/>
    </sheetView>
  </sheetViews>
  <sheetFormatPr defaultColWidth="7.5703125" defaultRowHeight="15" outlineLevelRow="1" outlineLevelCol="1" x14ac:dyDescent="0.25"/>
  <cols>
    <col min="1" max="1" width="11.7109375" style="4" customWidth="1"/>
    <col min="2" max="2" width="15.140625" style="4" customWidth="1"/>
    <col min="3" max="3" width="36.7109375" style="3" bestFit="1" customWidth="1"/>
    <col min="4" max="4" width="27.42578125" style="3" customWidth="1"/>
    <col min="5" max="5" width="19.28515625" style="3" customWidth="1"/>
    <col min="6" max="6" width="20.85546875" style="3" hidden="1" customWidth="1" outlineLevel="1"/>
    <col min="7" max="7" width="19" style="3" hidden="1" customWidth="1" outlineLevel="1"/>
    <col min="8" max="8" width="18.42578125" style="3" hidden="1" customWidth="1" outlineLevel="1"/>
    <col min="9" max="9" width="18.42578125" style="3" customWidth="1" collapsed="1"/>
    <col min="10" max="10" width="21.5703125" style="3" bestFit="1" customWidth="1"/>
    <col min="11" max="11" width="4.42578125" style="3" customWidth="1"/>
    <col min="12" max="12" width="22" style="3" bestFit="1" customWidth="1"/>
    <col min="13" max="13" width="20.85546875" style="3" customWidth="1"/>
    <col min="14" max="16" width="20.85546875" style="3" hidden="1" customWidth="1" outlineLevel="1"/>
    <col min="17" max="17" width="20.85546875" style="3" customWidth="1" collapsed="1"/>
    <col min="18" max="18" width="20.140625" style="3" bestFit="1" customWidth="1"/>
    <col min="19" max="19" width="21.5703125" style="3" customWidth="1"/>
    <col min="20" max="20" width="7.5703125" style="3"/>
    <col min="21" max="21" width="20.28515625" style="3" bestFit="1" customWidth="1"/>
    <col min="22" max="22" width="7.5703125" style="3"/>
    <col min="23" max="23" width="17.7109375" style="3" customWidth="1"/>
    <col min="24" max="24" width="14.42578125" style="3" bestFit="1" customWidth="1"/>
    <col min="25" max="28" width="7.5703125" style="3"/>
    <col min="29" max="29" width="11.140625" style="3" bestFit="1" customWidth="1"/>
    <col min="30" max="16384" width="7.5703125" style="3"/>
  </cols>
  <sheetData>
    <row r="1" spans="1:21" x14ac:dyDescent="0.25">
      <c r="A1" s="3"/>
      <c r="B1" s="3"/>
      <c r="R1" s="5" t="s">
        <v>0</v>
      </c>
      <c r="S1" s="6">
        <v>0</v>
      </c>
    </row>
    <row r="2" spans="1:21" x14ac:dyDescent="0.25">
      <c r="A2" s="3"/>
      <c r="B2" s="3"/>
      <c r="R2" s="5" t="s">
        <v>1</v>
      </c>
      <c r="S2" s="7"/>
    </row>
    <row r="3" spans="1:21" x14ac:dyDescent="0.25">
      <c r="A3" s="3"/>
      <c r="B3" s="3"/>
      <c r="R3" s="5" t="s">
        <v>2</v>
      </c>
      <c r="S3" s="7"/>
    </row>
    <row r="4" spans="1:21" x14ac:dyDescent="0.25">
      <c r="A4" s="3"/>
      <c r="B4" s="3"/>
      <c r="R4" s="5" t="s">
        <v>3</v>
      </c>
      <c r="S4" s="7"/>
    </row>
    <row r="5" spans="1:21" x14ac:dyDescent="0.25">
      <c r="A5" s="3"/>
      <c r="B5" s="3"/>
      <c r="R5" s="5" t="s">
        <v>4</v>
      </c>
      <c r="S5" s="8"/>
    </row>
    <row r="6" spans="1:21" x14ac:dyDescent="0.25">
      <c r="A6" s="3"/>
      <c r="B6" s="3"/>
      <c r="R6" s="5"/>
      <c r="S6" s="6"/>
    </row>
    <row r="7" spans="1:21" x14ac:dyDescent="0.25">
      <c r="A7" s="3"/>
      <c r="B7" s="3"/>
      <c r="R7" s="5" t="s">
        <v>5</v>
      </c>
      <c r="S7" s="8"/>
    </row>
    <row r="9" spans="1:21" ht="18" x14ac:dyDescent="0.25">
      <c r="A9" s="136" t="s">
        <v>52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52"/>
      <c r="M9" s="52"/>
      <c r="N9" s="52"/>
      <c r="O9" s="52"/>
      <c r="P9" s="52"/>
      <c r="Q9" s="52"/>
      <c r="R9" s="52"/>
      <c r="S9" s="52"/>
    </row>
    <row r="10" spans="1:21" ht="18" x14ac:dyDescent="0.25">
      <c r="A10" s="136" t="s">
        <v>49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52"/>
      <c r="M10" s="52"/>
      <c r="N10" s="52"/>
      <c r="O10" s="52"/>
      <c r="P10" s="52"/>
      <c r="Q10" s="52"/>
      <c r="R10" s="52"/>
      <c r="S10" s="52"/>
    </row>
    <row r="11" spans="1:21" x14ac:dyDescent="0.25">
      <c r="F11" s="38"/>
      <c r="G11" s="82"/>
      <c r="H11" s="83"/>
      <c r="I11" s="83"/>
    </row>
    <row r="12" spans="1:21" x14ac:dyDescent="0.25">
      <c r="A12" s="3"/>
      <c r="B12" s="3"/>
      <c r="C12" s="9"/>
      <c r="D12" s="10" t="s">
        <v>6</v>
      </c>
      <c r="E12" s="11">
        <v>2017</v>
      </c>
      <c r="F12" s="83"/>
      <c r="G12" s="90"/>
      <c r="H12" s="90"/>
      <c r="I12" s="12"/>
      <c r="J12" s="12"/>
      <c r="K12" s="12"/>
    </row>
    <row r="13" spans="1:21" x14ac:dyDescent="0.25">
      <c r="D13" s="88"/>
      <c r="E13" s="85"/>
      <c r="F13" s="85"/>
      <c r="G13" s="85"/>
      <c r="H13" s="85"/>
      <c r="I13" s="85"/>
      <c r="J13" s="85"/>
      <c r="L13" s="88"/>
      <c r="M13" s="85"/>
      <c r="N13" s="85"/>
      <c r="O13" s="85"/>
      <c r="P13" s="85"/>
      <c r="Q13" s="85"/>
      <c r="R13" s="85"/>
    </row>
    <row r="14" spans="1:21" x14ac:dyDescent="0.25">
      <c r="A14" s="39"/>
      <c r="B14" s="39"/>
      <c r="C14" s="38"/>
      <c r="D14" s="84" t="s">
        <v>62</v>
      </c>
      <c r="E14" s="85"/>
      <c r="F14" s="85"/>
      <c r="G14" s="85"/>
      <c r="H14" s="85"/>
      <c r="I14" s="85"/>
      <c r="J14" s="86"/>
      <c r="K14" s="27"/>
      <c r="L14" s="79" t="s">
        <v>63</v>
      </c>
      <c r="M14" s="80"/>
      <c r="N14" s="80"/>
      <c r="O14" s="80"/>
      <c r="P14" s="80"/>
      <c r="Q14" s="80"/>
      <c r="R14" s="81"/>
      <c r="S14" s="27"/>
    </row>
    <row r="15" spans="1:21" x14ac:dyDescent="0.25">
      <c r="A15" s="43" t="s">
        <v>7</v>
      </c>
      <c r="B15" s="42" t="s">
        <v>53</v>
      </c>
      <c r="C15" s="40" t="s">
        <v>8</v>
      </c>
      <c r="D15" s="43" t="s">
        <v>59</v>
      </c>
      <c r="E15" s="43" t="s">
        <v>9</v>
      </c>
      <c r="F15" s="43" t="s">
        <v>10</v>
      </c>
      <c r="G15" s="43" t="s">
        <v>11</v>
      </c>
      <c r="H15" s="43" t="s">
        <v>48</v>
      </c>
      <c r="I15" s="43" t="s">
        <v>61</v>
      </c>
      <c r="J15" s="43" t="s">
        <v>12</v>
      </c>
      <c r="K15" s="37"/>
      <c r="L15" s="36" t="s">
        <v>59</v>
      </c>
      <c r="M15" s="36" t="s">
        <v>9</v>
      </c>
      <c r="N15" s="36" t="s">
        <v>10</v>
      </c>
      <c r="O15" s="36" t="s">
        <v>11</v>
      </c>
      <c r="P15" s="36" t="s">
        <v>48</v>
      </c>
      <c r="Q15" s="36" t="s">
        <v>61</v>
      </c>
      <c r="R15" s="36" t="s">
        <v>12</v>
      </c>
      <c r="S15" s="43" t="s">
        <v>13</v>
      </c>
    </row>
    <row r="16" spans="1:21" ht="25.5" x14ac:dyDescent="0.25">
      <c r="A16" s="49">
        <v>12</v>
      </c>
      <c r="B16" s="49">
        <v>1611</v>
      </c>
      <c r="C16" s="14" t="s">
        <v>14</v>
      </c>
      <c r="D16" s="51" t="e">
        <f>SUMIFS(#REF!,#REF!,'2-BA 2017 MIFRS'!$B16)</f>
        <v>#REF!</v>
      </c>
      <c r="E16" s="51" t="e">
        <f>SUMIFS(#REF!,#REF!,'2-BA 2017 MIFRS'!$B16)</f>
        <v>#REF!</v>
      </c>
      <c r="F16" s="51" t="e">
        <f>SUMIFS(#REF!,#REF!,'2-BA 2017 MIFRS'!$B16)</f>
        <v>#REF!</v>
      </c>
      <c r="G16" s="51" t="e">
        <f>SUMIFS(#REF!,#REF!,'2-BA 2017 MIFRS'!$B16)</f>
        <v>#REF!</v>
      </c>
      <c r="H16" s="51" t="e">
        <f>SUMIFS(#REF!,#REF!,'2-BA 2017 MIFRS'!$B16)</f>
        <v>#REF!</v>
      </c>
      <c r="I16" s="51" t="e">
        <f>SUM(F16:H16)</f>
        <v>#REF!</v>
      </c>
      <c r="J16" s="51" t="e">
        <f>SUMIFS(#REF!,#REF!,'2-BA 2017 MIFRS'!$B16)</f>
        <v>#REF!</v>
      </c>
      <c r="K16" s="37"/>
      <c r="L16" s="51" t="e">
        <f>SUMIFS(#REF!,#REF!,'2-BA 2017 MIFRS'!$B16)</f>
        <v>#REF!</v>
      </c>
      <c r="M16" s="51" t="e">
        <f>SUMIFS(#REF!,#REF!,'2-BA 2017 MIFRS'!$B16)</f>
        <v>#REF!</v>
      </c>
      <c r="N16" s="51" t="e">
        <f>SUMIFS(#REF!,#REF!,'2-BA 2017 MIFRS'!$B16)</f>
        <v>#REF!</v>
      </c>
      <c r="O16" s="51" t="e">
        <f>SUMIFS(#REF!,#REF!,'2-BA 2017 MIFRS'!$B16)</f>
        <v>#REF!</v>
      </c>
      <c r="P16" s="51" t="e">
        <f>SUMIFS(#REF!,#REF!,'2-BA 2017 MIFRS'!$B16)</f>
        <v>#REF!</v>
      </c>
      <c r="Q16" s="51" t="e">
        <f>SUM(N16:P16)</f>
        <v>#REF!</v>
      </c>
      <c r="R16" s="51" t="e">
        <f>SUMIFS(#REF!,#REF!,'2-BA 2017 MIFRS'!$B16)</f>
        <v>#REF!</v>
      </c>
      <c r="S16" s="51" t="e">
        <f>SUMIFS(#REF!,#REF!,'2-BA 2017 MIFRS'!$B16)</f>
        <v>#REF!</v>
      </c>
      <c r="T16" s="38"/>
      <c r="U16" s="58" t="e">
        <f t="shared" ref="U16:U53" si="0">+S16-R16-J16</f>
        <v>#REF!</v>
      </c>
    </row>
    <row r="17" spans="1:21" x14ac:dyDescent="0.25">
      <c r="A17" s="16" t="s">
        <v>15</v>
      </c>
      <c r="B17" s="49">
        <v>1612</v>
      </c>
      <c r="C17" s="14" t="s">
        <v>16</v>
      </c>
      <c r="D17" s="51" t="e">
        <f>SUMIFS(#REF!,#REF!,'2-BA 2017 MIFRS'!$B17)</f>
        <v>#REF!</v>
      </c>
      <c r="E17" s="51" t="e">
        <f>SUMIFS(#REF!,#REF!,'2-BA 2017 MIFRS'!$B17)</f>
        <v>#REF!</v>
      </c>
      <c r="F17" s="51" t="e">
        <f>SUMIFS(#REF!,#REF!,'2-BA 2017 MIFRS'!$B17)</f>
        <v>#REF!</v>
      </c>
      <c r="G17" s="51" t="e">
        <f>SUMIFS(#REF!,#REF!,'2-BA 2017 MIFRS'!$B17)</f>
        <v>#REF!</v>
      </c>
      <c r="H17" s="51" t="e">
        <f>SUMIFS(#REF!,#REF!,'2-BA 2017 MIFRS'!$B17)</f>
        <v>#REF!</v>
      </c>
      <c r="I17" s="51" t="e">
        <f t="shared" ref="I17:I48" si="1">SUM(F17:H17)</f>
        <v>#REF!</v>
      </c>
      <c r="J17" s="51" t="e">
        <f>SUMIFS(#REF!,#REF!,'2-BA 2017 MIFRS'!$B17)</f>
        <v>#REF!</v>
      </c>
      <c r="K17" s="37"/>
      <c r="L17" s="51" t="e">
        <f>SUMIFS(#REF!,#REF!,'2-BA 2017 MIFRS'!$B17)</f>
        <v>#REF!</v>
      </c>
      <c r="M17" s="51" t="e">
        <f>SUMIFS(#REF!,#REF!,'2-BA 2017 MIFRS'!$B17)</f>
        <v>#REF!</v>
      </c>
      <c r="N17" s="51" t="e">
        <f>SUMIFS(#REF!,#REF!,'2-BA 2017 MIFRS'!$B17)</f>
        <v>#REF!</v>
      </c>
      <c r="O17" s="51" t="e">
        <f>SUMIFS(#REF!,#REF!,'2-BA 2017 MIFRS'!$B17)</f>
        <v>#REF!</v>
      </c>
      <c r="P17" s="51" t="e">
        <f>SUMIFS(#REF!,#REF!,'2-BA 2017 MIFRS'!$B17)</f>
        <v>#REF!</v>
      </c>
      <c r="Q17" s="51" t="e">
        <f t="shared" ref="Q17:Q48" si="2">SUM(N17:P17)</f>
        <v>#REF!</v>
      </c>
      <c r="R17" s="51" t="e">
        <f>SUMIFS(#REF!,#REF!,'2-BA 2017 MIFRS'!$B17)</f>
        <v>#REF!</v>
      </c>
      <c r="S17" s="51" t="e">
        <f>SUMIFS(#REF!,#REF!,'2-BA 2017 MIFRS'!$B17)</f>
        <v>#REF!</v>
      </c>
      <c r="T17" s="38"/>
      <c r="U17" s="58" t="e">
        <f t="shared" si="0"/>
        <v>#REF!</v>
      </c>
    </row>
    <row r="18" spans="1:21" x14ac:dyDescent="0.25">
      <c r="A18" s="16" t="s">
        <v>15</v>
      </c>
      <c r="B18" s="16">
        <v>1805</v>
      </c>
      <c r="C18" s="17" t="s">
        <v>17</v>
      </c>
      <c r="D18" s="51" t="e">
        <f>SUMIFS(#REF!,#REF!,'2-BA 2017 MIFRS'!$B18)</f>
        <v>#REF!</v>
      </c>
      <c r="E18" s="51" t="e">
        <f>SUMIFS(#REF!,#REF!,'2-BA 2017 MIFRS'!$B18)</f>
        <v>#REF!</v>
      </c>
      <c r="F18" s="51" t="e">
        <f>SUMIFS(#REF!,#REF!,'2-BA 2017 MIFRS'!$B18)</f>
        <v>#REF!</v>
      </c>
      <c r="G18" s="51" t="e">
        <f>SUMIFS(#REF!,#REF!,'2-BA 2017 MIFRS'!$B18)</f>
        <v>#REF!</v>
      </c>
      <c r="H18" s="51" t="e">
        <f>SUMIFS(#REF!,#REF!,'2-BA 2017 MIFRS'!$B18)</f>
        <v>#REF!</v>
      </c>
      <c r="I18" s="51" t="e">
        <f t="shared" si="1"/>
        <v>#REF!</v>
      </c>
      <c r="J18" s="51" t="e">
        <f>SUMIFS(#REF!,#REF!,'2-BA 2017 MIFRS'!$B18)</f>
        <v>#REF!</v>
      </c>
      <c r="K18" s="37"/>
      <c r="L18" s="51" t="e">
        <f>SUMIFS(#REF!,#REF!,'2-BA 2017 MIFRS'!$B18)</f>
        <v>#REF!</v>
      </c>
      <c r="M18" s="51" t="e">
        <f>SUMIFS(#REF!,#REF!,'2-BA 2017 MIFRS'!$B18)</f>
        <v>#REF!</v>
      </c>
      <c r="N18" s="51" t="e">
        <f>SUMIFS(#REF!,#REF!,'2-BA 2017 MIFRS'!$B18)</f>
        <v>#REF!</v>
      </c>
      <c r="O18" s="51" t="e">
        <f>SUMIFS(#REF!,#REF!,'2-BA 2017 MIFRS'!$B18)</f>
        <v>#REF!</v>
      </c>
      <c r="P18" s="51" t="e">
        <f>SUMIFS(#REF!,#REF!,'2-BA 2017 MIFRS'!$B18)</f>
        <v>#REF!</v>
      </c>
      <c r="Q18" s="51" t="e">
        <f t="shared" si="2"/>
        <v>#REF!</v>
      </c>
      <c r="R18" s="51" t="e">
        <f>SUMIFS(#REF!,#REF!,'2-BA 2017 MIFRS'!$B18)</f>
        <v>#REF!</v>
      </c>
      <c r="S18" s="51" t="e">
        <f>SUMIFS(#REF!,#REF!,'2-BA 2017 MIFRS'!$B18)</f>
        <v>#REF!</v>
      </c>
      <c r="T18" s="38"/>
      <c r="U18" s="58" t="e">
        <f t="shared" si="0"/>
        <v>#REF!</v>
      </c>
    </row>
    <row r="19" spans="1:21" x14ac:dyDescent="0.25">
      <c r="A19" s="49">
        <v>1</v>
      </c>
      <c r="B19" s="49">
        <v>1808</v>
      </c>
      <c r="C19" s="50" t="s">
        <v>18</v>
      </c>
      <c r="D19" s="51" t="e">
        <f>SUMIFS(#REF!,#REF!,'2-BA 2017 MIFRS'!$B19)</f>
        <v>#REF!</v>
      </c>
      <c r="E19" s="51" t="e">
        <f>SUMIFS(#REF!,#REF!,'2-BA 2017 MIFRS'!$B19)</f>
        <v>#REF!</v>
      </c>
      <c r="F19" s="51" t="e">
        <f>SUMIFS(#REF!,#REF!,'2-BA 2017 MIFRS'!$B19)</f>
        <v>#REF!</v>
      </c>
      <c r="G19" s="51" t="e">
        <f>SUMIFS(#REF!,#REF!,'2-BA 2017 MIFRS'!$B19)</f>
        <v>#REF!</v>
      </c>
      <c r="H19" s="51" t="e">
        <f>SUMIFS(#REF!,#REF!,'2-BA 2017 MIFRS'!$B19)</f>
        <v>#REF!</v>
      </c>
      <c r="I19" s="51" t="e">
        <f t="shared" si="1"/>
        <v>#REF!</v>
      </c>
      <c r="J19" s="51" t="e">
        <f>SUMIFS(#REF!,#REF!,'2-BA 2017 MIFRS'!$B19)</f>
        <v>#REF!</v>
      </c>
      <c r="K19" s="37"/>
      <c r="L19" s="51" t="e">
        <f>SUMIFS(#REF!,#REF!,'2-BA 2017 MIFRS'!$B19)</f>
        <v>#REF!</v>
      </c>
      <c r="M19" s="51" t="e">
        <f>SUMIFS(#REF!,#REF!,'2-BA 2017 MIFRS'!$B19)</f>
        <v>#REF!</v>
      </c>
      <c r="N19" s="51" t="e">
        <f>SUMIFS(#REF!,#REF!,'2-BA 2017 MIFRS'!$B19)</f>
        <v>#REF!</v>
      </c>
      <c r="O19" s="51" t="e">
        <f>SUMIFS(#REF!,#REF!,'2-BA 2017 MIFRS'!$B19)</f>
        <v>#REF!</v>
      </c>
      <c r="P19" s="51" t="e">
        <f>SUMIFS(#REF!,#REF!,'2-BA 2017 MIFRS'!$B19)</f>
        <v>#REF!</v>
      </c>
      <c r="Q19" s="51" t="e">
        <f t="shared" si="2"/>
        <v>#REF!</v>
      </c>
      <c r="R19" s="51" t="e">
        <f>SUMIFS(#REF!,#REF!,'2-BA 2017 MIFRS'!$B19)</f>
        <v>#REF!</v>
      </c>
      <c r="S19" s="51" t="e">
        <f>SUMIFS(#REF!,#REF!,'2-BA 2017 MIFRS'!$B19)</f>
        <v>#REF!</v>
      </c>
      <c r="T19" s="38"/>
      <c r="U19" s="58" t="e">
        <f t="shared" si="0"/>
        <v>#REF!</v>
      </c>
    </row>
    <row r="20" spans="1:21" x14ac:dyDescent="0.25">
      <c r="A20" s="49">
        <v>47</v>
      </c>
      <c r="B20" s="49">
        <v>1815</v>
      </c>
      <c r="C20" s="50" t="s">
        <v>19</v>
      </c>
      <c r="D20" s="51" t="e">
        <f>SUMIFS(#REF!,#REF!,'2-BA 2017 MIFRS'!$B20)</f>
        <v>#REF!</v>
      </c>
      <c r="E20" s="51" t="e">
        <f>SUMIFS(#REF!,#REF!,'2-BA 2017 MIFRS'!$B20)</f>
        <v>#REF!</v>
      </c>
      <c r="F20" s="51" t="e">
        <f>SUMIFS(#REF!,#REF!,'2-BA 2017 MIFRS'!$B20)</f>
        <v>#REF!</v>
      </c>
      <c r="G20" s="51" t="e">
        <f>SUMIFS(#REF!,#REF!,'2-BA 2017 MIFRS'!$B20)</f>
        <v>#REF!</v>
      </c>
      <c r="H20" s="51" t="e">
        <f>SUMIFS(#REF!,#REF!,'2-BA 2017 MIFRS'!$B20)</f>
        <v>#REF!</v>
      </c>
      <c r="I20" s="51" t="e">
        <f t="shared" si="1"/>
        <v>#REF!</v>
      </c>
      <c r="J20" s="51" t="e">
        <f>SUMIFS(#REF!,#REF!,'2-BA 2017 MIFRS'!$B20)</f>
        <v>#REF!</v>
      </c>
      <c r="K20" s="37"/>
      <c r="L20" s="51" t="e">
        <f>SUMIFS(#REF!,#REF!,'2-BA 2017 MIFRS'!$B20)</f>
        <v>#REF!</v>
      </c>
      <c r="M20" s="51" t="e">
        <f>SUMIFS(#REF!,#REF!,'2-BA 2017 MIFRS'!$B20)</f>
        <v>#REF!</v>
      </c>
      <c r="N20" s="51" t="e">
        <f>SUMIFS(#REF!,#REF!,'2-BA 2017 MIFRS'!$B20)</f>
        <v>#REF!</v>
      </c>
      <c r="O20" s="51" t="e">
        <f>SUMIFS(#REF!,#REF!,'2-BA 2017 MIFRS'!$B20)</f>
        <v>#REF!</v>
      </c>
      <c r="P20" s="51" t="e">
        <f>SUMIFS(#REF!,#REF!,'2-BA 2017 MIFRS'!$B20)</f>
        <v>#REF!</v>
      </c>
      <c r="Q20" s="51" t="e">
        <f t="shared" si="2"/>
        <v>#REF!</v>
      </c>
      <c r="R20" s="51" t="e">
        <f>SUMIFS(#REF!,#REF!,'2-BA 2017 MIFRS'!$B20)</f>
        <v>#REF!</v>
      </c>
      <c r="S20" s="51" t="e">
        <f>SUMIFS(#REF!,#REF!,'2-BA 2017 MIFRS'!$B20)</f>
        <v>#REF!</v>
      </c>
      <c r="T20" s="38"/>
      <c r="U20" s="58" t="e">
        <f t="shared" si="0"/>
        <v>#REF!</v>
      </c>
    </row>
    <row r="21" spans="1:21" x14ac:dyDescent="0.25">
      <c r="A21" s="49">
        <v>47</v>
      </c>
      <c r="B21" s="49">
        <v>1820</v>
      </c>
      <c r="C21" s="14" t="s">
        <v>20</v>
      </c>
      <c r="D21" s="51" t="e">
        <f>SUMIFS(#REF!,#REF!,'2-BA 2017 MIFRS'!$B21)</f>
        <v>#REF!</v>
      </c>
      <c r="E21" s="51" t="e">
        <f>SUMIFS(#REF!,#REF!,'2-BA 2017 MIFRS'!$B21)</f>
        <v>#REF!</v>
      </c>
      <c r="F21" s="51" t="e">
        <f>SUMIFS(#REF!,#REF!,'2-BA 2017 MIFRS'!$B21)</f>
        <v>#REF!</v>
      </c>
      <c r="G21" s="51" t="e">
        <f>SUMIFS(#REF!,#REF!,'2-BA 2017 MIFRS'!$B21)</f>
        <v>#REF!</v>
      </c>
      <c r="H21" s="51" t="e">
        <f>SUMIFS(#REF!,#REF!,'2-BA 2017 MIFRS'!$B21)</f>
        <v>#REF!</v>
      </c>
      <c r="I21" s="51" t="e">
        <f t="shared" si="1"/>
        <v>#REF!</v>
      </c>
      <c r="J21" s="51" t="e">
        <f>SUMIFS(#REF!,#REF!,'2-BA 2017 MIFRS'!$B21)</f>
        <v>#REF!</v>
      </c>
      <c r="K21" s="37"/>
      <c r="L21" s="51" t="e">
        <f>SUMIFS(#REF!,#REF!,'2-BA 2017 MIFRS'!$B21)</f>
        <v>#REF!</v>
      </c>
      <c r="M21" s="51" t="e">
        <f>SUMIFS(#REF!,#REF!,'2-BA 2017 MIFRS'!$B21)</f>
        <v>#REF!</v>
      </c>
      <c r="N21" s="51" t="e">
        <f>SUMIFS(#REF!,#REF!,'2-BA 2017 MIFRS'!$B21)</f>
        <v>#REF!</v>
      </c>
      <c r="O21" s="51" t="e">
        <f>SUMIFS(#REF!,#REF!,'2-BA 2017 MIFRS'!$B21)</f>
        <v>#REF!</v>
      </c>
      <c r="P21" s="51" t="e">
        <f>SUMIFS(#REF!,#REF!,'2-BA 2017 MIFRS'!$B21)</f>
        <v>#REF!</v>
      </c>
      <c r="Q21" s="51" t="e">
        <f t="shared" si="2"/>
        <v>#REF!</v>
      </c>
      <c r="R21" s="51" t="e">
        <f>SUMIFS(#REF!,#REF!,'2-BA 2017 MIFRS'!$B21)</f>
        <v>#REF!</v>
      </c>
      <c r="S21" s="51" t="e">
        <f>SUMIFS(#REF!,#REF!,'2-BA 2017 MIFRS'!$B21)</f>
        <v>#REF!</v>
      </c>
      <c r="T21" s="38"/>
      <c r="U21" s="58" t="e">
        <f t="shared" si="0"/>
        <v>#REF!</v>
      </c>
    </row>
    <row r="22" spans="1:21" x14ac:dyDescent="0.25">
      <c r="A22" s="49">
        <v>47</v>
      </c>
      <c r="B22" s="49">
        <v>1830</v>
      </c>
      <c r="C22" s="50" t="s">
        <v>21</v>
      </c>
      <c r="D22" s="51" t="e">
        <f>SUMIFS(#REF!,#REF!,'2-BA 2017 MIFRS'!$B22)</f>
        <v>#REF!</v>
      </c>
      <c r="E22" s="51" t="e">
        <f>SUMIFS(#REF!,#REF!,'2-BA 2017 MIFRS'!$B22)</f>
        <v>#REF!</v>
      </c>
      <c r="F22" s="51" t="e">
        <f>SUMIFS(#REF!,#REF!,'2-BA 2017 MIFRS'!$B22)</f>
        <v>#REF!</v>
      </c>
      <c r="G22" s="51" t="e">
        <f>SUMIFS(#REF!,#REF!,'2-BA 2017 MIFRS'!$B22)</f>
        <v>#REF!</v>
      </c>
      <c r="H22" s="51" t="e">
        <f>SUMIFS(#REF!,#REF!,'2-BA 2017 MIFRS'!$B22)</f>
        <v>#REF!</v>
      </c>
      <c r="I22" s="51" t="e">
        <f t="shared" si="1"/>
        <v>#REF!</v>
      </c>
      <c r="J22" s="51" t="e">
        <f>SUMIFS(#REF!,#REF!,'2-BA 2017 MIFRS'!$B22)</f>
        <v>#REF!</v>
      </c>
      <c r="K22" s="37"/>
      <c r="L22" s="51" t="e">
        <f>SUMIFS(#REF!,#REF!,'2-BA 2017 MIFRS'!$B22)</f>
        <v>#REF!</v>
      </c>
      <c r="M22" s="51" t="e">
        <f>SUMIFS(#REF!,#REF!,'2-BA 2017 MIFRS'!$B22)</f>
        <v>#REF!</v>
      </c>
      <c r="N22" s="51" t="e">
        <f>SUMIFS(#REF!,#REF!,'2-BA 2017 MIFRS'!$B22)</f>
        <v>#REF!</v>
      </c>
      <c r="O22" s="51" t="e">
        <f>SUMIFS(#REF!,#REF!,'2-BA 2017 MIFRS'!$B22)</f>
        <v>#REF!</v>
      </c>
      <c r="P22" s="51" t="e">
        <f>SUMIFS(#REF!,#REF!,'2-BA 2017 MIFRS'!$B22)</f>
        <v>#REF!</v>
      </c>
      <c r="Q22" s="51" t="e">
        <f t="shared" si="2"/>
        <v>#REF!</v>
      </c>
      <c r="R22" s="51" t="e">
        <f>SUMIFS(#REF!,#REF!,'2-BA 2017 MIFRS'!$B22)</f>
        <v>#REF!</v>
      </c>
      <c r="S22" s="51" t="e">
        <f>SUMIFS(#REF!,#REF!,'2-BA 2017 MIFRS'!$B22)</f>
        <v>#REF!</v>
      </c>
      <c r="T22" s="38"/>
      <c r="U22" s="58" t="e">
        <f t="shared" si="0"/>
        <v>#REF!</v>
      </c>
    </row>
    <row r="23" spans="1:21" x14ac:dyDescent="0.25">
      <c r="A23" s="49">
        <v>47</v>
      </c>
      <c r="B23" s="49">
        <v>1835</v>
      </c>
      <c r="C23" s="50" t="s">
        <v>22</v>
      </c>
      <c r="D23" s="51" t="e">
        <f>SUMIFS(#REF!,#REF!,'2-BA 2017 MIFRS'!$B23)</f>
        <v>#REF!</v>
      </c>
      <c r="E23" s="51" t="e">
        <f>SUMIFS(#REF!,#REF!,'2-BA 2017 MIFRS'!$B23)</f>
        <v>#REF!</v>
      </c>
      <c r="F23" s="51" t="e">
        <f>SUMIFS(#REF!,#REF!,'2-BA 2017 MIFRS'!$B23)</f>
        <v>#REF!</v>
      </c>
      <c r="G23" s="51" t="e">
        <f>SUMIFS(#REF!,#REF!,'2-BA 2017 MIFRS'!$B23)</f>
        <v>#REF!</v>
      </c>
      <c r="H23" s="51" t="e">
        <f>SUMIFS(#REF!,#REF!,'2-BA 2017 MIFRS'!$B23)</f>
        <v>#REF!</v>
      </c>
      <c r="I23" s="51" t="e">
        <f t="shared" si="1"/>
        <v>#REF!</v>
      </c>
      <c r="J23" s="51" t="e">
        <f>SUMIFS(#REF!,#REF!,'2-BA 2017 MIFRS'!$B23)</f>
        <v>#REF!</v>
      </c>
      <c r="K23" s="37"/>
      <c r="L23" s="51" t="e">
        <f>SUMIFS(#REF!,#REF!,'2-BA 2017 MIFRS'!$B23)</f>
        <v>#REF!</v>
      </c>
      <c r="M23" s="51" t="e">
        <f>SUMIFS(#REF!,#REF!,'2-BA 2017 MIFRS'!$B23)</f>
        <v>#REF!</v>
      </c>
      <c r="N23" s="51" t="e">
        <f>SUMIFS(#REF!,#REF!,'2-BA 2017 MIFRS'!$B23)</f>
        <v>#REF!</v>
      </c>
      <c r="O23" s="51" t="e">
        <f>SUMIFS(#REF!,#REF!,'2-BA 2017 MIFRS'!$B23)</f>
        <v>#REF!</v>
      </c>
      <c r="P23" s="51" t="e">
        <f>SUMIFS(#REF!,#REF!,'2-BA 2017 MIFRS'!$B23)</f>
        <v>#REF!</v>
      </c>
      <c r="Q23" s="51" t="e">
        <f t="shared" si="2"/>
        <v>#REF!</v>
      </c>
      <c r="R23" s="51" t="e">
        <f>SUMIFS(#REF!,#REF!,'2-BA 2017 MIFRS'!$B23)</f>
        <v>#REF!</v>
      </c>
      <c r="S23" s="51" t="e">
        <f>SUMIFS(#REF!,#REF!,'2-BA 2017 MIFRS'!$B23)</f>
        <v>#REF!</v>
      </c>
      <c r="T23" s="38"/>
      <c r="U23" s="58" t="e">
        <f t="shared" si="0"/>
        <v>#REF!</v>
      </c>
    </row>
    <row r="24" spans="1:21" x14ac:dyDescent="0.25">
      <c r="A24" s="49">
        <v>47</v>
      </c>
      <c r="B24" s="49">
        <v>1840</v>
      </c>
      <c r="C24" s="50" t="s">
        <v>23</v>
      </c>
      <c r="D24" s="51" t="e">
        <f>SUMIFS(#REF!,#REF!,'2-BA 2017 MIFRS'!$B24)</f>
        <v>#REF!</v>
      </c>
      <c r="E24" s="51" t="e">
        <f>SUMIFS(#REF!,#REF!,'2-BA 2017 MIFRS'!$B24)</f>
        <v>#REF!</v>
      </c>
      <c r="F24" s="51" t="e">
        <f>SUMIFS(#REF!,#REF!,'2-BA 2017 MIFRS'!$B24)</f>
        <v>#REF!</v>
      </c>
      <c r="G24" s="51" t="e">
        <f>SUMIFS(#REF!,#REF!,'2-BA 2017 MIFRS'!$B24)</f>
        <v>#REF!</v>
      </c>
      <c r="H24" s="51" t="e">
        <f>SUMIFS(#REF!,#REF!,'2-BA 2017 MIFRS'!$B24)</f>
        <v>#REF!</v>
      </c>
      <c r="I24" s="51" t="e">
        <f t="shared" si="1"/>
        <v>#REF!</v>
      </c>
      <c r="J24" s="51" t="e">
        <f>SUMIFS(#REF!,#REF!,'2-BA 2017 MIFRS'!$B24)</f>
        <v>#REF!</v>
      </c>
      <c r="K24" s="37"/>
      <c r="L24" s="51" t="e">
        <f>SUMIFS(#REF!,#REF!,'2-BA 2017 MIFRS'!$B24)</f>
        <v>#REF!</v>
      </c>
      <c r="M24" s="51" t="e">
        <f>SUMIFS(#REF!,#REF!,'2-BA 2017 MIFRS'!$B24)</f>
        <v>#REF!</v>
      </c>
      <c r="N24" s="51" t="e">
        <f>SUMIFS(#REF!,#REF!,'2-BA 2017 MIFRS'!$B24)</f>
        <v>#REF!</v>
      </c>
      <c r="O24" s="51" t="e">
        <f>SUMIFS(#REF!,#REF!,'2-BA 2017 MIFRS'!$B24)</f>
        <v>#REF!</v>
      </c>
      <c r="P24" s="51" t="e">
        <f>SUMIFS(#REF!,#REF!,'2-BA 2017 MIFRS'!$B24)</f>
        <v>#REF!</v>
      </c>
      <c r="Q24" s="51" t="e">
        <f t="shared" si="2"/>
        <v>#REF!</v>
      </c>
      <c r="R24" s="51" t="e">
        <f>SUMIFS(#REF!,#REF!,'2-BA 2017 MIFRS'!$B24)</f>
        <v>#REF!</v>
      </c>
      <c r="S24" s="51" t="e">
        <f>SUMIFS(#REF!,#REF!,'2-BA 2017 MIFRS'!$B24)</f>
        <v>#REF!</v>
      </c>
      <c r="T24" s="38"/>
      <c r="U24" s="58" t="e">
        <f t="shared" si="0"/>
        <v>#REF!</v>
      </c>
    </row>
    <row r="25" spans="1:21" x14ac:dyDescent="0.25">
      <c r="A25" s="49">
        <v>47</v>
      </c>
      <c r="B25" s="49">
        <v>1845</v>
      </c>
      <c r="C25" s="50" t="s">
        <v>24</v>
      </c>
      <c r="D25" s="51" t="e">
        <f>SUMIFS(#REF!,#REF!,'2-BA 2017 MIFRS'!$B25)</f>
        <v>#REF!</v>
      </c>
      <c r="E25" s="51" t="e">
        <f>SUMIFS(#REF!,#REF!,'2-BA 2017 MIFRS'!$B25)</f>
        <v>#REF!</v>
      </c>
      <c r="F25" s="51" t="e">
        <f>SUMIFS(#REF!,#REF!,'2-BA 2017 MIFRS'!$B25)</f>
        <v>#REF!</v>
      </c>
      <c r="G25" s="51" t="e">
        <f>SUMIFS(#REF!,#REF!,'2-BA 2017 MIFRS'!$B25)</f>
        <v>#REF!</v>
      </c>
      <c r="H25" s="51" t="e">
        <f>SUMIFS(#REF!,#REF!,'2-BA 2017 MIFRS'!$B25)</f>
        <v>#REF!</v>
      </c>
      <c r="I25" s="51" t="e">
        <f t="shared" si="1"/>
        <v>#REF!</v>
      </c>
      <c r="J25" s="51" t="e">
        <f>SUMIFS(#REF!,#REF!,'2-BA 2017 MIFRS'!$B25)</f>
        <v>#REF!</v>
      </c>
      <c r="K25" s="37"/>
      <c r="L25" s="51" t="e">
        <f>SUMIFS(#REF!,#REF!,'2-BA 2017 MIFRS'!$B25)</f>
        <v>#REF!</v>
      </c>
      <c r="M25" s="51" t="e">
        <f>SUMIFS(#REF!,#REF!,'2-BA 2017 MIFRS'!$B25)</f>
        <v>#REF!</v>
      </c>
      <c r="N25" s="51" t="e">
        <f>SUMIFS(#REF!,#REF!,'2-BA 2017 MIFRS'!$B25)</f>
        <v>#REF!</v>
      </c>
      <c r="O25" s="51" t="e">
        <f>SUMIFS(#REF!,#REF!,'2-BA 2017 MIFRS'!$B25)</f>
        <v>#REF!</v>
      </c>
      <c r="P25" s="51" t="e">
        <f>SUMIFS(#REF!,#REF!,'2-BA 2017 MIFRS'!$B25)</f>
        <v>#REF!</v>
      </c>
      <c r="Q25" s="51" t="e">
        <f t="shared" si="2"/>
        <v>#REF!</v>
      </c>
      <c r="R25" s="51" t="e">
        <f>SUMIFS(#REF!,#REF!,'2-BA 2017 MIFRS'!$B25)</f>
        <v>#REF!</v>
      </c>
      <c r="S25" s="51" t="e">
        <f>SUMIFS(#REF!,#REF!,'2-BA 2017 MIFRS'!$B25)</f>
        <v>#REF!</v>
      </c>
      <c r="T25" s="38"/>
      <c r="U25" s="58" t="e">
        <f t="shared" si="0"/>
        <v>#REF!</v>
      </c>
    </row>
    <row r="26" spans="1:21" x14ac:dyDescent="0.25">
      <c r="A26" s="49">
        <v>47</v>
      </c>
      <c r="B26" s="49">
        <v>1850</v>
      </c>
      <c r="C26" s="50" t="s">
        <v>25</v>
      </c>
      <c r="D26" s="51" t="e">
        <f>SUMIFS(#REF!,#REF!,'2-BA 2017 MIFRS'!$B26)</f>
        <v>#REF!</v>
      </c>
      <c r="E26" s="51" t="e">
        <f>SUMIFS(#REF!,#REF!,'2-BA 2017 MIFRS'!$B26)</f>
        <v>#REF!</v>
      </c>
      <c r="F26" s="51" t="e">
        <f>SUMIFS(#REF!,#REF!,'2-BA 2017 MIFRS'!$B26)</f>
        <v>#REF!</v>
      </c>
      <c r="G26" s="51" t="e">
        <f>SUMIFS(#REF!,#REF!,'2-BA 2017 MIFRS'!$B26)</f>
        <v>#REF!</v>
      </c>
      <c r="H26" s="51" t="e">
        <f>SUMIFS(#REF!,#REF!,'2-BA 2017 MIFRS'!$B26)</f>
        <v>#REF!</v>
      </c>
      <c r="I26" s="51" t="e">
        <f t="shared" si="1"/>
        <v>#REF!</v>
      </c>
      <c r="J26" s="51" t="e">
        <f>SUMIFS(#REF!,#REF!,'2-BA 2017 MIFRS'!$B26)</f>
        <v>#REF!</v>
      </c>
      <c r="K26" s="37"/>
      <c r="L26" s="51" t="e">
        <f>SUMIFS(#REF!,#REF!,'2-BA 2017 MIFRS'!$B26)</f>
        <v>#REF!</v>
      </c>
      <c r="M26" s="51" t="e">
        <f>SUMIFS(#REF!,#REF!,'2-BA 2017 MIFRS'!$B26)</f>
        <v>#REF!</v>
      </c>
      <c r="N26" s="51" t="e">
        <f>SUMIFS(#REF!,#REF!,'2-BA 2017 MIFRS'!$B26)</f>
        <v>#REF!</v>
      </c>
      <c r="O26" s="51" t="e">
        <f>SUMIFS(#REF!,#REF!,'2-BA 2017 MIFRS'!$B26)</f>
        <v>#REF!</v>
      </c>
      <c r="P26" s="51" t="e">
        <f>SUMIFS(#REF!,#REF!,'2-BA 2017 MIFRS'!$B26)</f>
        <v>#REF!</v>
      </c>
      <c r="Q26" s="51" t="e">
        <f t="shared" si="2"/>
        <v>#REF!</v>
      </c>
      <c r="R26" s="51" t="e">
        <f>SUMIFS(#REF!,#REF!,'2-BA 2017 MIFRS'!$B26)</f>
        <v>#REF!</v>
      </c>
      <c r="S26" s="51" t="e">
        <f>SUMIFS(#REF!,#REF!,'2-BA 2017 MIFRS'!$B26)</f>
        <v>#REF!</v>
      </c>
      <c r="T26" s="38"/>
      <c r="U26" s="58" t="e">
        <f t="shared" si="0"/>
        <v>#REF!</v>
      </c>
    </row>
    <row r="27" spans="1:21" x14ac:dyDescent="0.25">
      <c r="A27" s="49">
        <v>47</v>
      </c>
      <c r="B27" s="49">
        <v>1855</v>
      </c>
      <c r="C27" s="50" t="s">
        <v>26</v>
      </c>
      <c r="D27" s="51" t="e">
        <f>SUMIFS(#REF!,#REF!,'2-BA 2017 MIFRS'!$B27)</f>
        <v>#REF!</v>
      </c>
      <c r="E27" s="51" t="e">
        <f>SUMIFS(#REF!,#REF!,'2-BA 2017 MIFRS'!$B27)</f>
        <v>#REF!</v>
      </c>
      <c r="F27" s="51" t="e">
        <f>SUMIFS(#REF!,#REF!,'2-BA 2017 MIFRS'!$B27)</f>
        <v>#REF!</v>
      </c>
      <c r="G27" s="51" t="e">
        <f>SUMIFS(#REF!,#REF!,'2-BA 2017 MIFRS'!$B27)</f>
        <v>#REF!</v>
      </c>
      <c r="H27" s="51" t="e">
        <f>SUMIFS(#REF!,#REF!,'2-BA 2017 MIFRS'!$B27)</f>
        <v>#REF!</v>
      </c>
      <c r="I27" s="51" t="e">
        <f t="shared" si="1"/>
        <v>#REF!</v>
      </c>
      <c r="J27" s="51" t="e">
        <f>SUMIFS(#REF!,#REF!,'2-BA 2017 MIFRS'!$B27)</f>
        <v>#REF!</v>
      </c>
      <c r="K27" s="37"/>
      <c r="L27" s="51" t="e">
        <f>SUMIFS(#REF!,#REF!,'2-BA 2017 MIFRS'!$B27)</f>
        <v>#REF!</v>
      </c>
      <c r="M27" s="51" t="e">
        <f>SUMIFS(#REF!,#REF!,'2-BA 2017 MIFRS'!$B27)</f>
        <v>#REF!</v>
      </c>
      <c r="N27" s="51" t="e">
        <f>SUMIFS(#REF!,#REF!,'2-BA 2017 MIFRS'!$B27)</f>
        <v>#REF!</v>
      </c>
      <c r="O27" s="51" t="e">
        <f>SUMIFS(#REF!,#REF!,'2-BA 2017 MIFRS'!$B27)</f>
        <v>#REF!</v>
      </c>
      <c r="P27" s="51" t="e">
        <f>SUMIFS(#REF!,#REF!,'2-BA 2017 MIFRS'!$B27)</f>
        <v>#REF!</v>
      </c>
      <c r="Q27" s="51" t="e">
        <f t="shared" si="2"/>
        <v>#REF!</v>
      </c>
      <c r="R27" s="51" t="e">
        <f>SUMIFS(#REF!,#REF!,'2-BA 2017 MIFRS'!$B27)</f>
        <v>#REF!</v>
      </c>
      <c r="S27" s="51" t="e">
        <f>SUMIFS(#REF!,#REF!,'2-BA 2017 MIFRS'!$B27)</f>
        <v>#REF!</v>
      </c>
      <c r="T27" s="38"/>
      <c r="U27" s="58" t="e">
        <f t="shared" si="0"/>
        <v>#REF!</v>
      </c>
    </row>
    <row r="28" spans="1:21" x14ac:dyDescent="0.25">
      <c r="A28" s="49">
        <v>47</v>
      </c>
      <c r="B28" s="49">
        <v>1860</v>
      </c>
      <c r="C28" s="50" t="s">
        <v>27</v>
      </c>
      <c r="D28" s="51" t="e">
        <f>+D104</f>
        <v>#REF!</v>
      </c>
      <c r="E28" s="51" t="e">
        <f t="shared" ref="E28:J28" si="3">+E104</f>
        <v>#REF!</v>
      </c>
      <c r="F28" s="51" t="e">
        <f t="shared" si="3"/>
        <v>#REF!</v>
      </c>
      <c r="G28" s="51" t="e">
        <f t="shared" si="3"/>
        <v>#REF!</v>
      </c>
      <c r="H28" s="51" t="e">
        <f t="shared" si="3"/>
        <v>#REF!</v>
      </c>
      <c r="I28" s="51" t="e">
        <f t="shared" si="1"/>
        <v>#REF!</v>
      </c>
      <c r="J28" s="51" t="e">
        <f t="shared" si="3"/>
        <v>#REF!</v>
      </c>
      <c r="K28" s="37"/>
      <c r="L28" s="51" t="e">
        <f t="shared" ref="L28:S28" si="4">+L104</f>
        <v>#REF!</v>
      </c>
      <c r="M28" s="51" t="e">
        <f t="shared" si="4"/>
        <v>#REF!</v>
      </c>
      <c r="N28" s="51" t="e">
        <f t="shared" si="4"/>
        <v>#REF!</v>
      </c>
      <c r="O28" s="51" t="e">
        <f t="shared" si="4"/>
        <v>#REF!</v>
      </c>
      <c r="P28" s="51" t="e">
        <f t="shared" si="4"/>
        <v>#REF!</v>
      </c>
      <c r="Q28" s="51" t="e">
        <f t="shared" si="2"/>
        <v>#REF!</v>
      </c>
      <c r="R28" s="51" t="e">
        <f t="shared" si="4"/>
        <v>#REF!</v>
      </c>
      <c r="S28" s="51" t="e">
        <f t="shared" si="4"/>
        <v>#REF!</v>
      </c>
      <c r="T28" s="38"/>
      <c r="U28" s="58" t="e">
        <f t="shared" si="0"/>
        <v>#REF!</v>
      </c>
    </row>
    <row r="29" spans="1:21" ht="15" customHeight="1" x14ac:dyDescent="0.25">
      <c r="A29" s="49">
        <v>47</v>
      </c>
      <c r="B29" s="49">
        <v>1860</v>
      </c>
      <c r="C29" s="17" t="s">
        <v>56</v>
      </c>
      <c r="D29" s="51" t="e">
        <f>SUMIFS(#REF!,#REF!,"161512_Smart Meters")</f>
        <v>#REF!</v>
      </c>
      <c r="E29" s="51" t="e">
        <f>SUMIFS(#REF!,#REF!,"161512_Smart Meters")</f>
        <v>#REF!</v>
      </c>
      <c r="F29" s="51" t="e">
        <f>SUMIFS(#REF!,#REF!,"161512_Smart Meters")</f>
        <v>#REF!</v>
      </c>
      <c r="G29" s="51" t="e">
        <f>SUMIFS(#REF!,#REF!,"161512_Smart Meters")</f>
        <v>#REF!</v>
      </c>
      <c r="H29" s="51" t="e">
        <f>SUMIFS(#REF!,#REF!,"161512_Smart Meters")</f>
        <v>#REF!</v>
      </c>
      <c r="I29" s="51" t="e">
        <f t="shared" si="1"/>
        <v>#REF!</v>
      </c>
      <c r="J29" s="51" t="e">
        <f>SUMIFS(#REF!,#REF!,"161512_Smart Meters")</f>
        <v>#REF!</v>
      </c>
      <c r="K29" s="37"/>
      <c r="L29" s="51" t="e">
        <f>SUMIFS(#REF!,#REF!,"161512_Smart Meters")</f>
        <v>#REF!</v>
      </c>
      <c r="M29" s="51" t="e">
        <f>SUMIFS(#REF!,#REF!,"161512_Smart Meters")</f>
        <v>#REF!</v>
      </c>
      <c r="N29" s="51" t="e">
        <f>SUMIFS(#REF!,#REF!,"161512_Smart Meters")</f>
        <v>#REF!</v>
      </c>
      <c r="O29" s="51" t="e">
        <f>SUMIFS(#REF!,#REF!,"161512_Smart Meters")</f>
        <v>#REF!</v>
      </c>
      <c r="P29" s="51" t="e">
        <f>SUMIFS(#REF!,#REF!,"161512_Smart Meters")</f>
        <v>#REF!</v>
      </c>
      <c r="Q29" s="51" t="e">
        <f t="shared" si="2"/>
        <v>#REF!</v>
      </c>
      <c r="R29" s="51" t="e">
        <f>SUMIFS(#REF!,#REF!,"161512_Smart Meters")</f>
        <v>#REF!</v>
      </c>
      <c r="S29" s="51" t="e">
        <f>SUMIFS(#REF!,#REF!,"161512_Smart Meters")</f>
        <v>#REF!</v>
      </c>
      <c r="T29" s="38"/>
      <c r="U29" s="58" t="e">
        <f t="shared" si="0"/>
        <v>#REF!</v>
      </c>
    </row>
    <row r="30" spans="1:21" x14ac:dyDescent="0.25">
      <c r="A30" s="16" t="s">
        <v>15</v>
      </c>
      <c r="B30" s="16">
        <v>1905</v>
      </c>
      <c r="C30" s="17" t="s">
        <v>17</v>
      </c>
      <c r="D30" s="51" t="e">
        <f>SUMIFS(#REF!,#REF!,'2-BA 2017 MIFRS'!$B30)</f>
        <v>#REF!</v>
      </c>
      <c r="E30" s="51" t="e">
        <f>SUMIFS(#REF!,#REF!,'2-BA 2017 MIFRS'!$B30)</f>
        <v>#REF!</v>
      </c>
      <c r="F30" s="51" t="e">
        <f>SUMIFS(#REF!,#REF!,'2-BA 2017 MIFRS'!$B30)</f>
        <v>#REF!</v>
      </c>
      <c r="G30" s="51" t="e">
        <f>SUMIFS(#REF!,#REF!,'2-BA 2017 MIFRS'!$B30)</f>
        <v>#REF!</v>
      </c>
      <c r="H30" s="51" t="e">
        <f>SUMIFS(#REF!,#REF!,'2-BA 2017 MIFRS'!$B30)</f>
        <v>#REF!</v>
      </c>
      <c r="I30" s="51" t="e">
        <f t="shared" si="1"/>
        <v>#REF!</v>
      </c>
      <c r="J30" s="51" t="e">
        <f>SUMIFS(#REF!,#REF!,'2-BA 2017 MIFRS'!$B30)</f>
        <v>#REF!</v>
      </c>
      <c r="K30" s="37"/>
      <c r="L30" s="51" t="e">
        <f>SUMIFS(#REF!,#REF!,'2-BA 2017 MIFRS'!$B30)</f>
        <v>#REF!</v>
      </c>
      <c r="M30" s="51" t="e">
        <f>SUMIFS(#REF!,#REF!,'2-BA 2017 MIFRS'!$B30)</f>
        <v>#REF!</v>
      </c>
      <c r="N30" s="51" t="e">
        <f>SUMIFS(#REF!,#REF!,'2-BA 2017 MIFRS'!$B30)</f>
        <v>#REF!</v>
      </c>
      <c r="O30" s="51" t="e">
        <f>SUMIFS(#REF!,#REF!,'2-BA 2017 MIFRS'!$B30)</f>
        <v>#REF!</v>
      </c>
      <c r="P30" s="51" t="e">
        <f>SUMIFS(#REF!,#REF!,'2-BA 2017 MIFRS'!$B30)</f>
        <v>#REF!</v>
      </c>
      <c r="Q30" s="51" t="e">
        <f t="shared" si="2"/>
        <v>#REF!</v>
      </c>
      <c r="R30" s="51" t="e">
        <f>SUMIFS(#REF!,#REF!,'2-BA 2017 MIFRS'!$B30)</f>
        <v>#REF!</v>
      </c>
      <c r="S30" s="51" t="e">
        <f>SUMIFS(#REF!,#REF!,'2-BA 2017 MIFRS'!$B30)</f>
        <v>#REF!</v>
      </c>
      <c r="T30" s="38"/>
      <c r="U30" s="58" t="e">
        <f t="shared" si="0"/>
        <v>#REF!</v>
      </c>
    </row>
    <row r="31" spans="1:21" x14ac:dyDescent="0.25">
      <c r="A31" s="49">
        <v>1</v>
      </c>
      <c r="B31" s="49">
        <v>1908</v>
      </c>
      <c r="C31" s="50" t="s">
        <v>28</v>
      </c>
      <c r="D31" s="51" t="e">
        <f>SUMIFS(#REF!,#REF!,'2-BA 2017 MIFRS'!$B31)</f>
        <v>#REF!</v>
      </c>
      <c r="E31" s="51" t="e">
        <f>SUMIFS(#REF!,#REF!,'2-BA 2017 MIFRS'!$B31)</f>
        <v>#REF!</v>
      </c>
      <c r="F31" s="51" t="e">
        <f>SUMIFS(#REF!,#REF!,'2-BA 2017 MIFRS'!$B31)</f>
        <v>#REF!</v>
      </c>
      <c r="G31" s="51" t="e">
        <f>SUMIFS(#REF!,#REF!,'2-BA 2017 MIFRS'!$B31)</f>
        <v>#REF!</v>
      </c>
      <c r="H31" s="51" t="e">
        <f>SUMIFS(#REF!,#REF!,'2-BA 2017 MIFRS'!$B31)</f>
        <v>#REF!</v>
      </c>
      <c r="I31" s="51" t="e">
        <f t="shared" si="1"/>
        <v>#REF!</v>
      </c>
      <c r="J31" s="51" t="e">
        <f>SUMIFS(#REF!,#REF!,'2-BA 2017 MIFRS'!$B31)</f>
        <v>#REF!</v>
      </c>
      <c r="K31" s="37"/>
      <c r="L31" s="51" t="e">
        <f>SUMIFS(#REF!,#REF!,'2-BA 2017 MIFRS'!$B31)</f>
        <v>#REF!</v>
      </c>
      <c r="M31" s="51" t="e">
        <f>SUMIFS(#REF!,#REF!,'2-BA 2017 MIFRS'!$B31)</f>
        <v>#REF!</v>
      </c>
      <c r="N31" s="51" t="e">
        <f>SUMIFS(#REF!,#REF!,'2-BA 2017 MIFRS'!$B31)</f>
        <v>#REF!</v>
      </c>
      <c r="O31" s="51" t="e">
        <f>SUMIFS(#REF!,#REF!,'2-BA 2017 MIFRS'!$B31)</f>
        <v>#REF!</v>
      </c>
      <c r="P31" s="51" t="e">
        <f>SUMIFS(#REF!,#REF!,'2-BA 2017 MIFRS'!$B31)</f>
        <v>#REF!</v>
      </c>
      <c r="Q31" s="51" t="e">
        <f t="shared" si="2"/>
        <v>#REF!</v>
      </c>
      <c r="R31" s="51" t="e">
        <f>SUMIFS(#REF!,#REF!,'2-BA 2017 MIFRS'!$B31)</f>
        <v>#REF!</v>
      </c>
      <c r="S31" s="51" t="e">
        <f>SUMIFS(#REF!,#REF!,'2-BA 2017 MIFRS'!$B31)</f>
        <v>#REF!</v>
      </c>
      <c r="T31" s="38"/>
      <c r="U31" s="58" t="e">
        <f t="shared" si="0"/>
        <v>#REF!</v>
      </c>
    </row>
    <row r="32" spans="1:21" x14ac:dyDescent="0.25">
      <c r="A32" s="49">
        <v>13</v>
      </c>
      <c r="B32" s="49">
        <v>1910</v>
      </c>
      <c r="C32" s="50" t="s">
        <v>29</v>
      </c>
      <c r="D32" s="51" t="e">
        <f>SUMIFS(#REF!,#REF!,'2-BA 2017 MIFRS'!$B32)</f>
        <v>#REF!</v>
      </c>
      <c r="E32" s="51" t="e">
        <f>SUMIFS(#REF!,#REF!,'2-BA 2017 MIFRS'!$B32)</f>
        <v>#REF!</v>
      </c>
      <c r="F32" s="51" t="e">
        <f>SUMIFS(#REF!,#REF!,'2-BA 2017 MIFRS'!$B32)</f>
        <v>#REF!</v>
      </c>
      <c r="G32" s="51" t="e">
        <f>SUMIFS(#REF!,#REF!,'2-BA 2017 MIFRS'!$B32)</f>
        <v>#REF!</v>
      </c>
      <c r="H32" s="51" t="e">
        <f>SUMIFS(#REF!,#REF!,'2-BA 2017 MIFRS'!$B32)</f>
        <v>#REF!</v>
      </c>
      <c r="I32" s="51" t="e">
        <f t="shared" si="1"/>
        <v>#REF!</v>
      </c>
      <c r="J32" s="51" t="e">
        <f>SUMIFS(#REF!,#REF!,'2-BA 2017 MIFRS'!$B32)</f>
        <v>#REF!</v>
      </c>
      <c r="K32" s="37"/>
      <c r="L32" s="51" t="e">
        <f>SUMIFS(#REF!,#REF!,'2-BA 2017 MIFRS'!$B32)</f>
        <v>#REF!</v>
      </c>
      <c r="M32" s="51" t="e">
        <f>SUMIFS(#REF!,#REF!,'2-BA 2017 MIFRS'!$B32)</f>
        <v>#REF!</v>
      </c>
      <c r="N32" s="51" t="e">
        <f>SUMIFS(#REF!,#REF!,'2-BA 2017 MIFRS'!$B32)</f>
        <v>#REF!</v>
      </c>
      <c r="O32" s="51" t="e">
        <f>SUMIFS(#REF!,#REF!,'2-BA 2017 MIFRS'!$B32)</f>
        <v>#REF!</v>
      </c>
      <c r="P32" s="51" t="e">
        <f>SUMIFS(#REF!,#REF!,'2-BA 2017 MIFRS'!$B32)</f>
        <v>#REF!</v>
      </c>
      <c r="Q32" s="51" t="e">
        <f t="shared" si="2"/>
        <v>#REF!</v>
      </c>
      <c r="R32" s="51" t="e">
        <f>SUMIFS(#REF!,#REF!,'2-BA 2017 MIFRS'!$B32)</f>
        <v>#REF!</v>
      </c>
      <c r="S32" s="51" t="e">
        <f>SUMIFS(#REF!,#REF!,'2-BA 2017 MIFRS'!$B32)</f>
        <v>#REF!</v>
      </c>
      <c r="T32" s="38"/>
      <c r="U32" s="58" t="e">
        <f t="shared" si="0"/>
        <v>#REF!</v>
      </c>
    </row>
    <row r="33" spans="1:21" x14ac:dyDescent="0.25">
      <c r="A33" s="49">
        <v>8</v>
      </c>
      <c r="B33" s="49">
        <v>1915</v>
      </c>
      <c r="C33" s="50" t="s">
        <v>30</v>
      </c>
      <c r="D33" s="51" t="e">
        <f>SUMIFS(#REF!,#REF!,'2-BA 2017 MIFRS'!$B33)</f>
        <v>#REF!</v>
      </c>
      <c r="E33" s="51" t="e">
        <f>SUMIFS(#REF!,#REF!,'2-BA 2017 MIFRS'!$B33)</f>
        <v>#REF!</v>
      </c>
      <c r="F33" s="51" t="e">
        <f>SUMIFS(#REF!,#REF!,'2-BA 2017 MIFRS'!$B33)</f>
        <v>#REF!</v>
      </c>
      <c r="G33" s="51" t="e">
        <f>SUMIFS(#REF!,#REF!,'2-BA 2017 MIFRS'!$B33)</f>
        <v>#REF!</v>
      </c>
      <c r="H33" s="51" t="e">
        <f>SUMIFS(#REF!,#REF!,'2-BA 2017 MIFRS'!$B33)</f>
        <v>#REF!</v>
      </c>
      <c r="I33" s="51" t="e">
        <f t="shared" si="1"/>
        <v>#REF!</v>
      </c>
      <c r="J33" s="51" t="e">
        <f>SUMIFS(#REF!,#REF!,'2-BA 2017 MIFRS'!$B33)</f>
        <v>#REF!</v>
      </c>
      <c r="K33" s="37"/>
      <c r="L33" s="51" t="e">
        <f>SUMIFS(#REF!,#REF!,'2-BA 2017 MIFRS'!$B33)</f>
        <v>#REF!</v>
      </c>
      <c r="M33" s="51" t="e">
        <f>SUMIFS(#REF!,#REF!,'2-BA 2017 MIFRS'!$B33)</f>
        <v>#REF!</v>
      </c>
      <c r="N33" s="51" t="e">
        <f>SUMIFS(#REF!,#REF!,'2-BA 2017 MIFRS'!$B33)</f>
        <v>#REF!</v>
      </c>
      <c r="O33" s="51" t="e">
        <f>SUMIFS(#REF!,#REF!,'2-BA 2017 MIFRS'!$B33)</f>
        <v>#REF!</v>
      </c>
      <c r="P33" s="51" t="e">
        <f>SUMIFS(#REF!,#REF!,'2-BA 2017 MIFRS'!$B33)</f>
        <v>#REF!</v>
      </c>
      <c r="Q33" s="51" t="e">
        <f t="shared" si="2"/>
        <v>#REF!</v>
      </c>
      <c r="R33" s="51" t="e">
        <f>SUMIFS(#REF!,#REF!,'2-BA 2017 MIFRS'!$B33)</f>
        <v>#REF!</v>
      </c>
      <c r="S33" s="51" t="e">
        <f>SUMIFS(#REF!,#REF!,'2-BA 2017 MIFRS'!$B33)</f>
        <v>#REF!</v>
      </c>
      <c r="T33" s="38"/>
      <c r="U33" s="58" t="e">
        <f t="shared" si="0"/>
        <v>#REF!</v>
      </c>
    </row>
    <row r="34" spans="1:21" x14ac:dyDescent="0.25">
      <c r="A34" s="49">
        <v>50</v>
      </c>
      <c r="B34" s="49">
        <v>1920</v>
      </c>
      <c r="C34" s="50" t="s">
        <v>31</v>
      </c>
      <c r="D34" s="51" t="e">
        <f>SUMIFS(#REF!,#REF!,'2-BA 2017 MIFRS'!$B34)</f>
        <v>#REF!</v>
      </c>
      <c r="E34" s="51" t="e">
        <f>SUMIFS(#REF!,#REF!,'2-BA 2017 MIFRS'!$B34)</f>
        <v>#REF!</v>
      </c>
      <c r="F34" s="51" t="e">
        <f>SUMIFS(#REF!,#REF!,'2-BA 2017 MIFRS'!$B34)</f>
        <v>#REF!</v>
      </c>
      <c r="G34" s="51" t="e">
        <f>SUMIFS(#REF!,#REF!,'2-BA 2017 MIFRS'!$B34)</f>
        <v>#REF!</v>
      </c>
      <c r="H34" s="51" t="e">
        <f>SUMIFS(#REF!,#REF!,'2-BA 2017 MIFRS'!$B34)</f>
        <v>#REF!</v>
      </c>
      <c r="I34" s="51" t="e">
        <f t="shared" si="1"/>
        <v>#REF!</v>
      </c>
      <c r="J34" s="51" t="e">
        <f>SUMIFS(#REF!,#REF!,'2-BA 2017 MIFRS'!$B34)</f>
        <v>#REF!</v>
      </c>
      <c r="K34" s="37"/>
      <c r="L34" s="51" t="e">
        <f>SUMIFS(#REF!,#REF!,'2-BA 2017 MIFRS'!$B34)</f>
        <v>#REF!</v>
      </c>
      <c r="M34" s="51" t="e">
        <f>SUMIFS(#REF!,#REF!,'2-BA 2017 MIFRS'!$B34)</f>
        <v>#REF!</v>
      </c>
      <c r="N34" s="51" t="e">
        <f>SUMIFS(#REF!,#REF!,'2-BA 2017 MIFRS'!$B34)</f>
        <v>#REF!</v>
      </c>
      <c r="O34" s="51" t="e">
        <f>SUMIFS(#REF!,#REF!,'2-BA 2017 MIFRS'!$B34)</f>
        <v>#REF!</v>
      </c>
      <c r="P34" s="51" t="e">
        <f>SUMIFS(#REF!,#REF!,'2-BA 2017 MIFRS'!$B34)</f>
        <v>#REF!</v>
      </c>
      <c r="Q34" s="51" t="e">
        <f t="shared" si="2"/>
        <v>#REF!</v>
      </c>
      <c r="R34" s="51" t="e">
        <f>SUMIFS(#REF!,#REF!,'2-BA 2017 MIFRS'!$B34)</f>
        <v>#REF!</v>
      </c>
      <c r="S34" s="51" t="e">
        <f>SUMIFS(#REF!,#REF!,'2-BA 2017 MIFRS'!$B34)</f>
        <v>#REF!</v>
      </c>
      <c r="T34" s="38"/>
      <c r="U34" s="58" t="e">
        <f t="shared" si="0"/>
        <v>#REF!</v>
      </c>
    </row>
    <row r="35" spans="1:21" x14ac:dyDescent="0.25">
      <c r="A35" s="45">
        <v>10</v>
      </c>
      <c r="B35" s="45">
        <v>1930</v>
      </c>
      <c r="C35" s="46" t="s">
        <v>32</v>
      </c>
      <c r="D35" s="51" t="e">
        <f>SUMIFS(#REF!,#REF!,'2-BA 2017 MIFRS'!$B35)</f>
        <v>#REF!</v>
      </c>
      <c r="E35" s="51" t="e">
        <f>SUMIFS(#REF!,#REF!,'2-BA 2017 MIFRS'!$B35)</f>
        <v>#REF!</v>
      </c>
      <c r="F35" s="51" t="e">
        <f>SUMIFS(#REF!,#REF!,'2-BA 2017 MIFRS'!$B35)</f>
        <v>#REF!</v>
      </c>
      <c r="G35" s="51" t="e">
        <f>SUMIFS(#REF!,#REF!,'2-BA 2017 MIFRS'!$B35)</f>
        <v>#REF!</v>
      </c>
      <c r="H35" s="51" t="e">
        <f>SUMIFS(#REF!,#REF!,'2-BA 2017 MIFRS'!$B35)</f>
        <v>#REF!</v>
      </c>
      <c r="I35" s="51" t="e">
        <f t="shared" si="1"/>
        <v>#REF!</v>
      </c>
      <c r="J35" s="51" t="e">
        <f>SUMIFS(#REF!,#REF!,'2-BA 2017 MIFRS'!$B35)</f>
        <v>#REF!</v>
      </c>
      <c r="K35" s="47"/>
      <c r="L35" s="51" t="e">
        <f>SUMIFS(#REF!,#REF!,'2-BA 2017 MIFRS'!$B35)</f>
        <v>#REF!</v>
      </c>
      <c r="M35" s="51" t="e">
        <f>SUMIFS(#REF!,#REF!,'2-BA 2017 MIFRS'!$B35)</f>
        <v>#REF!</v>
      </c>
      <c r="N35" s="51" t="e">
        <f>SUMIFS(#REF!,#REF!,'2-BA 2017 MIFRS'!$B35)</f>
        <v>#REF!</v>
      </c>
      <c r="O35" s="51" t="e">
        <f>SUMIFS(#REF!,#REF!,'2-BA 2017 MIFRS'!$B35)</f>
        <v>#REF!</v>
      </c>
      <c r="P35" s="51" t="e">
        <f>SUMIFS(#REF!,#REF!,'2-BA 2017 MIFRS'!$B35)</f>
        <v>#REF!</v>
      </c>
      <c r="Q35" s="51" t="e">
        <f t="shared" si="2"/>
        <v>#REF!</v>
      </c>
      <c r="R35" s="51" t="e">
        <f>SUMIFS(#REF!,#REF!,'2-BA 2017 MIFRS'!$B35)</f>
        <v>#REF!</v>
      </c>
      <c r="S35" s="51" t="e">
        <f>SUMIFS(#REF!,#REF!,'2-BA 2017 MIFRS'!$B35)</f>
        <v>#REF!</v>
      </c>
      <c r="T35" s="38"/>
      <c r="U35" s="58" t="e">
        <f t="shared" si="0"/>
        <v>#REF!</v>
      </c>
    </row>
    <row r="36" spans="1:21" x14ac:dyDescent="0.25">
      <c r="A36" s="45">
        <v>8</v>
      </c>
      <c r="B36" s="45">
        <v>1935</v>
      </c>
      <c r="C36" s="46" t="s">
        <v>33</v>
      </c>
      <c r="D36" s="51" t="e">
        <f>SUMIFS(#REF!,#REF!,'2-BA 2017 MIFRS'!$B36)</f>
        <v>#REF!</v>
      </c>
      <c r="E36" s="51" t="e">
        <f>SUMIFS(#REF!,#REF!,'2-BA 2017 MIFRS'!$B36)</f>
        <v>#REF!</v>
      </c>
      <c r="F36" s="51" t="e">
        <f>SUMIFS(#REF!,#REF!,'2-BA 2017 MIFRS'!$B36)</f>
        <v>#REF!</v>
      </c>
      <c r="G36" s="51" t="e">
        <f>SUMIFS(#REF!,#REF!,'2-BA 2017 MIFRS'!$B36)</f>
        <v>#REF!</v>
      </c>
      <c r="H36" s="51" t="e">
        <f>SUMIFS(#REF!,#REF!,'2-BA 2017 MIFRS'!$B36)</f>
        <v>#REF!</v>
      </c>
      <c r="I36" s="51" t="e">
        <f t="shared" si="1"/>
        <v>#REF!</v>
      </c>
      <c r="J36" s="51" t="e">
        <f>SUMIFS(#REF!,#REF!,'2-BA 2017 MIFRS'!$B36)</f>
        <v>#REF!</v>
      </c>
      <c r="K36" s="47"/>
      <c r="L36" s="51" t="e">
        <f>SUMIFS(#REF!,#REF!,'2-BA 2017 MIFRS'!$B36)</f>
        <v>#REF!</v>
      </c>
      <c r="M36" s="51" t="e">
        <f>SUMIFS(#REF!,#REF!,'2-BA 2017 MIFRS'!$B36)</f>
        <v>#REF!</v>
      </c>
      <c r="N36" s="51" t="e">
        <f>SUMIFS(#REF!,#REF!,'2-BA 2017 MIFRS'!$B36)</f>
        <v>#REF!</v>
      </c>
      <c r="O36" s="51" t="e">
        <f>SUMIFS(#REF!,#REF!,'2-BA 2017 MIFRS'!$B36)</f>
        <v>#REF!</v>
      </c>
      <c r="P36" s="51" t="e">
        <f>SUMIFS(#REF!,#REF!,'2-BA 2017 MIFRS'!$B36)</f>
        <v>#REF!</v>
      </c>
      <c r="Q36" s="51" t="e">
        <f t="shared" si="2"/>
        <v>#REF!</v>
      </c>
      <c r="R36" s="51" t="e">
        <f>SUMIFS(#REF!,#REF!,'2-BA 2017 MIFRS'!$B36)</f>
        <v>#REF!</v>
      </c>
      <c r="S36" s="51" t="e">
        <f>SUMIFS(#REF!,#REF!,'2-BA 2017 MIFRS'!$B36)</f>
        <v>#REF!</v>
      </c>
      <c r="T36" s="38"/>
      <c r="U36" s="58" t="e">
        <f t="shared" si="0"/>
        <v>#REF!</v>
      </c>
    </row>
    <row r="37" spans="1:21" x14ac:dyDescent="0.25">
      <c r="A37" s="45">
        <v>8</v>
      </c>
      <c r="B37" s="45">
        <v>1940</v>
      </c>
      <c r="C37" s="46" t="s">
        <v>34</v>
      </c>
      <c r="D37" s="51" t="e">
        <f>SUMIFS(#REF!,#REF!,'2-BA 2017 MIFRS'!$B37)</f>
        <v>#REF!</v>
      </c>
      <c r="E37" s="51" t="e">
        <f>SUMIFS(#REF!,#REF!,'2-BA 2017 MIFRS'!$B37)</f>
        <v>#REF!</v>
      </c>
      <c r="F37" s="51" t="e">
        <f>SUMIFS(#REF!,#REF!,'2-BA 2017 MIFRS'!$B37)</f>
        <v>#REF!</v>
      </c>
      <c r="G37" s="51" t="e">
        <f>SUMIFS(#REF!,#REF!,'2-BA 2017 MIFRS'!$B37)</f>
        <v>#REF!</v>
      </c>
      <c r="H37" s="51" t="e">
        <f>SUMIFS(#REF!,#REF!,'2-BA 2017 MIFRS'!$B37)</f>
        <v>#REF!</v>
      </c>
      <c r="I37" s="51" t="e">
        <f t="shared" si="1"/>
        <v>#REF!</v>
      </c>
      <c r="J37" s="51" t="e">
        <f>SUMIFS(#REF!,#REF!,'2-BA 2017 MIFRS'!$B37)</f>
        <v>#REF!</v>
      </c>
      <c r="K37" s="47"/>
      <c r="L37" s="51" t="e">
        <f>SUMIFS(#REF!,#REF!,'2-BA 2017 MIFRS'!$B37)</f>
        <v>#REF!</v>
      </c>
      <c r="M37" s="51" t="e">
        <f>SUMIFS(#REF!,#REF!,'2-BA 2017 MIFRS'!$B37)</f>
        <v>#REF!</v>
      </c>
      <c r="N37" s="51" t="e">
        <f>SUMIFS(#REF!,#REF!,'2-BA 2017 MIFRS'!$B37)</f>
        <v>#REF!</v>
      </c>
      <c r="O37" s="51" t="e">
        <f>SUMIFS(#REF!,#REF!,'2-BA 2017 MIFRS'!$B37)</f>
        <v>#REF!</v>
      </c>
      <c r="P37" s="51" t="e">
        <f>SUMIFS(#REF!,#REF!,'2-BA 2017 MIFRS'!$B37)</f>
        <v>#REF!</v>
      </c>
      <c r="Q37" s="51" t="e">
        <f t="shared" si="2"/>
        <v>#REF!</v>
      </c>
      <c r="R37" s="51" t="e">
        <f>SUMIFS(#REF!,#REF!,'2-BA 2017 MIFRS'!$B37)</f>
        <v>#REF!</v>
      </c>
      <c r="S37" s="51" t="e">
        <f>SUMIFS(#REF!,#REF!,'2-BA 2017 MIFRS'!$B37)</f>
        <v>#REF!</v>
      </c>
      <c r="T37" s="38"/>
      <c r="U37" s="58" t="e">
        <f t="shared" si="0"/>
        <v>#REF!</v>
      </c>
    </row>
    <row r="38" spans="1:21" x14ac:dyDescent="0.25">
      <c r="A38" s="45">
        <v>8</v>
      </c>
      <c r="B38" s="45">
        <v>1945</v>
      </c>
      <c r="C38" s="46" t="s">
        <v>35</v>
      </c>
      <c r="D38" s="51" t="e">
        <f>SUMIFS(#REF!,#REF!,'2-BA 2017 MIFRS'!$B38)</f>
        <v>#REF!</v>
      </c>
      <c r="E38" s="51" t="e">
        <f>SUMIFS(#REF!,#REF!,'2-BA 2017 MIFRS'!$B38)</f>
        <v>#REF!</v>
      </c>
      <c r="F38" s="51" t="e">
        <f>SUMIFS(#REF!,#REF!,'2-BA 2017 MIFRS'!$B38)</f>
        <v>#REF!</v>
      </c>
      <c r="G38" s="51" t="e">
        <f>SUMIFS(#REF!,#REF!,'2-BA 2017 MIFRS'!$B38)</f>
        <v>#REF!</v>
      </c>
      <c r="H38" s="51" t="e">
        <f>SUMIFS(#REF!,#REF!,'2-BA 2017 MIFRS'!$B38)</f>
        <v>#REF!</v>
      </c>
      <c r="I38" s="51" t="e">
        <f t="shared" si="1"/>
        <v>#REF!</v>
      </c>
      <c r="J38" s="51" t="e">
        <f>SUMIFS(#REF!,#REF!,'2-BA 2017 MIFRS'!$B38)</f>
        <v>#REF!</v>
      </c>
      <c r="K38" s="47"/>
      <c r="L38" s="51" t="e">
        <f>SUMIFS(#REF!,#REF!,'2-BA 2017 MIFRS'!$B38)</f>
        <v>#REF!</v>
      </c>
      <c r="M38" s="51" t="e">
        <f>SUMIFS(#REF!,#REF!,'2-BA 2017 MIFRS'!$B38)</f>
        <v>#REF!</v>
      </c>
      <c r="N38" s="51" t="e">
        <f>SUMIFS(#REF!,#REF!,'2-BA 2017 MIFRS'!$B38)</f>
        <v>#REF!</v>
      </c>
      <c r="O38" s="51" t="e">
        <f>SUMIFS(#REF!,#REF!,'2-BA 2017 MIFRS'!$B38)</f>
        <v>#REF!</v>
      </c>
      <c r="P38" s="51" t="e">
        <f>SUMIFS(#REF!,#REF!,'2-BA 2017 MIFRS'!$B38)</f>
        <v>#REF!</v>
      </c>
      <c r="Q38" s="51" t="e">
        <f t="shared" si="2"/>
        <v>#REF!</v>
      </c>
      <c r="R38" s="51" t="e">
        <f>SUMIFS(#REF!,#REF!,'2-BA 2017 MIFRS'!$B38)</f>
        <v>#REF!</v>
      </c>
      <c r="S38" s="51" t="e">
        <f>SUMIFS(#REF!,#REF!,'2-BA 2017 MIFRS'!$B38)</f>
        <v>#REF!</v>
      </c>
      <c r="T38" s="38"/>
      <c r="U38" s="58" t="e">
        <f t="shared" si="0"/>
        <v>#REF!</v>
      </c>
    </row>
    <row r="39" spans="1:21" x14ac:dyDescent="0.25">
      <c r="A39" s="45">
        <v>8</v>
      </c>
      <c r="B39" s="45">
        <v>1950</v>
      </c>
      <c r="C39" s="46" t="s">
        <v>55</v>
      </c>
      <c r="D39" s="51" t="e">
        <f>SUMIFS(#REF!,#REF!,'2-BA 2017 MIFRS'!$B39)</f>
        <v>#REF!</v>
      </c>
      <c r="E39" s="51" t="e">
        <f>SUMIFS(#REF!,#REF!,'2-BA 2017 MIFRS'!$B39)</f>
        <v>#REF!</v>
      </c>
      <c r="F39" s="51" t="e">
        <f>SUMIFS(#REF!,#REF!,'2-BA 2017 MIFRS'!$B39)</f>
        <v>#REF!</v>
      </c>
      <c r="G39" s="51" t="e">
        <f>SUMIFS(#REF!,#REF!,'2-BA 2017 MIFRS'!$B39)</f>
        <v>#REF!</v>
      </c>
      <c r="H39" s="51" t="e">
        <f>SUMIFS(#REF!,#REF!,'2-BA 2017 MIFRS'!$B39)</f>
        <v>#REF!</v>
      </c>
      <c r="I39" s="51" t="e">
        <f t="shared" si="1"/>
        <v>#REF!</v>
      </c>
      <c r="J39" s="51" t="e">
        <f>SUMIFS(#REF!,#REF!,'2-BA 2017 MIFRS'!$B39)</f>
        <v>#REF!</v>
      </c>
      <c r="K39" s="47"/>
      <c r="L39" s="51" t="e">
        <f>SUMIFS(#REF!,#REF!,'2-BA 2017 MIFRS'!$B39)</f>
        <v>#REF!</v>
      </c>
      <c r="M39" s="51" t="e">
        <f>SUMIFS(#REF!,#REF!,'2-BA 2017 MIFRS'!$B39)</f>
        <v>#REF!</v>
      </c>
      <c r="N39" s="51" t="e">
        <f>SUMIFS(#REF!,#REF!,'2-BA 2017 MIFRS'!$B39)</f>
        <v>#REF!</v>
      </c>
      <c r="O39" s="51" t="e">
        <f>SUMIFS(#REF!,#REF!,'2-BA 2017 MIFRS'!$B39)</f>
        <v>#REF!</v>
      </c>
      <c r="P39" s="51" t="e">
        <f>SUMIFS(#REF!,#REF!,'2-BA 2017 MIFRS'!$B39)</f>
        <v>#REF!</v>
      </c>
      <c r="Q39" s="51" t="e">
        <f t="shared" si="2"/>
        <v>#REF!</v>
      </c>
      <c r="R39" s="51" t="e">
        <f>SUMIFS(#REF!,#REF!,'2-BA 2017 MIFRS'!$B39)</f>
        <v>#REF!</v>
      </c>
      <c r="S39" s="51" t="e">
        <f>SUMIFS(#REF!,#REF!,'2-BA 2017 MIFRS'!$B39)</f>
        <v>#REF!</v>
      </c>
      <c r="T39" s="38"/>
      <c r="U39" s="58" t="e">
        <f t="shared" si="0"/>
        <v>#REF!</v>
      </c>
    </row>
    <row r="40" spans="1:21" x14ac:dyDescent="0.25">
      <c r="A40" s="45">
        <v>8</v>
      </c>
      <c r="B40" s="45">
        <v>1955</v>
      </c>
      <c r="C40" s="46" t="s">
        <v>36</v>
      </c>
      <c r="D40" s="51" t="e">
        <f>SUMIFS(#REF!,#REF!,'2-BA 2017 MIFRS'!$B40)</f>
        <v>#REF!</v>
      </c>
      <c r="E40" s="51" t="e">
        <f>SUMIFS(#REF!,#REF!,'2-BA 2017 MIFRS'!$B40)</f>
        <v>#REF!</v>
      </c>
      <c r="F40" s="51" t="e">
        <f>SUMIFS(#REF!,#REF!,'2-BA 2017 MIFRS'!$B40)</f>
        <v>#REF!</v>
      </c>
      <c r="G40" s="51" t="e">
        <f>SUMIFS(#REF!,#REF!,'2-BA 2017 MIFRS'!$B40)</f>
        <v>#REF!</v>
      </c>
      <c r="H40" s="51" t="e">
        <f>SUMIFS(#REF!,#REF!,'2-BA 2017 MIFRS'!$B40)</f>
        <v>#REF!</v>
      </c>
      <c r="I40" s="51" t="e">
        <f t="shared" si="1"/>
        <v>#REF!</v>
      </c>
      <c r="J40" s="51" t="e">
        <f>SUMIFS(#REF!,#REF!,'2-BA 2017 MIFRS'!$B40)</f>
        <v>#REF!</v>
      </c>
      <c r="K40" s="47"/>
      <c r="L40" s="51" t="e">
        <f>SUMIFS(#REF!,#REF!,'2-BA 2017 MIFRS'!$B40)</f>
        <v>#REF!</v>
      </c>
      <c r="M40" s="51" t="e">
        <f>SUMIFS(#REF!,#REF!,'2-BA 2017 MIFRS'!$B40)</f>
        <v>#REF!</v>
      </c>
      <c r="N40" s="51" t="e">
        <f>SUMIFS(#REF!,#REF!,'2-BA 2017 MIFRS'!$B40)</f>
        <v>#REF!</v>
      </c>
      <c r="O40" s="51" t="e">
        <f>SUMIFS(#REF!,#REF!,'2-BA 2017 MIFRS'!$B40)</f>
        <v>#REF!</v>
      </c>
      <c r="P40" s="51" t="e">
        <f>SUMIFS(#REF!,#REF!,'2-BA 2017 MIFRS'!$B40)</f>
        <v>#REF!</v>
      </c>
      <c r="Q40" s="51" t="e">
        <f t="shared" si="2"/>
        <v>#REF!</v>
      </c>
      <c r="R40" s="51" t="e">
        <f>SUMIFS(#REF!,#REF!,'2-BA 2017 MIFRS'!$B40)</f>
        <v>#REF!</v>
      </c>
      <c r="S40" s="51" t="e">
        <f>SUMIFS(#REF!,#REF!,'2-BA 2017 MIFRS'!$B40)</f>
        <v>#REF!</v>
      </c>
      <c r="T40" s="38"/>
      <c r="U40" s="58" t="e">
        <f t="shared" si="0"/>
        <v>#REF!</v>
      </c>
    </row>
    <row r="41" spans="1:21" x14ac:dyDescent="0.25">
      <c r="A41" s="19">
        <v>8</v>
      </c>
      <c r="B41" s="19">
        <v>1960</v>
      </c>
      <c r="C41" s="46" t="s">
        <v>37</v>
      </c>
      <c r="D41" s="51" t="e">
        <f>SUMIFS(#REF!,#REF!,'2-BA 2017 MIFRS'!$B41)</f>
        <v>#REF!</v>
      </c>
      <c r="E41" s="51" t="e">
        <f>SUMIFS(#REF!,#REF!,'2-BA 2017 MIFRS'!$B41)</f>
        <v>#REF!</v>
      </c>
      <c r="F41" s="51" t="e">
        <f>SUMIFS(#REF!,#REF!,'2-BA 2017 MIFRS'!$B41)</f>
        <v>#REF!</v>
      </c>
      <c r="G41" s="51" t="e">
        <f>SUMIFS(#REF!,#REF!,'2-BA 2017 MIFRS'!$B41)</f>
        <v>#REF!</v>
      </c>
      <c r="H41" s="51" t="e">
        <f>SUMIFS(#REF!,#REF!,'2-BA 2017 MIFRS'!$B41)</f>
        <v>#REF!</v>
      </c>
      <c r="I41" s="51" t="e">
        <f t="shared" si="1"/>
        <v>#REF!</v>
      </c>
      <c r="J41" s="51" t="e">
        <f>SUMIFS(#REF!,#REF!,'2-BA 2017 MIFRS'!$B41)</f>
        <v>#REF!</v>
      </c>
      <c r="K41" s="47"/>
      <c r="L41" s="51" t="e">
        <f>SUMIFS(#REF!,#REF!,'2-BA 2017 MIFRS'!$B41)</f>
        <v>#REF!</v>
      </c>
      <c r="M41" s="51" t="e">
        <f>SUMIFS(#REF!,#REF!,'2-BA 2017 MIFRS'!$B41)</f>
        <v>#REF!</v>
      </c>
      <c r="N41" s="51" t="e">
        <f>SUMIFS(#REF!,#REF!,'2-BA 2017 MIFRS'!$B41)</f>
        <v>#REF!</v>
      </c>
      <c r="O41" s="51" t="e">
        <f>SUMIFS(#REF!,#REF!,'2-BA 2017 MIFRS'!$B41)</f>
        <v>#REF!</v>
      </c>
      <c r="P41" s="51" t="e">
        <f>SUMIFS(#REF!,#REF!,'2-BA 2017 MIFRS'!$B41)</f>
        <v>#REF!</v>
      </c>
      <c r="Q41" s="51" t="e">
        <f t="shared" si="2"/>
        <v>#REF!</v>
      </c>
      <c r="R41" s="51" t="e">
        <f>SUMIFS(#REF!,#REF!,'2-BA 2017 MIFRS'!$B41)</f>
        <v>#REF!</v>
      </c>
      <c r="S41" s="51" t="e">
        <f>SUMIFS(#REF!,#REF!,'2-BA 2017 MIFRS'!$B41)</f>
        <v>#REF!</v>
      </c>
      <c r="T41" s="38"/>
      <c r="U41" s="58" t="e">
        <f t="shared" si="0"/>
        <v>#REF!</v>
      </c>
    </row>
    <row r="42" spans="1:21" ht="30" x14ac:dyDescent="0.25">
      <c r="A42" s="48">
        <v>47</v>
      </c>
      <c r="B42" s="19">
        <v>1970</v>
      </c>
      <c r="C42" s="46" t="s">
        <v>38</v>
      </c>
      <c r="D42" s="51" t="e">
        <f>SUMIFS(#REF!,#REF!,'2-BA 2017 MIFRS'!$B42)</f>
        <v>#REF!</v>
      </c>
      <c r="E42" s="51" t="e">
        <f>SUMIFS(#REF!,#REF!,'2-BA 2017 MIFRS'!$B42)</f>
        <v>#REF!</v>
      </c>
      <c r="F42" s="51" t="e">
        <f>SUMIFS(#REF!,#REF!,'2-BA 2017 MIFRS'!$B42)</f>
        <v>#REF!</v>
      </c>
      <c r="G42" s="51" t="e">
        <f>SUMIFS(#REF!,#REF!,'2-BA 2017 MIFRS'!$B42)</f>
        <v>#REF!</v>
      </c>
      <c r="H42" s="51" t="e">
        <f>SUMIFS(#REF!,#REF!,'2-BA 2017 MIFRS'!$B42)</f>
        <v>#REF!</v>
      </c>
      <c r="I42" s="51" t="e">
        <f t="shared" si="1"/>
        <v>#REF!</v>
      </c>
      <c r="J42" s="51" t="e">
        <f>SUMIFS(#REF!,#REF!,'2-BA 2017 MIFRS'!$B42)</f>
        <v>#REF!</v>
      </c>
      <c r="K42" s="47"/>
      <c r="L42" s="51" t="e">
        <f>SUMIFS(#REF!,#REF!,'2-BA 2017 MIFRS'!$B42)</f>
        <v>#REF!</v>
      </c>
      <c r="M42" s="51" t="e">
        <f>SUMIFS(#REF!,#REF!,'2-BA 2017 MIFRS'!$B42)</f>
        <v>#REF!</v>
      </c>
      <c r="N42" s="51" t="e">
        <f>SUMIFS(#REF!,#REF!,'2-BA 2017 MIFRS'!$B42)</f>
        <v>#REF!</v>
      </c>
      <c r="O42" s="51" t="e">
        <f>SUMIFS(#REF!,#REF!,'2-BA 2017 MIFRS'!$B42)</f>
        <v>#REF!</v>
      </c>
      <c r="P42" s="51" t="e">
        <f>SUMIFS(#REF!,#REF!,'2-BA 2017 MIFRS'!$B42)</f>
        <v>#REF!</v>
      </c>
      <c r="Q42" s="51" t="e">
        <f t="shared" si="2"/>
        <v>#REF!</v>
      </c>
      <c r="R42" s="51" t="e">
        <f>SUMIFS(#REF!,#REF!,'2-BA 2017 MIFRS'!$B42)</f>
        <v>#REF!</v>
      </c>
      <c r="S42" s="51" t="e">
        <f>SUMIFS(#REF!,#REF!,'2-BA 2017 MIFRS'!$B42)</f>
        <v>#REF!</v>
      </c>
      <c r="T42" s="38"/>
      <c r="U42" s="58" t="e">
        <f t="shared" si="0"/>
        <v>#REF!</v>
      </c>
    </row>
    <row r="43" spans="1:21" ht="30" x14ac:dyDescent="0.25">
      <c r="A43" s="45">
        <v>47</v>
      </c>
      <c r="B43" s="45">
        <v>1975</v>
      </c>
      <c r="C43" s="46" t="s">
        <v>39</v>
      </c>
      <c r="D43" s="51" t="e">
        <f>SUMIFS(#REF!,#REF!,'2-BA 2017 MIFRS'!$B43)</f>
        <v>#REF!</v>
      </c>
      <c r="E43" s="51" t="e">
        <f>SUMIFS(#REF!,#REF!,'2-BA 2017 MIFRS'!$B43)</f>
        <v>#REF!</v>
      </c>
      <c r="F43" s="51" t="e">
        <f>SUMIFS(#REF!,#REF!,'2-BA 2017 MIFRS'!$B43)</f>
        <v>#REF!</v>
      </c>
      <c r="G43" s="51" t="e">
        <f>SUMIFS(#REF!,#REF!,'2-BA 2017 MIFRS'!$B43)</f>
        <v>#REF!</v>
      </c>
      <c r="H43" s="51" t="e">
        <f>SUMIFS(#REF!,#REF!,'2-BA 2017 MIFRS'!$B43)</f>
        <v>#REF!</v>
      </c>
      <c r="I43" s="51" t="e">
        <f t="shared" si="1"/>
        <v>#REF!</v>
      </c>
      <c r="J43" s="51" t="e">
        <f>SUMIFS(#REF!,#REF!,'2-BA 2017 MIFRS'!$B43)</f>
        <v>#REF!</v>
      </c>
      <c r="K43" s="47"/>
      <c r="L43" s="51" t="e">
        <f>SUMIFS(#REF!,#REF!,'2-BA 2017 MIFRS'!$B43)</f>
        <v>#REF!</v>
      </c>
      <c r="M43" s="51" t="e">
        <f>SUMIFS(#REF!,#REF!,'2-BA 2017 MIFRS'!$B43)</f>
        <v>#REF!</v>
      </c>
      <c r="N43" s="51" t="e">
        <f>SUMIFS(#REF!,#REF!,'2-BA 2017 MIFRS'!$B43)</f>
        <v>#REF!</v>
      </c>
      <c r="O43" s="51" t="e">
        <f>SUMIFS(#REF!,#REF!,'2-BA 2017 MIFRS'!$B43)</f>
        <v>#REF!</v>
      </c>
      <c r="P43" s="51" t="e">
        <f>SUMIFS(#REF!,#REF!,'2-BA 2017 MIFRS'!$B43)</f>
        <v>#REF!</v>
      </c>
      <c r="Q43" s="51" t="e">
        <f t="shared" si="2"/>
        <v>#REF!</v>
      </c>
      <c r="R43" s="51" t="e">
        <f>SUMIFS(#REF!,#REF!,'2-BA 2017 MIFRS'!$B43)</f>
        <v>#REF!</v>
      </c>
      <c r="S43" s="51" t="e">
        <f>SUMIFS(#REF!,#REF!,'2-BA 2017 MIFRS'!$B43)</f>
        <v>#REF!</v>
      </c>
      <c r="T43" s="38"/>
      <c r="U43" s="58" t="e">
        <f t="shared" si="0"/>
        <v>#REF!</v>
      </c>
    </row>
    <row r="44" spans="1:21" x14ac:dyDescent="0.25">
      <c r="A44" s="45">
        <v>47</v>
      </c>
      <c r="B44" s="45">
        <v>1980</v>
      </c>
      <c r="C44" s="46" t="s">
        <v>40</v>
      </c>
      <c r="D44" s="51" t="e">
        <f>SUMIFS(#REF!,#REF!,'2-BA 2017 MIFRS'!$B44)</f>
        <v>#REF!</v>
      </c>
      <c r="E44" s="51" t="e">
        <f>SUMIFS(#REF!,#REF!,'2-BA 2017 MIFRS'!$B44)+2002022.6408</f>
        <v>#REF!</v>
      </c>
      <c r="F44" s="51" t="e">
        <f>SUMIFS(#REF!,#REF!,'2-BA 2017 MIFRS'!$B44)</f>
        <v>#REF!</v>
      </c>
      <c r="G44" s="51" t="e">
        <f>SUMIFS(#REF!,#REF!,'2-BA 2017 MIFRS'!$B44)</f>
        <v>#REF!</v>
      </c>
      <c r="H44" s="51" t="e">
        <f>SUMIFS(#REF!,#REF!,'2-BA 2017 MIFRS'!$B44)</f>
        <v>#REF!</v>
      </c>
      <c r="I44" s="51" t="e">
        <f t="shared" si="1"/>
        <v>#REF!</v>
      </c>
      <c r="J44" s="51" t="e">
        <f>SUMIFS(#REF!,#REF!,'2-BA 2017 MIFRS'!$B44)+2002022.6408</f>
        <v>#REF!</v>
      </c>
      <c r="K44" s="47"/>
      <c r="L44" s="51" t="e">
        <f>SUMIFS(#REF!,#REF!,'2-BA 2017 MIFRS'!$B44)</f>
        <v>#REF!</v>
      </c>
      <c r="M44" s="51" t="e">
        <f>SUMIFS(#REF!,#REF!,'2-BA 2017 MIFRS'!$B44)-33367.0484</f>
        <v>#REF!</v>
      </c>
      <c r="N44" s="51" t="e">
        <f>SUMIFS(#REF!,#REF!,'2-BA 2017 MIFRS'!$B44)</f>
        <v>#REF!</v>
      </c>
      <c r="O44" s="51" t="e">
        <f>SUMIFS(#REF!,#REF!,'2-BA 2017 MIFRS'!$B44)</f>
        <v>#REF!</v>
      </c>
      <c r="P44" s="51" t="e">
        <f>SUMIFS(#REF!,#REF!,'2-BA 2017 MIFRS'!$B44)</f>
        <v>#REF!</v>
      </c>
      <c r="Q44" s="51" t="e">
        <f t="shared" si="2"/>
        <v>#REF!</v>
      </c>
      <c r="R44" s="51" t="e">
        <f>SUMIFS(#REF!,#REF!,'2-BA 2017 MIFRS'!$B44)-33367.0484</f>
        <v>#REF!</v>
      </c>
      <c r="S44" s="51" t="e">
        <f>SUMIFS(#REF!,#REF!,'2-BA 2017 MIFRS'!$B44)+2002022.6408-33367.0484</f>
        <v>#REF!</v>
      </c>
      <c r="T44" s="38"/>
      <c r="U44" s="58" t="e">
        <f t="shared" si="0"/>
        <v>#REF!</v>
      </c>
    </row>
    <row r="45" spans="1:21" ht="15" hidden="1" customHeight="1" outlineLevel="1" x14ac:dyDescent="0.25">
      <c r="A45" s="45">
        <v>47</v>
      </c>
      <c r="B45" s="45">
        <v>1985</v>
      </c>
      <c r="C45" s="46" t="s">
        <v>41</v>
      </c>
      <c r="D45" s="51" t="e">
        <f>SUMIFS(#REF!,#REF!,'2-BA 2017 MIFRS'!$B45)</f>
        <v>#REF!</v>
      </c>
      <c r="E45" s="51" t="e">
        <f>SUMIFS(#REF!,#REF!,'2-BA 2017 MIFRS'!$B45)</f>
        <v>#REF!</v>
      </c>
      <c r="F45" s="51" t="e">
        <f>SUMIFS(#REF!,#REF!,'2-BA 2017 MIFRS'!$B45)</f>
        <v>#REF!</v>
      </c>
      <c r="G45" s="51" t="e">
        <f>SUMIFS(#REF!,#REF!,'2-BA 2017 MIFRS'!$B45)</f>
        <v>#REF!</v>
      </c>
      <c r="H45" s="51" t="e">
        <f>SUMIFS(#REF!,#REF!,'2-BA 2017 MIFRS'!$B45)</f>
        <v>#REF!</v>
      </c>
      <c r="I45" s="51" t="e">
        <f t="shared" si="1"/>
        <v>#REF!</v>
      </c>
      <c r="J45" s="51" t="e">
        <f>SUMIFS(#REF!,#REF!,'2-BA 2017 MIFRS'!$B45)</f>
        <v>#REF!</v>
      </c>
      <c r="K45" s="47"/>
      <c r="L45" s="51" t="e">
        <f>SUMIFS(#REF!,#REF!,'2-BA 2017 MIFRS'!$B45)</f>
        <v>#REF!</v>
      </c>
      <c r="M45" s="51" t="e">
        <f>SUMIFS(#REF!,#REF!,'2-BA 2017 MIFRS'!$B45)</f>
        <v>#REF!</v>
      </c>
      <c r="N45" s="51" t="e">
        <f>SUMIFS(#REF!,#REF!,'2-BA 2017 MIFRS'!$B45)</f>
        <v>#REF!</v>
      </c>
      <c r="O45" s="51" t="e">
        <f>SUMIFS(#REF!,#REF!,'2-BA 2017 MIFRS'!$B45)</f>
        <v>#REF!</v>
      </c>
      <c r="P45" s="51" t="e">
        <f>SUMIFS(#REF!,#REF!,'2-BA 2017 MIFRS'!$B45)</f>
        <v>#REF!</v>
      </c>
      <c r="Q45" s="51" t="e">
        <f t="shared" si="2"/>
        <v>#REF!</v>
      </c>
      <c r="R45" s="51" t="e">
        <f>SUMIFS(#REF!,#REF!,'2-BA 2017 MIFRS'!$B45)</f>
        <v>#REF!</v>
      </c>
      <c r="S45" s="51" t="e">
        <f>SUMIFS(#REF!,#REF!,'2-BA 2017 MIFRS'!$B45)</f>
        <v>#REF!</v>
      </c>
      <c r="T45" s="38"/>
      <c r="U45" s="58" t="e">
        <f t="shared" si="0"/>
        <v>#REF!</v>
      </c>
    </row>
    <row r="46" spans="1:21" ht="30" collapsed="1" x14ac:dyDescent="0.25">
      <c r="A46" s="45">
        <v>47</v>
      </c>
      <c r="B46" s="45">
        <v>2440</v>
      </c>
      <c r="C46" s="46" t="s">
        <v>54</v>
      </c>
      <c r="D46" s="51" t="e">
        <f>SUMIFS(#REF!,#REF!,'2-BA 2017 MIFRS'!$B46)</f>
        <v>#REF!</v>
      </c>
      <c r="E46" s="51" t="e">
        <f>SUMIFS(#REF!,#REF!,'2-BA 2017 MIFRS'!$B46)</f>
        <v>#REF!</v>
      </c>
      <c r="F46" s="51" t="e">
        <f>SUMIFS(#REF!,#REF!,'2-BA 2017 MIFRS'!$B46)</f>
        <v>#REF!</v>
      </c>
      <c r="G46" s="51" t="e">
        <f>SUMIFS(#REF!,#REF!,'2-BA 2017 MIFRS'!$B46)</f>
        <v>#REF!</v>
      </c>
      <c r="H46" s="51" t="e">
        <f>SUMIFS(#REF!,#REF!,'2-BA 2017 MIFRS'!$B46)</f>
        <v>#REF!</v>
      </c>
      <c r="I46" s="51" t="e">
        <f t="shared" si="1"/>
        <v>#REF!</v>
      </c>
      <c r="J46" s="51" t="e">
        <f>SUMIFS(#REF!,#REF!,'2-BA 2017 MIFRS'!$B46)</f>
        <v>#REF!</v>
      </c>
      <c r="K46" s="47"/>
      <c r="L46" s="51" t="e">
        <f>SUMIFS(#REF!,#REF!,'2-BA 2017 MIFRS'!$B46)</f>
        <v>#REF!</v>
      </c>
      <c r="M46" s="51" t="e">
        <f>SUMIFS(#REF!,#REF!,'2-BA 2017 MIFRS'!$B46)</f>
        <v>#REF!</v>
      </c>
      <c r="N46" s="51" t="e">
        <f>SUMIFS(#REF!,#REF!,'2-BA 2017 MIFRS'!$B46)</f>
        <v>#REF!</v>
      </c>
      <c r="O46" s="51" t="e">
        <f>SUMIFS(#REF!,#REF!,'2-BA 2017 MIFRS'!$B46)</f>
        <v>#REF!</v>
      </c>
      <c r="P46" s="51" t="e">
        <f>SUMIFS(#REF!,#REF!,'2-BA 2017 MIFRS'!$B46)</f>
        <v>#REF!</v>
      </c>
      <c r="Q46" s="51" t="e">
        <f t="shared" si="2"/>
        <v>#REF!</v>
      </c>
      <c r="R46" s="51" t="e">
        <f>SUMIFS(#REF!,#REF!,'2-BA 2017 MIFRS'!$B46)</f>
        <v>#REF!</v>
      </c>
      <c r="S46" s="51" t="e">
        <f>SUMIFS(#REF!,#REF!,'2-BA 2017 MIFRS'!$B46)</f>
        <v>#REF!</v>
      </c>
      <c r="T46" s="38"/>
      <c r="U46" s="58" t="e">
        <f t="shared" si="0"/>
        <v>#REF!</v>
      </c>
    </row>
    <row r="47" spans="1:21" x14ac:dyDescent="0.25">
      <c r="A47" s="45" t="s">
        <v>15</v>
      </c>
      <c r="B47" s="45">
        <v>1609</v>
      </c>
      <c r="C47" s="46" t="s">
        <v>42</v>
      </c>
      <c r="D47" s="51" t="e">
        <f>SUMIFS(#REF!,#REF!,'2-BA 2017 MIFRS'!$B47)</f>
        <v>#REF!</v>
      </c>
      <c r="E47" s="51" t="e">
        <f>SUMIFS(#REF!,#REF!,'2-BA 2017 MIFRS'!$B47)</f>
        <v>#REF!</v>
      </c>
      <c r="F47" s="51" t="e">
        <f>SUMIFS(#REF!,#REF!,'2-BA 2017 MIFRS'!$B47)</f>
        <v>#REF!</v>
      </c>
      <c r="G47" s="51" t="e">
        <f>SUMIFS(#REF!,#REF!,'2-BA 2017 MIFRS'!$B47)</f>
        <v>#REF!</v>
      </c>
      <c r="H47" s="51" t="e">
        <f>SUMIFS(#REF!,#REF!,'2-BA 2017 MIFRS'!$B47)</f>
        <v>#REF!</v>
      </c>
      <c r="I47" s="51" t="e">
        <f t="shared" si="1"/>
        <v>#REF!</v>
      </c>
      <c r="J47" s="51" t="e">
        <f>SUMIFS(#REF!,#REF!,'2-BA 2017 MIFRS'!$B47)</f>
        <v>#REF!</v>
      </c>
      <c r="K47" s="47"/>
      <c r="L47" s="51" t="e">
        <f>SUMIFS(#REF!,#REF!,'2-BA 2017 MIFRS'!$B47)</f>
        <v>#REF!</v>
      </c>
      <c r="M47" s="51" t="e">
        <f>SUMIFS(#REF!,#REF!,'2-BA 2017 MIFRS'!$B47)</f>
        <v>#REF!</v>
      </c>
      <c r="N47" s="51" t="e">
        <f>SUMIFS(#REF!,#REF!,'2-BA 2017 MIFRS'!$B47)</f>
        <v>#REF!</v>
      </c>
      <c r="O47" s="51" t="e">
        <f>SUMIFS(#REF!,#REF!,'2-BA 2017 MIFRS'!$B47)</f>
        <v>#REF!</v>
      </c>
      <c r="P47" s="51" t="e">
        <f>SUMIFS(#REF!,#REF!,'2-BA 2017 MIFRS'!$B47)</f>
        <v>#REF!</v>
      </c>
      <c r="Q47" s="51" t="e">
        <f t="shared" si="2"/>
        <v>#REF!</v>
      </c>
      <c r="R47" s="51" t="e">
        <f>SUMIFS(#REF!,#REF!,'2-BA 2017 MIFRS'!$B47)</f>
        <v>#REF!</v>
      </c>
      <c r="S47" s="51" t="e">
        <f>SUMIFS(#REF!,#REF!,'2-BA 2017 MIFRS'!$B47)</f>
        <v>#REF!</v>
      </c>
      <c r="T47" s="38"/>
      <c r="U47" s="58" t="e">
        <f t="shared" si="0"/>
        <v>#REF!</v>
      </c>
    </row>
    <row r="48" spans="1:21" x14ac:dyDescent="0.25">
      <c r="A48" s="45" t="s">
        <v>15</v>
      </c>
      <c r="B48" s="45">
        <v>2005</v>
      </c>
      <c r="C48" s="46" t="s">
        <v>43</v>
      </c>
      <c r="D48" s="51" t="e">
        <f>SUMIFS(#REF!,#REF!,'2-BA 2017 MIFRS'!$B48)</f>
        <v>#REF!</v>
      </c>
      <c r="E48" s="51" t="e">
        <f>SUMIFS(#REF!,#REF!,'2-BA 2017 MIFRS'!$B48)</f>
        <v>#REF!</v>
      </c>
      <c r="F48" s="51" t="e">
        <f>SUMIFS(#REF!,#REF!,'2-BA 2017 MIFRS'!$B48)</f>
        <v>#REF!</v>
      </c>
      <c r="G48" s="51" t="e">
        <f>SUMIFS(#REF!,#REF!,'2-BA 2017 MIFRS'!$B48)</f>
        <v>#REF!</v>
      </c>
      <c r="H48" s="51" t="e">
        <f>SUMIFS(#REF!,#REF!,'2-BA 2017 MIFRS'!$B48)</f>
        <v>#REF!</v>
      </c>
      <c r="I48" s="51" t="e">
        <f t="shared" si="1"/>
        <v>#REF!</v>
      </c>
      <c r="J48" s="51" t="e">
        <f>SUMIFS(#REF!,#REF!,'2-BA 2017 MIFRS'!$B48)</f>
        <v>#REF!</v>
      </c>
      <c r="K48" s="47"/>
      <c r="L48" s="51" t="e">
        <f>SUMIFS(#REF!,#REF!,'2-BA 2017 MIFRS'!$B48)</f>
        <v>#REF!</v>
      </c>
      <c r="M48" s="51" t="e">
        <f>SUMIFS(#REF!,#REF!,'2-BA 2017 MIFRS'!$B48)</f>
        <v>#REF!</v>
      </c>
      <c r="N48" s="51" t="e">
        <f>SUMIFS(#REF!,#REF!,'2-BA 2017 MIFRS'!$B48)</f>
        <v>#REF!</v>
      </c>
      <c r="O48" s="51" t="e">
        <f>SUMIFS(#REF!,#REF!,'2-BA 2017 MIFRS'!$B48)</f>
        <v>#REF!</v>
      </c>
      <c r="P48" s="51" t="e">
        <f>SUMIFS(#REF!,#REF!,'2-BA 2017 MIFRS'!$B48)</f>
        <v>#REF!</v>
      </c>
      <c r="Q48" s="51" t="e">
        <f t="shared" si="2"/>
        <v>#REF!</v>
      </c>
      <c r="R48" s="51" t="e">
        <f>SUMIFS(#REF!,#REF!,'2-BA 2017 MIFRS'!$B48)</f>
        <v>#REF!</v>
      </c>
      <c r="S48" s="51" t="e">
        <f>SUMIFS(#REF!,#REF!,'2-BA 2017 MIFRS'!$B48)</f>
        <v>#REF!</v>
      </c>
      <c r="T48" s="38"/>
      <c r="U48" s="58" t="e">
        <f t="shared" si="0"/>
        <v>#REF!</v>
      </c>
    </row>
    <row r="49" spans="1:24" x14ac:dyDescent="0.25">
      <c r="A49" s="20"/>
      <c r="B49" s="20"/>
      <c r="C49" s="21"/>
      <c r="D49" s="22"/>
      <c r="E49" s="22"/>
      <c r="F49" s="22"/>
      <c r="G49" s="22"/>
      <c r="H49" s="22"/>
      <c r="I49" s="22"/>
      <c r="J49" s="41"/>
      <c r="K49" s="37"/>
      <c r="L49" s="22"/>
      <c r="M49" s="22"/>
      <c r="N49" s="22"/>
      <c r="O49" s="22"/>
      <c r="P49" s="22"/>
      <c r="Q49" s="22"/>
      <c r="R49" s="41"/>
      <c r="S49" s="44"/>
      <c r="T49" s="38"/>
      <c r="U49" s="58">
        <f t="shared" si="0"/>
        <v>0</v>
      </c>
    </row>
    <row r="50" spans="1:24" x14ac:dyDescent="0.25">
      <c r="A50" s="20"/>
      <c r="B50" s="20"/>
      <c r="C50" s="23" t="s">
        <v>44</v>
      </c>
      <c r="D50" s="24" t="e">
        <f>SUM(D16:D49)</f>
        <v>#REF!</v>
      </c>
      <c r="E50" s="24" t="e">
        <f t="shared" ref="E50:J50" si="5">SUM(E16:E49)</f>
        <v>#REF!</v>
      </c>
      <c r="F50" s="24" t="e">
        <f t="shared" si="5"/>
        <v>#REF!</v>
      </c>
      <c r="G50" s="24" t="e">
        <f t="shared" si="5"/>
        <v>#REF!</v>
      </c>
      <c r="H50" s="24" t="e">
        <f t="shared" si="5"/>
        <v>#REF!</v>
      </c>
      <c r="I50" s="24" t="e">
        <f t="shared" si="5"/>
        <v>#REF!</v>
      </c>
      <c r="J50" s="24" t="e">
        <f t="shared" si="5"/>
        <v>#REF!</v>
      </c>
      <c r="K50" s="108"/>
      <c r="L50" s="24" t="e">
        <f t="shared" ref="L50:S50" si="6">SUM(L16:L49)</f>
        <v>#REF!</v>
      </c>
      <c r="M50" s="24" t="e">
        <f t="shared" si="6"/>
        <v>#REF!</v>
      </c>
      <c r="N50" s="24" t="e">
        <f t="shared" si="6"/>
        <v>#REF!</v>
      </c>
      <c r="O50" s="24" t="e">
        <f t="shared" si="6"/>
        <v>#REF!</v>
      </c>
      <c r="P50" s="24" t="e">
        <f t="shared" si="6"/>
        <v>#REF!</v>
      </c>
      <c r="Q50" s="24" t="e">
        <f t="shared" si="6"/>
        <v>#REF!</v>
      </c>
      <c r="R50" s="24" t="e">
        <f t="shared" si="6"/>
        <v>#REF!</v>
      </c>
      <c r="S50" s="24" t="e">
        <f t="shared" si="6"/>
        <v>#REF!</v>
      </c>
      <c r="U50" s="58" t="e">
        <f t="shared" si="0"/>
        <v>#REF!</v>
      </c>
      <c r="W50" s="58" t="e">
        <f>+D50+E50+I50-J50</f>
        <v>#REF!</v>
      </c>
      <c r="X50" s="58" t="e">
        <f>+L50+M50+Q50-R50</f>
        <v>#REF!</v>
      </c>
    </row>
    <row r="51" spans="1:24" ht="37.5" x14ac:dyDescent="0.25">
      <c r="A51" s="20"/>
      <c r="B51" s="20"/>
      <c r="C51" s="25" t="s">
        <v>45</v>
      </c>
      <c r="D51" s="22" t="e">
        <f>-#REF!</f>
        <v>#REF!</v>
      </c>
      <c r="E51" s="22" t="e">
        <f>-#REF!</f>
        <v>#REF!</v>
      </c>
      <c r="F51" s="22"/>
      <c r="G51" s="22"/>
      <c r="H51" s="22"/>
      <c r="I51" s="22">
        <v>0</v>
      </c>
      <c r="J51" s="41" t="e">
        <f>-#REF!</f>
        <v>#REF!</v>
      </c>
      <c r="K51" s="37"/>
      <c r="L51" s="22" t="e">
        <f>-#REF!</f>
        <v>#REF!</v>
      </c>
      <c r="M51" s="22" t="e">
        <f>-#REF!</f>
        <v>#REF!</v>
      </c>
      <c r="N51" s="22"/>
      <c r="O51" s="22"/>
      <c r="P51" s="22"/>
      <c r="Q51" s="22">
        <v>0</v>
      </c>
      <c r="R51" s="41" t="e">
        <f>-#REF!</f>
        <v>#REF!</v>
      </c>
      <c r="S51" s="44" t="e">
        <f>-#REF!</f>
        <v>#REF!</v>
      </c>
      <c r="U51" s="58" t="e">
        <f t="shared" si="0"/>
        <v>#REF!</v>
      </c>
      <c r="W51" s="58"/>
      <c r="X51" s="58"/>
    </row>
    <row r="52" spans="1:24" ht="25.5" x14ac:dyDescent="0.25">
      <c r="A52" s="20"/>
      <c r="B52" s="20"/>
      <c r="C52" s="26" t="s">
        <v>46</v>
      </c>
      <c r="D52" s="22" t="e">
        <f>-SUM(#REF!)</f>
        <v>#REF!</v>
      </c>
      <c r="E52" s="22" t="e">
        <f>-(#REF!)</f>
        <v>#REF!</v>
      </c>
      <c r="F52" s="22"/>
      <c r="G52" s="22"/>
      <c r="H52" s="22"/>
      <c r="I52" s="22">
        <v>0</v>
      </c>
      <c r="J52" s="41" t="e">
        <f>-(#REF!)</f>
        <v>#REF!</v>
      </c>
      <c r="K52" s="27"/>
      <c r="L52" s="22" t="e">
        <f>-(#REF!)</f>
        <v>#REF!</v>
      </c>
      <c r="M52" s="22" t="e">
        <f>-(#REF!)</f>
        <v>#REF!</v>
      </c>
      <c r="N52" s="22"/>
      <c r="O52" s="22"/>
      <c r="P52" s="22"/>
      <c r="Q52" s="22">
        <v>0</v>
      </c>
      <c r="R52" s="41" t="e">
        <f>-(#REF!)</f>
        <v>#REF!</v>
      </c>
      <c r="S52" s="44" t="e">
        <f>-(#REF!)</f>
        <v>#REF!</v>
      </c>
      <c r="U52" s="58" t="e">
        <f t="shared" si="0"/>
        <v>#REF!</v>
      </c>
      <c r="W52" s="58"/>
      <c r="X52" s="58"/>
    </row>
    <row r="53" spans="1:24" x14ac:dyDescent="0.25">
      <c r="A53" s="95"/>
      <c r="B53" s="95"/>
      <c r="C53" s="96" t="s">
        <v>47</v>
      </c>
      <c r="D53" s="97" t="e">
        <f>SUM(D50:D52)</f>
        <v>#REF!</v>
      </c>
      <c r="E53" s="97" t="e">
        <f t="shared" ref="E53:J53" si="7">SUM(E50:E52)</f>
        <v>#REF!</v>
      </c>
      <c r="F53" s="97" t="e">
        <f t="shared" si="7"/>
        <v>#REF!</v>
      </c>
      <c r="G53" s="97" t="e">
        <f t="shared" si="7"/>
        <v>#REF!</v>
      </c>
      <c r="H53" s="97" t="e">
        <f t="shared" si="7"/>
        <v>#REF!</v>
      </c>
      <c r="I53" s="97" t="e">
        <f t="shared" si="7"/>
        <v>#REF!</v>
      </c>
      <c r="J53" s="97" t="e">
        <f t="shared" si="7"/>
        <v>#REF!</v>
      </c>
      <c r="K53" s="108"/>
      <c r="L53" s="97" t="e">
        <f t="shared" ref="L53:S53" si="8">SUM(L50:L52)</f>
        <v>#REF!</v>
      </c>
      <c r="M53" s="97" t="e">
        <f t="shared" si="8"/>
        <v>#REF!</v>
      </c>
      <c r="N53" s="97" t="e">
        <f t="shared" si="8"/>
        <v>#REF!</v>
      </c>
      <c r="O53" s="97" t="e">
        <f t="shared" si="8"/>
        <v>#REF!</v>
      </c>
      <c r="P53" s="97" t="e">
        <f t="shared" si="8"/>
        <v>#REF!</v>
      </c>
      <c r="Q53" s="97" t="e">
        <f t="shared" si="8"/>
        <v>#REF!</v>
      </c>
      <c r="R53" s="97" t="e">
        <f t="shared" si="8"/>
        <v>#REF!</v>
      </c>
      <c r="S53" s="97" t="e">
        <f t="shared" si="8"/>
        <v>#REF!</v>
      </c>
      <c r="U53" s="58" t="e">
        <f t="shared" si="0"/>
        <v>#REF!</v>
      </c>
      <c r="W53" s="58" t="e">
        <f>+D53+E53+I53-J53</f>
        <v>#REF!</v>
      </c>
      <c r="X53" s="58" t="e">
        <f>+L53+M53+Q53-R53</f>
        <v>#REF!</v>
      </c>
    </row>
    <row r="54" spans="1:24" s="31" customFormat="1" x14ac:dyDescent="0.25">
      <c r="A54" s="20"/>
      <c r="B54" s="20"/>
      <c r="C54" s="141" t="s">
        <v>74</v>
      </c>
      <c r="D54" s="142"/>
      <c r="E54" s="142"/>
      <c r="F54" s="142"/>
      <c r="G54" s="142"/>
      <c r="H54" s="142"/>
      <c r="I54" s="142"/>
      <c r="J54" s="142"/>
      <c r="K54" s="142"/>
      <c r="L54" s="142"/>
      <c r="M54" s="51">
        <v>0</v>
      </c>
      <c r="N54" s="100"/>
      <c r="O54" s="100"/>
      <c r="P54" s="100"/>
      <c r="Q54" s="100"/>
      <c r="R54" s="99"/>
      <c r="S54" s="103"/>
    </row>
    <row r="55" spans="1:24" s="126" customFormat="1" x14ac:dyDescent="0.25">
      <c r="A55" s="20"/>
      <c r="B55" s="20"/>
      <c r="C55" s="141" t="s">
        <v>75</v>
      </c>
      <c r="D55" s="142"/>
      <c r="E55" s="142"/>
      <c r="F55" s="142"/>
      <c r="G55" s="142"/>
      <c r="H55" s="142"/>
      <c r="I55" s="142"/>
      <c r="J55" s="142"/>
      <c r="K55" s="142"/>
      <c r="L55" s="142"/>
      <c r="M55" s="24" t="e">
        <f>SUM(M53:M54)</f>
        <v>#REF!</v>
      </c>
      <c r="N55" s="92"/>
      <c r="O55" s="92"/>
      <c r="P55" s="92"/>
      <c r="Q55" s="92"/>
      <c r="R55" s="122"/>
      <c r="S55" s="107"/>
    </row>
    <row r="56" spans="1:24" s="126" customFormat="1" x14ac:dyDescent="0.25">
      <c r="A56" s="4"/>
      <c r="B56" s="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92"/>
      <c r="O56" s="92"/>
      <c r="P56" s="92"/>
      <c r="Q56" s="92"/>
      <c r="R56" s="122"/>
      <c r="S56" s="107"/>
    </row>
    <row r="57" spans="1:24" s="126" customFormat="1" x14ac:dyDescent="0.25">
      <c r="A57" s="3"/>
      <c r="B57" s="3"/>
      <c r="C57" s="3"/>
      <c r="D57" s="3"/>
      <c r="E57" s="3"/>
      <c r="F57" s="3"/>
      <c r="G57" s="29"/>
      <c r="H57" s="3"/>
      <c r="I57" s="3"/>
      <c r="J57" s="3"/>
      <c r="K57" s="3"/>
      <c r="L57" s="30" t="s">
        <v>76</v>
      </c>
      <c r="M57" s="3"/>
      <c r="N57" s="92"/>
      <c r="O57" s="92"/>
      <c r="P57" s="92"/>
      <c r="Q57" s="92"/>
      <c r="R57" s="122"/>
      <c r="S57" s="107"/>
    </row>
    <row r="58" spans="1:24" s="126" customFormat="1" x14ac:dyDescent="0.25">
      <c r="A58" s="20">
        <v>10</v>
      </c>
      <c r="B58" s="20"/>
      <c r="C58" s="21" t="s">
        <v>72</v>
      </c>
      <c r="D58" s="3"/>
      <c r="E58" s="3"/>
      <c r="F58" s="3"/>
      <c r="G58" s="3"/>
      <c r="H58" s="3"/>
      <c r="I58" s="3"/>
      <c r="J58" s="3"/>
      <c r="K58" s="3"/>
      <c r="L58" s="73" t="s">
        <v>72</v>
      </c>
      <c r="M58" s="127">
        <v>-1622597.98</v>
      </c>
      <c r="N58" s="92"/>
      <c r="O58" s="92"/>
      <c r="P58" s="92"/>
      <c r="Q58" s="92"/>
      <c r="R58" s="122"/>
      <c r="S58" s="107"/>
    </row>
    <row r="59" spans="1:24" s="126" customFormat="1" x14ac:dyDescent="0.25">
      <c r="A59" s="20"/>
      <c r="B59" s="20"/>
      <c r="C59" s="21" t="s">
        <v>33</v>
      </c>
      <c r="D59" s="3"/>
      <c r="E59" s="3"/>
      <c r="F59" s="128"/>
      <c r="G59" s="3"/>
      <c r="H59" s="3"/>
      <c r="I59" s="3"/>
      <c r="J59" s="3"/>
      <c r="K59" s="3"/>
      <c r="L59" s="131" t="s">
        <v>33</v>
      </c>
      <c r="M59" s="127">
        <v>0</v>
      </c>
      <c r="N59" s="92"/>
      <c r="O59" s="92"/>
      <c r="P59" s="92"/>
      <c r="Q59" s="92"/>
      <c r="R59" s="122"/>
      <c r="S59" s="107"/>
    </row>
    <row r="60" spans="1:24" s="126" customForma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2" t="s">
        <v>73</v>
      </c>
      <c r="M60" s="129" t="e">
        <f>+M53-M58</f>
        <v>#REF!</v>
      </c>
      <c r="N60" s="92"/>
      <c r="O60" s="92"/>
      <c r="P60" s="92"/>
      <c r="Q60" s="92"/>
      <c r="R60" s="122"/>
      <c r="S60" s="107"/>
    </row>
    <row r="61" spans="1:24" s="126" customFormat="1" x14ac:dyDescent="0.25">
      <c r="A61" s="94"/>
      <c r="B61" s="94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122"/>
      <c r="N61" s="92"/>
      <c r="O61" s="92"/>
      <c r="P61" s="92"/>
      <c r="Q61" s="92"/>
      <c r="R61" s="122"/>
      <c r="S61" s="107"/>
    </row>
    <row r="62" spans="1:24" s="31" customFormat="1" x14ac:dyDescent="0.25">
      <c r="A62" s="94"/>
      <c r="B62" s="94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113"/>
      <c r="N62" s="92"/>
      <c r="O62" s="92"/>
      <c r="P62" s="92"/>
      <c r="Q62" s="92"/>
      <c r="R62" s="106"/>
      <c r="S62" s="107"/>
    </row>
    <row r="63" spans="1:24" s="31" customFormat="1" x14ac:dyDescent="0.25">
      <c r="A63" s="137" t="s">
        <v>68</v>
      </c>
      <c r="B63" s="138"/>
      <c r="C63" s="138"/>
      <c r="D63" s="92"/>
      <c r="E63" s="92"/>
      <c r="F63" s="92"/>
      <c r="G63" s="92"/>
      <c r="H63" s="92"/>
      <c r="I63" s="92"/>
      <c r="J63" s="74"/>
      <c r="K63" s="92"/>
      <c r="L63" s="92"/>
      <c r="M63" s="92"/>
      <c r="N63" s="92"/>
      <c r="O63" s="92"/>
      <c r="P63" s="92"/>
      <c r="Q63" s="92"/>
      <c r="R63" s="92"/>
      <c r="S63" s="92"/>
    </row>
    <row r="64" spans="1:24" x14ac:dyDescent="0.25">
      <c r="A64" s="138"/>
      <c r="B64" s="138"/>
      <c r="C64" s="138"/>
      <c r="D64" s="27"/>
      <c r="E64" s="109"/>
      <c r="F64" s="27"/>
      <c r="G64" s="27"/>
      <c r="H64" s="27"/>
      <c r="I64" s="27"/>
      <c r="J64" s="59"/>
      <c r="K64" s="27"/>
      <c r="L64" s="27"/>
      <c r="M64" s="92"/>
      <c r="N64" s="27"/>
      <c r="O64" s="27"/>
      <c r="P64" s="27"/>
      <c r="Q64" s="27"/>
      <c r="R64" s="27"/>
      <c r="S64" s="27"/>
    </row>
    <row r="65" spans="1:25" x14ac:dyDescent="0.25">
      <c r="A65" s="138"/>
      <c r="B65" s="138"/>
      <c r="C65" s="138"/>
      <c r="D65" s="27"/>
      <c r="E65" s="27"/>
      <c r="F65" s="27"/>
      <c r="G65" s="27"/>
      <c r="H65" s="27"/>
      <c r="I65" s="27"/>
      <c r="J65" s="75"/>
      <c r="K65" s="27"/>
      <c r="L65" s="27"/>
      <c r="M65" s="110"/>
      <c r="N65" s="93"/>
      <c r="O65" s="27"/>
      <c r="P65" s="111"/>
      <c r="Q65" s="111"/>
      <c r="R65" s="27"/>
      <c r="S65" s="27"/>
    </row>
    <row r="66" spans="1:25" x14ac:dyDescent="0.25">
      <c r="A66" s="138"/>
      <c r="B66" s="138"/>
      <c r="C66" s="138"/>
      <c r="D66" s="27"/>
      <c r="E66" s="27"/>
      <c r="F66" s="27"/>
      <c r="G66" s="27"/>
      <c r="H66" s="27"/>
      <c r="I66" s="27"/>
      <c r="J66" s="59"/>
      <c r="K66" s="27"/>
      <c r="L66" s="27"/>
      <c r="M66" s="110"/>
      <c r="N66" s="93"/>
      <c r="O66" s="27"/>
      <c r="P66" s="27"/>
      <c r="Q66" s="27"/>
      <c r="R66" s="27"/>
      <c r="S66" s="27"/>
    </row>
    <row r="67" spans="1:25" x14ac:dyDescent="0.25">
      <c r="A67" s="138"/>
      <c r="B67" s="138"/>
      <c r="C67" s="138"/>
      <c r="D67" s="27"/>
      <c r="E67" s="27"/>
      <c r="F67" s="27"/>
      <c r="G67" s="27"/>
      <c r="H67" s="27"/>
      <c r="I67" s="27"/>
      <c r="J67" s="59"/>
      <c r="K67" s="27"/>
      <c r="L67" s="27"/>
      <c r="M67" s="27"/>
      <c r="N67" s="93"/>
      <c r="O67" s="28"/>
      <c r="P67" s="27"/>
      <c r="Q67" s="27"/>
      <c r="R67" s="112"/>
      <c r="S67" s="27"/>
    </row>
    <row r="68" spans="1:25" x14ac:dyDescent="0.25">
      <c r="A68" s="143"/>
      <c r="B68" s="143"/>
      <c r="C68" s="143"/>
      <c r="J68" s="77"/>
      <c r="N68" s="35"/>
      <c r="O68" s="35"/>
    </row>
    <row r="69" spans="1:25" x14ac:dyDescent="0.25">
      <c r="A69" s="143"/>
      <c r="B69" s="143"/>
      <c r="C69" s="143"/>
    </row>
    <row r="70" spans="1:25" s="59" customFormat="1" ht="15" customHeight="1" x14ac:dyDescent="0.25"/>
    <row r="71" spans="1:25" s="59" customFormat="1" ht="15" customHeight="1" x14ac:dyDescent="0.25">
      <c r="A71" s="60"/>
      <c r="B71" s="78"/>
      <c r="C71" s="75"/>
      <c r="D71" s="78"/>
      <c r="E71" s="78"/>
      <c r="F71" s="78"/>
      <c r="G71" s="78"/>
      <c r="H71" s="78"/>
      <c r="I71" s="78"/>
      <c r="J71" s="78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</row>
    <row r="72" spans="1:25" s="59" customFormat="1" x14ac:dyDescent="0.25">
      <c r="A72" s="62"/>
      <c r="B72" s="63"/>
      <c r="C72" s="76" t="s">
        <v>77</v>
      </c>
      <c r="D72" s="134" t="e">
        <f>SUM(D16:D48,D51:D52)-D53</f>
        <v>#REF!</v>
      </c>
      <c r="E72" s="134" t="e">
        <f t="shared" ref="E72:J72" si="9">SUM(E16:E48,E51:E52)-E53</f>
        <v>#REF!</v>
      </c>
      <c r="F72" s="134" t="e">
        <f t="shared" si="9"/>
        <v>#REF!</v>
      </c>
      <c r="G72" s="134" t="e">
        <f t="shared" si="9"/>
        <v>#REF!</v>
      </c>
      <c r="H72" s="134" t="e">
        <f t="shared" si="9"/>
        <v>#REF!</v>
      </c>
      <c r="I72" s="134" t="e">
        <f t="shared" si="9"/>
        <v>#REF!</v>
      </c>
      <c r="J72" s="134" t="e">
        <f t="shared" si="9"/>
        <v>#REF!</v>
      </c>
      <c r="K72" s="134"/>
      <c r="L72" s="134" t="e">
        <f>SUM(L16:L48,L51:L52)-L53</f>
        <v>#REF!</v>
      </c>
      <c r="M72" s="134" t="e">
        <f t="shared" ref="M72:S72" si="10">SUM(M16:M48,M51:M52)-M53</f>
        <v>#REF!</v>
      </c>
      <c r="N72" s="134" t="e">
        <f t="shared" si="10"/>
        <v>#REF!</v>
      </c>
      <c r="O72" s="134" t="e">
        <f t="shared" si="10"/>
        <v>#REF!</v>
      </c>
      <c r="P72" s="134" t="e">
        <f t="shared" si="10"/>
        <v>#REF!</v>
      </c>
      <c r="Q72" s="134" t="e">
        <f t="shared" si="10"/>
        <v>#REF!</v>
      </c>
      <c r="R72" s="134" t="e">
        <f t="shared" si="10"/>
        <v>#REF!</v>
      </c>
      <c r="S72" s="134" t="e">
        <f t="shared" si="10"/>
        <v>#REF!</v>
      </c>
      <c r="T72" s="72"/>
      <c r="U72" s="72"/>
    </row>
    <row r="73" spans="1:25" s="59" customFormat="1" ht="12.75" customHeight="1" x14ac:dyDescent="0.25">
      <c r="A73" s="64"/>
      <c r="B73" s="64"/>
      <c r="C73" s="77"/>
      <c r="D73" s="66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</row>
    <row r="74" spans="1:25" s="59" customFormat="1" ht="15" customHeight="1" x14ac:dyDescent="0.25">
      <c r="A74" s="64"/>
      <c r="B74" s="64"/>
      <c r="D74" s="66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</row>
    <row r="75" spans="1:25" s="59" customFormat="1" ht="15" customHeight="1" x14ac:dyDescent="0.25">
      <c r="A75" s="64"/>
      <c r="B75" s="64"/>
      <c r="C75" s="65"/>
      <c r="D75" s="66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</row>
    <row r="76" spans="1:25" s="59" customFormat="1" ht="15" customHeight="1" x14ac:dyDescent="0.25">
      <c r="A76" s="64"/>
      <c r="B76" s="64"/>
      <c r="C76" s="65"/>
      <c r="D76" s="66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</row>
    <row r="77" spans="1:25" s="59" customFormat="1" ht="15" customHeight="1" x14ac:dyDescent="0.25">
      <c r="A77" s="64"/>
      <c r="B77" s="64"/>
      <c r="C77" s="65"/>
      <c r="D77" s="66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</row>
    <row r="78" spans="1:25" s="59" customFormat="1" ht="15" customHeight="1" x14ac:dyDescent="0.25">
      <c r="A78" s="64"/>
      <c r="B78" s="64"/>
      <c r="C78" s="65"/>
      <c r="D78" s="66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</row>
    <row r="79" spans="1:25" s="59" customFormat="1" ht="18.75" customHeight="1" x14ac:dyDescent="0.25">
      <c r="A79" s="60"/>
      <c r="B79" s="60"/>
      <c r="D79" s="68"/>
    </row>
    <row r="80" spans="1:25" x14ac:dyDescent="0.25">
      <c r="M80" s="54"/>
      <c r="N80" s="55"/>
    </row>
    <row r="81" spans="4:14" x14ac:dyDescent="0.25">
      <c r="M81" s="53"/>
      <c r="N81" s="35"/>
    </row>
    <row r="82" spans="4:14" x14ac:dyDescent="0.25">
      <c r="M82" s="53"/>
      <c r="N82" s="35"/>
    </row>
    <row r="83" spans="4:14" x14ac:dyDescent="0.25">
      <c r="M83" s="56"/>
      <c r="N83" s="57"/>
    </row>
    <row r="92" spans="4:14" x14ac:dyDescent="0.25">
      <c r="D92" s="35" t="e">
        <f>+D50-'2-BA 2016 MIFRS'!J50</f>
        <v>#REF!</v>
      </c>
      <c r="L92" s="35" t="e">
        <f>+L50-'2-BA 2016 MIFRS'!R50</f>
        <v>#REF!</v>
      </c>
    </row>
    <row r="93" spans="4:14" x14ac:dyDescent="0.25">
      <c r="D93" s="35" t="e">
        <f>+D53-'2-BA 2016 MIFRS'!J53</f>
        <v>#REF!</v>
      </c>
      <c r="L93" s="35" t="e">
        <f>+L53-'2-BA 2016 MIFRS'!R53</f>
        <v>#REF!</v>
      </c>
    </row>
    <row r="100" spans="1:27" hidden="1" outlineLevel="1" x14ac:dyDescent="0.25"/>
    <row r="101" spans="1:27" hidden="1" outlineLevel="1" x14ac:dyDescent="0.25">
      <c r="A101" s="4" t="s">
        <v>57</v>
      </c>
    </row>
    <row r="102" spans="1:27" hidden="1" outlineLevel="1" x14ac:dyDescent="0.25">
      <c r="A102" s="49">
        <v>47</v>
      </c>
      <c r="B102" s="49">
        <v>1860</v>
      </c>
      <c r="C102" s="50" t="s">
        <v>27</v>
      </c>
      <c r="D102" s="51" t="e">
        <f>SUMIFS(#REF!,#REF!,'2-BA 2017 MIFRS'!$B102)</f>
        <v>#REF!</v>
      </c>
      <c r="E102" s="51" t="e">
        <f>SUMIFS(#REF!,#REF!,'2-BA 2017 MIFRS'!$B102)</f>
        <v>#REF!</v>
      </c>
      <c r="F102" s="51" t="e">
        <f>SUMIFS(#REF!,#REF!,'2-BA 2017 MIFRS'!$B102)</f>
        <v>#REF!</v>
      </c>
      <c r="G102" s="51" t="e">
        <f>SUMIFS(#REF!,#REF!,'2-BA 2017 MIFRS'!$B102)</f>
        <v>#REF!</v>
      </c>
      <c r="H102" s="51" t="e">
        <f>SUMIFS(#REF!,#REF!,'2-BA 2017 MIFRS'!$B102)</f>
        <v>#REF!</v>
      </c>
      <c r="I102" s="51"/>
      <c r="J102" s="51" t="e">
        <f>SUMIFS(#REF!,#REF!,'2-BA 2017 MIFRS'!$B102)</f>
        <v>#REF!</v>
      </c>
      <c r="K102" s="37"/>
      <c r="L102" s="51" t="e">
        <f>SUMIFS(#REF!,#REF!,'2-BA 2017 MIFRS'!$B102)</f>
        <v>#REF!</v>
      </c>
      <c r="M102" s="51" t="e">
        <f>SUMIFS(#REF!,#REF!,'2-BA 2017 MIFRS'!$B102)</f>
        <v>#REF!</v>
      </c>
      <c r="N102" s="51" t="e">
        <f>SUMIFS(#REF!,#REF!,'2-BA 2017 MIFRS'!$B102)</f>
        <v>#REF!</v>
      </c>
      <c r="O102" s="51" t="e">
        <f>SUMIFS(#REF!,#REF!,'2-BA 2017 MIFRS'!$B102)</f>
        <v>#REF!</v>
      </c>
      <c r="P102" s="51" t="e">
        <f>SUMIFS(#REF!,#REF!,'2-BA 2017 MIFRS'!$B102)</f>
        <v>#REF!</v>
      </c>
      <c r="Q102" s="51"/>
      <c r="R102" s="51" t="e">
        <f>SUMIFS(#REF!,#REF!,'2-BA 2017 MIFRS'!$B102)</f>
        <v>#REF!</v>
      </c>
      <c r="S102" s="51" t="e">
        <f>SUMIFS(#REF!,#REF!,'2-BA 2017 MIFRS'!$B102)</f>
        <v>#REF!</v>
      </c>
      <c r="T102" s="38"/>
      <c r="U102" s="58" t="e">
        <f t="shared" ref="U102" si="11">+S102-R102-J102</f>
        <v>#REF!</v>
      </c>
    </row>
    <row r="103" spans="1:27" hidden="1" outlineLevel="1" x14ac:dyDescent="0.25">
      <c r="A103" s="4" t="s">
        <v>58</v>
      </c>
    </row>
    <row r="104" spans="1:27" hidden="1" outlineLevel="1" x14ac:dyDescent="0.25">
      <c r="A104" s="49">
        <v>47</v>
      </c>
      <c r="B104" s="49">
        <v>1860</v>
      </c>
      <c r="C104" s="50" t="s">
        <v>27</v>
      </c>
      <c r="D104" s="51" t="e">
        <f>+D102-D29</f>
        <v>#REF!</v>
      </c>
      <c r="E104" s="51" t="e">
        <f>+E102-E29</f>
        <v>#REF!</v>
      </c>
      <c r="F104" s="51" t="e">
        <f>+F102-F29</f>
        <v>#REF!</v>
      </c>
      <c r="G104" s="51" t="e">
        <f>+G102-G29</f>
        <v>#REF!</v>
      </c>
      <c r="H104" s="51" t="e">
        <f>+H102-H29</f>
        <v>#REF!</v>
      </c>
      <c r="I104" s="51"/>
      <c r="J104" s="51" t="e">
        <f t="shared" ref="J104:P104" si="12">+J102-J29</f>
        <v>#REF!</v>
      </c>
      <c r="K104" s="51">
        <f t="shared" si="12"/>
        <v>0</v>
      </c>
      <c r="L104" s="51" t="e">
        <f t="shared" si="12"/>
        <v>#REF!</v>
      </c>
      <c r="M104" s="51" t="e">
        <f t="shared" si="12"/>
        <v>#REF!</v>
      </c>
      <c r="N104" s="51" t="e">
        <f t="shared" si="12"/>
        <v>#REF!</v>
      </c>
      <c r="O104" s="51" t="e">
        <f t="shared" si="12"/>
        <v>#REF!</v>
      </c>
      <c r="P104" s="51" t="e">
        <f t="shared" si="12"/>
        <v>#REF!</v>
      </c>
      <c r="Q104" s="51"/>
      <c r="R104" s="51" t="e">
        <f t="shared" ref="R104:Y104" si="13">+R102-R29</f>
        <v>#REF!</v>
      </c>
      <c r="S104" s="51" t="e">
        <f t="shared" si="13"/>
        <v>#REF!</v>
      </c>
      <c r="T104" s="51">
        <f t="shared" si="13"/>
        <v>0</v>
      </c>
      <c r="U104" s="51" t="e">
        <f t="shared" si="13"/>
        <v>#REF!</v>
      </c>
      <c r="V104" s="51">
        <f t="shared" si="13"/>
        <v>0</v>
      </c>
      <c r="W104" s="51">
        <f t="shared" si="13"/>
        <v>0</v>
      </c>
      <c r="X104" s="51">
        <f t="shared" si="13"/>
        <v>0</v>
      </c>
      <c r="Y104" s="51">
        <f t="shared" si="13"/>
        <v>0</v>
      </c>
      <c r="Z104" s="38"/>
      <c r="AA104" s="58" t="e">
        <f t="shared" ref="AA104" si="14">+Y104-X104-M104</f>
        <v>#REF!</v>
      </c>
    </row>
    <row r="105" spans="1:27" hidden="1" outlineLevel="1" x14ac:dyDescent="0.25"/>
    <row r="106" spans="1:27" hidden="1" outlineLevel="1" x14ac:dyDescent="0.25"/>
    <row r="107" spans="1:27" collapsed="1" x14ac:dyDescent="0.25"/>
  </sheetData>
  <mergeCells count="5">
    <mergeCell ref="A9:K9"/>
    <mergeCell ref="A10:K10"/>
    <mergeCell ref="A63:C69"/>
    <mergeCell ref="C54:L54"/>
    <mergeCell ref="C55:L55"/>
  </mergeCells>
  <printOptions horizontalCentered="1"/>
  <pageMargins left="0.39370078740157483" right="0.19685039370078741" top="0.6692913385826772" bottom="0.47244094488188981" header="0.31496062992125984" footer="0.23622047244094491"/>
  <pageSetup paperSize="17" scale="64" fitToHeight="0" orientation="landscape" r:id="rId1"/>
  <headerFooter>
    <oddHeader>&amp;RToronto Hydro-Electric System Limited
EB-2014-0116
Exhibit 2A
Tab 1
Schedule 2
Filed:  2014 Jul 31
Corrected:  2014 Sep 23
Page &amp;P of &amp;N</oddHeader>
    <oddFooter>&amp;C&amp;A</oddFooter>
  </headerFooter>
  <ignoredErrors>
    <ignoredError sqref="I28 Q2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AA108"/>
  <sheetViews>
    <sheetView view="pageBreakPreview" zoomScale="70" zoomScaleNormal="70" zoomScaleSheetLayoutView="70" workbookViewId="0">
      <selection activeCell="O72" sqref="O72"/>
    </sheetView>
  </sheetViews>
  <sheetFormatPr defaultColWidth="7.5703125" defaultRowHeight="15" outlineLevelRow="1" outlineLevelCol="1" x14ac:dyDescent="0.25"/>
  <cols>
    <col min="1" max="1" width="11.7109375" style="4" customWidth="1"/>
    <col min="2" max="2" width="15.28515625" style="4" customWidth="1"/>
    <col min="3" max="3" width="36.7109375" style="3" bestFit="1" customWidth="1"/>
    <col min="4" max="4" width="27.42578125" style="3" customWidth="1"/>
    <col min="5" max="5" width="19.28515625" style="3" customWidth="1"/>
    <col min="6" max="6" width="20.85546875" style="3" hidden="1" customWidth="1" outlineLevel="1"/>
    <col min="7" max="7" width="19" style="3" hidden="1" customWidth="1" outlineLevel="1"/>
    <col min="8" max="8" width="18.42578125" style="3" hidden="1" customWidth="1" outlineLevel="1"/>
    <col min="9" max="9" width="18.42578125" style="3" customWidth="1" collapsed="1"/>
    <col min="10" max="10" width="21.5703125" style="3" bestFit="1" customWidth="1"/>
    <col min="11" max="11" width="4.42578125" style="3" customWidth="1"/>
    <col min="12" max="12" width="22" style="3" bestFit="1" customWidth="1"/>
    <col min="13" max="13" width="20.85546875" style="3" customWidth="1"/>
    <col min="14" max="16" width="20.85546875" style="3" hidden="1" customWidth="1" outlineLevel="1"/>
    <col min="17" max="17" width="20.85546875" style="3" customWidth="1" collapsed="1"/>
    <col min="18" max="18" width="20.140625" style="3" bestFit="1" customWidth="1"/>
    <col min="19" max="19" width="21.5703125" style="3" customWidth="1"/>
    <col min="20" max="20" width="7.5703125" style="3"/>
    <col min="21" max="21" width="20.28515625" style="3" bestFit="1" customWidth="1"/>
    <col min="22" max="22" width="7.5703125" style="3"/>
    <col min="23" max="23" width="17.7109375" style="3" customWidth="1"/>
    <col min="24" max="24" width="16.42578125" style="3" bestFit="1" customWidth="1"/>
    <col min="25" max="28" width="7.5703125" style="3"/>
    <col min="29" max="29" width="11.140625" style="3" bestFit="1" customWidth="1"/>
    <col min="30" max="16384" width="7.5703125" style="3"/>
  </cols>
  <sheetData>
    <row r="1" spans="1:21" x14ac:dyDescent="0.25">
      <c r="A1" s="3"/>
      <c r="B1" s="3"/>
      <c r="R1" s="5" t="s">
        <v>0</v>
      </c>
      <c r="S1" s="6">
        <v>0</v>
      </c>
    </row>
    <row r="2" spans="1:21" x14ac:dyDescent="0.25">
      <c r="A2" s="3"/>
      <c r="B2" s="3"/>
      <c r="R2" s="5" t="s">
        <v>1</v>
      </c>
      <c r="S2" s="7"/>
    </row>
    <row r="3" spans="1:21" x14ac:dyDescent="0.25">
      <c r="A3" s="3"/>
      <c r="B3" s="3"/>
      <c r="R3" s="5" t="s">
        <v>2</v>
      </c>
      <c r="S3" s="7"/>
    </row>
    <row r="4" spans="1:21" x14ac:dyDescent="0.25">
      <c r="A4" s="3"/>
      <c r="B4" s="3"/>
      <c r="R4" s="5" t="s">
        <v>3</v>
      </c>
      <c r="S4" s="7"/>
    </row>
    <row r="5" spans="1:21" x14ac:dyDescent="0.25">
      <c r="A5" s="3"/>
      <c r="B5" s="3"/>
      <c r="R5" s="5" t="s">
        <v>4</v>
      </c>
      <c r="S5" s="8"/>
    </row>
    <row r="6" spans="1:21" x14ac:dyDescent="0.25">
      <c r="A6" s="3"/>
      <c r="B6" s="3"/>
      <c r="R6" s="5"/>
      <c r="S6" s="6"/>
    </row>
    <row r="7" spans="1:21" x14ac:dyDescent="0.25">
      <c r="A7" s="3"/>
      <c r="B7" s="3"/>
      <c r="R7" s="5" t="s">
        <v>5</v>
      </c>
      <c r="S7" s="8"/>
    </row>
    <row r="9" spans="1:21" ht="18" x14ac:dyDescent="0.25">
      <c r="A9" s="136" t="s">
        <v>52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52"/>
      <c r="M9" s="52"/>
      <c r="N9" s="52"/>
      <c r="O9" s="52"/>
      <c r="P9" s="52"/>
      <c r="Q9" s="52"/>
      <c r="R9" s="52"/>
      <c r="S9" s="52"/>
    </row>
    <row r="10" spans="1:21" ht="18" x14ac:dyDescent="0.25">
      <c r="A10" s="136" t="s">
        <v>49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52"/>
      <c r="M10" s="52"/>
      <c r="N10" s="52"/>
      <c r="O10" s="52"/>
      <c r="P10" s="52"/>
      <c r="Q10" s="52"/>
      <c r="R10" s="52"/>
      <c r="S10" s="52"/>
    </row>
    <row r="11" spans="1:21" x14ac:dyDescent="0.25">
      <c r="G11" s="82"/>
      <c r="H11" s="83"/>
      <c r="I11" s="83"/>
    </row>
    <row r="12" spans="1:21" x14ac:dyDescent="0.25">
      <c r="A12" s="3"/>
      <c r="B12" s="3"/>
      <c r="C12" s="9"/>
      <c r="D12" s="10" t="s">
        <v>6</v>
      </c>
      <c r="E12" s="11">
        <v>2018</v>
      </c>
      <c r="F12" s="83"/>
      <c r="G12" s="12"/>
      <c r="H12" s="12"/>
      <c r="I12" s="12"/>
      <c r="J12" s="12"/>
      <c r="K12" s="12"/>
    </row>
    <row r="13" spans="1:21" x14ac:dyDescent="0.25">
      <c r="D13" s="88"/>
      <c r="E13" s="85"/>
      <c r="F13" s="85"/>
      <c r="G13" s="85"/>
      <c r="H13" s="85"/>
      <c r="I13" s="85"/>
      <c r="J13" s="85"/>
      <c r="L13" s="88"/>
      <c r="M13" s="85"/>
      <c r="N13" s="85"/>
      <c r="O13" s="85"/>
      <c r="P13" s="85"/>
      <c r="Q13" s="85"/>
      <c r="R13" s="85"/>
    </row>
    <row r="14" spans="1:21" x14ac:dyDescent="0.25">
      <c r="A14" s="39"/>
      <c r="B14" s="39"/>
      <c r="C14" s="38"/>
      <c r="D14" s="84" t="s">
        <v>64</v>
      </c>
      <c r="E14" s="85"/>
      <c r="F14" s="85"/>
      <c r="G14" s="85"/>
      <c r="H14" s="85"/>
      <c r="I14" s="85"/>
      <c r="J14" s="86"/>
      <c r="K14" s="27"/>
      <c r="L14" s="79" t="s">
        <v>65</v>
      </c>
      <c r="M14" s="80"/>
      <c r="N14" s="80"/>
      <c r="O14" s="80"/>
      <c r="P14" s="80"/>
      <c r="Q14" s="80"/>
      <c r="R14" s="81"/>
      <c r="S14" s="27"/>
    </row>
    <row r="15" spans="1:21" x14ac:dyDescent="0.25">
      <c r="A15" s="43" t="s">
        <v>7</v>
      </c>
      <c r="B15" s="42" t="s">
        <v>53</v>
      </c>
      <c r="C15" s="40" t="s">
        <v>8</v>
      </c>
      <c r="D15" s="43" t="s">
        <v>59</v>
      </c>
      <c r="E15" s="43" t="s">
        <v>9</v>
      </c>
      <c r="F15" s="43" t="s">
        <v>10</v>
      </c>
      <c r="G15" s="43" t="s">
        <v>11</v>
      </c>
      <c r="H15" s="43" t="s">
        <v>48</v>
      </c>
      <c r="I15" s="43" t="s">
        <v>61</v>
      </c>
      <c r="J15" s="43" t="s">
        <v>12</v>
      </c>
      <c r="K15" s="37"/>
      <c r="L15" s="36" t="s">
        <v>59</v>
      </c>
      <c r="M15" s="36" t="s">
        <v>9</v>
      </c>
      <c r="N15" s="36" t="s">
        <v>10</v>
      </c>
      <c r="O15" s="36" t="s">
        <v>11</v>
      </c>
      <c r="P15" s="36" t="s">
        <v>48</v>
      </c>
      <c r="Q15" s="36" t="s">
        <v>61</v>
      </c>
      <c r="R15" s="36" t="s">
        <v>12</v>
      </c>
      <c r="S15" s="43" t="s">
        <v>13</v>
      </c>
    </row>
    <row r="16" spans="1:21" ht="25.5" x14ac:dyDescent="0.25">
      <c r="A16" s="49">
        <v>12</v>
      </c>
      <c r="B16" s="49">
        <v>1611</v>
      </c>
      <c r="C16" s="14" t="s">
        <v>14</v>
      </c>
      <c r="D16" s="51" t="e">
        <f>SUMIFS(#REF!,#REF!,'2-BA 2018 MIFRS'!$B16)</f>
        <v>#REF!</v>
      </c>
      <c r="E16" s="51" t="e">
        <f>SUMIFS(#REF!,#REF!,'2-BA 2018 MIFRS'!$B16)</f>
        <v>#REF!</v>
      </c>
      <c r="F16" s="51" t="e">
        <f>SUMIFS(#REF!,#REF!,'2-BA 2018 MIFRS'!$B16)</f>
        <v>#REF!</v>
      </c>
      <c r="G16" s="51" t="e">
        <f>SUMIFS(#REF!,#REF!,'2-BA 2018 MIFRS'!$B16)</f>
        <v>#REF!</v>
      </c>
      <c r="H16" s="51" t="e">
        <f>SUMIFS(#REF!,#REF!,'2-BA 2018 MIFRS'!$B16)</f>
        <v>#REF!</v>
      </c>
      <c r="I16" s="51" t="e">
        <f>SUM(F16:H16)</f>
        <v>#REF!</v>
      </c>
      <c r="J16" s="51" t="e">
        <f>SUMIFS(#REF!,#REF!,'2-BA 2018 MIFRS'!$B16)</f>
        <v>#REF!</v>
      </c>
      <c r="K16" s="37"/>
      <c r="L16" s="51" t="e">
        <f>SUMIFS(#REF!,#REF!,'2-BA 2018 MIFRS'!$B16)</f>
        <v>#REF!</v>
      </c>
      <c r="M16" s="51" t="e">
        <f>SUMIFS(#REF!,#REF!,'2-BA 2018 MIFRS'!$B16)</f>
        <v>#REF!</v>
      </c>
      <c r="N16" s="51" t="e">
        <f>SUMIFS(#REF!,#REF!,'2-BA 2018 MIFRS'!$B16)</f>
        <v>#REF!</v>
      </c>
      <c r="O16" s="51" t="e">
        <f>SUMIFS(#REF!,#REF!,'2-BA 2018 MIFRS'!$B16)</f>
        <v>#REF!</v>
      </c>
      <c r="P16" s="51" t="e">
        <f>SUMIFS(#REF!,#REF!,'2-BA 2018 MIFRS'!$B16)</f>
        <v>#REF!</v>
      </c>
      <c r="Q16" s="51" t="e">
        <f>SUM(N16:P16)</f>
        <v>#REF!</v>
      </c>
      <c r="R16" s="51" t="e">
        <f>SUMIFS(#REF!,#REF!,'2-BA 2018 MIFRS'!$B16)</f>
        <v>#REF!</v>
      </c>
      <c r="S16" s="51" t="e">
        <f>SUMIFS(#REF!,#REF!,'2-BA 2018 MIFRS'!$B16)</f>
        <v>#REF!</v>
      </c>
      <c r="T16" s="38"/>
      <c r="U16" s="58" t="e">
        <f t="shared" ref="U16:U53" si="0">+S16-R16-J16</f>
        <v>#REF!</v>
      </c>
    </row>
    <row r="17" spans="1:21" x14ac:dyDescent="0.25">
      <c r="A17" s="16" t="s">
        <v>15</v>
      </c>
      <c r="B17" s="49">
        <v>1612</v>
      </c>
      <c r="C17" s="14" t="s">
        <v>16</v>
      </c>
      <c r="D17" s="51" t="e">
        <f>SUMIFS(#REF!,#REF!,'2-BA 2018 MIFRS'!$B17)</f>
        <v>#REF!</v>
      </c>
      <c r="E17" s="51" t="e">
        <f>SUMIFS(#REF!,#REF!,'2-BA 2018 MIFRS'!$B17)</f>
        <v>#REF!</v>
      </c>
      <c r="F17" s="51" t="e">
        <f>SUMIFS(#REF!,#REF!,'2-BA 2018 MIFRS'!$B17)</f>
        <v>#REF!</v>
      </c>
      <c r="G17" s="51" t="e">
        <f>SUMIFS(#REF!,#REF!,'2-BA 2018 MIFRS'!$B17)</f>
        <v>#REF!</v>
      </c>
      <c r="H17" s="51" t="e">
        <f>SUMIFS(#REF!,#REF!,'2-BA 2018 MIFRS'!$B17)</f>
        <v>#REF!</v>
      </c>
      <c r="I17" s="51" t="e">
        <f t="shared" ref="I17:I48" si="1">SUM(F17:H17)</f>
        <v>#REF!</v>
      </c>
      <c r="J17" s="51" t="e">
        <f>SUMIFS(#REF!,#REF!,'2-BA 2018 MIFRS'!$B17)</f>
        <v>#REF!</v>
      </c>
      <c r="K17" s="37"/>
      <c r="L17" s="51" t="e">
        <f>SUMIFS(#REF!,#REF!,'2-BA 2018 MIFRS'!$B17)</f>
        <v>#REF!</v>
      </c>
      <c r="M17" s="51" t="e">
        <f>SUMIFS(#REF!,#REF!,'2-BA 2018 MIFRS'!$B17)</f>
        <v>#REF!</v>
      </c>
      <c r="N17" s="51" t="e">
        <f>SUMIFS(#REF!,#REF!,'2-BA 2018 MIFRS'!$B17)</f>
        <v>#REF!</v>
      </c>
      <c r="O17" s="51" t="e">
        <f>SUMIFS(#REF!,#REF!,'2-BA 2018 MIFRS'!$B17)</f>
        <v>#REF!</v>
      </c>
      <c r="P17" s="51" t="e">
        <f>SUMIFS(#REF!,#REF!,'2-BA 2018 MIFRS'!$B17)</f>
        <v>#REF!</v>
      </c>
      <c r="Q17" s="51" t="e">
        <f t="shared" ref="Q17:Q48" si="2">SUM(N17:P17)</f>
        <v>#REF!</v>
      </c>
      <c r="R17" s="51" t="e">
        <f>SUMIFS(#REF!,#REF!,'2-BA 2018 MIFRS'!$B17)</f>
        <v>#REF!</v>
      </c>
      <c r="S17" s="51" t="e">
        <f>SUMIFS(#REF!,#REF!,'2-BA 2018 MIFRS'!$B17)</f>
        <v>#REF!</v>
      </c>
      <c r="T17" s="38"/>
      <c r="U17" s="58" t="e">
        <f t="shared" si="0"/>
        <v>#REF!</v>
      </c>
    </row>
    <row r="18" spans="1:21" x14ac:dyDescent="0.25">
      <c r="A18" s="16" t="s">
        <v>15</v>
      </c>
      <c r="B18" s="16">
        <v>1805</v>
      </c>
      <c r="C18" s="17" t="s">
        <v>17</v>
      </c>
      <c r="D18" s="51" t="e">
        <f>SUMIFS(#REF!,#REF!,'2-BA 2018 MIFRS'!$B18)</f>
        <v>#REF!</v>
      </c>
      <c r="E18" s="51" t="e">
        <f>SUMIFS(#REF!,#REF!,'2-BA 2018 MIFRS'!$B18)</f>
        <v>#REF!</v>
      </c>
      <c r="F18" s="51" t="e">
        <f>SUMIFS(#REF!,#REF!,'2-BA 2018 MIFRS'!$B18)</f>
        <v>#REF!</v>
      </c>
      <c r="G18" s="51" t="e">
        <f>SUMIFS(#REF!,#REF!,'2-BA 2018 MIFRS'!$B18)</f>
        <v>#REF!</v>
      </c>
      <c r="H18" s="51" t="e">
        <f>SUMIFS(#REF!,#REF!,'2-BA 2018 MIFRS'!$B18)</f>
        <v>#REF!</v>
      </c>
      <c r="I18" s="51" t="e">
        <f t="shared" si="1"/>
        <v>#REF!</v>
      </c>
      <c r="J18" s="51" t="e">
        <f>SUMIFS(#REF!,#REF!,'2-BA 2018 MIFRS'!$B18)</f>
        <v>#REF!</v>
      </c>
      <c r="K18" s="37"/>
      <c r="L18" s="51" t="e">
        <f>SUMIFS(#REF!,#REF!,'2-BA 2018 MIFRS'!$B18)</f>
        <v>#REF!</v>
      </c>
      <c r="M18" s="51" t="e">
        <f>SUMIFS(#REF!,#REF!,'2-BA 2018 MIFRS'!$B18)</f>
        <v>#REF!</v>
      </c>
      <c r="N18" s="51" t="e">
        <f>SUMIFS(#REF!,#REF!,'2-BA 2018 MIFRS'!$B18)</f>
        <v>#REF!</v>
      </c>
      <c r="O18" s="51" t="e">
        <f>SUMIFS(#REF!,#REF!,'2-BA 2018 MIFRS'!$B18)</f>
        <v>#REF!</v>
      </c>
      <c r="P18" s="51" t="e">
        <f>SUMIFS(#REF!,#REF!,'2-BA 2018 MIFRS'!$B18)</f>
        <v>#REF!</v>
      </c>
      <c r="Q18" s="51" t="e">
        <f t="shared" si="2"/>
        <v>#REF!</v>
      </c>
      <c r="R18" s="51" t="e">
        <f>SUMIFS(#REF!,#REF!,'2-BA 2018 MIFRS'!$B18)</f>
        <v>#REF!</v>
      </c>
      <c r="S18" s="51" t="e">
        <f>SUMIFS(#REF!,#REF!,'2-BA 2018 MIFRS'!$B18)</f>
        <v>#REF!</v>
      </c>
      <c r="T18" s="38"/>
      <c r="U18" s="58" t="e">
        <f t="shared" si="0"/>
        <v>#REF!</v>
      </c>
    </row>
    <row r="19" spans="1:21" x14ac:dyDescent="0.25">
      <c r="A19" s="49">
        <v>1</v>
      </c>
      <c r="B19" s="49">
        <v>1808</v>
      </c>
      <c r="C19" s="50" t="s">
        <v>18</v>
      </c>
      <c r="D19" s="51" t="e">
        <f>SUMIFS(#REF!,#REF!,'2-BA 2018 MIFRS'!$B19)</f>
        <v>#REF!</v>
      </c>
      <c r="E19" s="51" t="e">
        <f>SUMIFS(#REF!,#REF!,'2-BA 2018 MIFRS'!$B19)</f>
        <v>#REF!</v>
      </c>
      <c r="F19" s="51" t="e">
        <f>SUMIFS(#REF!,#REF!,'2-BA 2018 MIFRS'!$B19)</f>
        <v>#REF!</v>
      </c>
      <c r="G19" s="51" t="e">
        <f>SUMIFS(#REF!,#REF!,'2-BA 2018 MIFRS'!$B19)</f>
        <v>#REF!</v>
      </c>
      <c r="H19" s="51" t="e">
        <f>SUMIFS(#REF!,#REF!,'2-BA 2018 MIFRS'!$B19)</f>
        <v>#REF!</v>
      </c>
      <c r="I19" s="51" t="e">
        <f t="shared" si="1"/>
        <v>#REF!</v>
      </c>
      <c r="J19" s="51" t="e">
        <f>SUMIFS(#REF!,#REF!,'2-BA 2018 MIFRS'!$B19)</f>
        <v>#REF!</v>
      </c>
      <c r="K19" s="37"/>
      <c r="L19" s="51" t="e">
        <f>SUMIFS(#REF!,#REF!,'2-BA 2018 MIFRS'!$B19)</f>
        <v>#REF!</v>
      </c>
      <c r="M19" s="51" t="e">
        <f>SUMIFS(#REF!,#REF!,'2-BA 2018 MIFRS'!$B19)</f>
        <v>#REF!</v>
      </c>
      <c r="N19" s="51" t="e">
        <f>SUMIFS(#REF!,#REF!,'2-BA 2018 MIFRS'!$B19)</f>
        <v>#REF!</v>
      </c>
      <c r="O19" s="51" t="e">
        <f>SUMIFS(#REF!,#REF!,'2-BA 2018 MIFRS'!$B19)</f>
        <v>#REF!</v>
      </c>
      <c r="P19" s="51" t="e">
        <f>SUMIFS(#REF!,#REF!,'2-BA 2018 MIFRS'!$B19)</f>
        <v>#REF!</v>
      </c>
      <c r="Q19" s="51" t="e">
        <f t="shared" si="2"/>
        <v>#REF!</v>
      </c>
      <c r="R19" s="51" t="e">
        <f>SUMIFS(#REF!,#REF!,'2-BA 2018 MIFRS'!$B19)</f>
        <v>#REF!</v>
      </c>
      <c r="S19" s="51" t="e">
        <f>SUMIFS(#REF!,#REF!,'2-BA 2018 MIFRS'!$B19)</f>
        <v>#REF!</v>
      </c>
      <c r="T19" s="38"/>
      <c r="U19" s="58" t="e">
        <f t="shared" si="0"/>
        <v>#REF!</v>
      </c>
    </row>
    <row r="20" spans="1:21" x14ac:dyDescent="0.25">
      <c r="A20" s="49">
        <v>47</v>
      </c>
      <c r="B20" s="49">
        <v>1815</v>
      </c>
      <c r="C20" s="50" t="s">
        <v>19</v>
      </c>
      <c r="D20" s="51" t="e">
        <f>SUMIFS(#REF!,#REF!,'2-BA 2018 MIFRS'!$B20)</f>
        <v>#REF!</v>
      </c>
      <c r="E20" s="51" t="e">
        <f>SUMIFS(#REF!,#REF!,'2-BA 2018 MIFRS'!$B20)</f>
        <v>#REF!</v>
      </c>
      <c r="F20" s="51" t="e">
        <f>SUMIFS(#REF!,#REF!,'2-BA 2018 MIFRS'!$B20)</f>
        <v>#REF!</v>
      </c>
      <c r="G20" s="51" t="e">
        <f>SUMIFS(#REF!,#REF!,'2-BA 2018 MIFRS'!$B20)</f>
        <v>#REF!</v>
      </c>
      <c r="H20" s="51" t="e">
        <f>SUMIFS(#REF!,#REF!,'2-BA 2018 MIFRS'!$B20)</f>
        <v>#REF!</v>
      </c>
      <c r="I20" s="51" t="e">
        <f t="shared" si="1"/>
        <v>#REF!</v>
      </c>
      <c r="J20" s="51" t="e">
        <f>SUMIFS(#REF!,#REF!,'2-BA 2018 MIFRS'!$B20)</f>
        <v>#REF!</v>
      </c>
      <c r="K20" s="37"/>
      <c r="L20" s="51" t="e">
        <f>SUMIFS(#REF!,#REF!,'2-BA 2018 MIFRS'!$B20)</f>
        <v>#REF!</v>
      </c>
      <c r="M20" s="51" t="e">
        <f>SUMIFS(#REF!,#REF!,'2-BA 2018 MIFRS'!$B20)</f>
        <v>#REF!</v>
      </c>
      <c r="N20" s="51" t="e">
        <f>SUMIFS(#REF!,#REF!,'2-BA 2018 MIFRS'!$B20)</f>
        <v>#REF!</v>
      </c>
      <c r="O20" s="51" t="e">
        <f>SUMIFS(#REF!,#REF!,'2-BA 2018 MIFRS'!$B20)</f>
        <v>#REF!</v>
      </c>
      <c r="P20" s="51" t="e">
        <f>SUMIFS(#REF!,#REF!,'2-BA 2018 MIFRS'!$B20)</f>
        <v>#REF!</v>
      </c>
      <c r="Q20" s="51" t="e">
        <f t="shared" si="2"/>
        <v>#REF!</v>
      </c>
      <c r="R20" s="51" t="e">
        <f>SUMIFS(#REF!,#REF!,'2-BA 2018 MIFRS'!$B20)</f>
        <v>#REF!</v>
      </c>
      <c r="S20" s="51" t="e">
        <f>SUMIFS(#REF!,#REF!,'2-BA 2018 MIFRS'!$B20)</f>
        <v>#REF!</v>
      </c>
      <c r="T20" s="38"/>
      <c r="U20" s="58" t="e">
        <f t="shared" si="0"/>
        <v>#REF!</v>
      </c>
    </row>
    <row r="21" spans="1:21" x14ac:dyDescent="0.25">
      <c r="A21" s="49">
        <v>47</v>
      </c>
      <c r="B21" s="49">
        <v>1820</v>
      </c>
      <c r="C21" s="14" t="s">
        <v>20</v>
      </c>
      <c r="D21" s="51" t="e">
        <f>SUMIFS(#REF!,#REF!,'2-BA 2018 MIFRS'!$B21)</f>
        <v>#REF!</v>
      </c>
      <c r="E21" s="51" t="e">
        <f>SUMIFS(#REF!,#REF!,'2-BA 2018 MIFRS'!$B21)</f>
        <v>#REF!</v>
      </c>
      <c r="F21" s="51" t="e">
        <f>SUMIFS(#REF!,#REF!,'2-BA 2018 MIFRS'!$B21)</f>
        <v>#REF!</v>
      </c>
      <c r="G21" s="51" t="e">
        <f>SUMIFS(#REF!,#REF!,'2-BA 2018 MIFRS'!$B21)</f>
        <v>#REF!</v>
      </c>
      <c r="H21" s="51" t="e">
        <f>SUMIFS(#REF!,#REF!,'2-BA 2018 MIFRS'!$B21)</f>
        <v>#REF!</v>
      </c>
      <c r="I21" s="51" t="e">
        <f t="shared" si="1"/>
        <v>#REF!</v>
      </c>
      <c r="J21" s="51" t="e">
        <f>SUMIFS(#REF!,#REF!,'2-BA 2018 MIFRS'!$B21)</f>
        <v>#REF!</v>
      </c>
      <c r="K21" s="37"/>
      <c r="L21" s="51" t="e">
        <f>SUMIFS(#REF!,#REF!,'2-BA 2018 MIFRS'!$B21)</f>
        <v>#REF!</v>
      </c>
      <c r="M21" s="51" t="e">
        <f>SUMIFS(#REF!,#REF!,'2-BA 2018 MIFRS'!$B21)</f>
        <v>#REF!</v>
      </c>
      <c r="N21" s="51" t="e">
        <f>SUMIFS(#REF!,#REF!,'2-BA 2018 MIFRS'!$B21)</f>
        <v>#REF!</v>
      </c>
      <c r="O21" s="51" t="e">
        <f>SUMIFS(#REF!,#REF!,'2-BA 2018 MIFRS'!$B21)</f>
        <v>#REF!</v>
      </c>
      <c r="P21" s="51" t="e">
        <f>SUMIFS(#REF!,#REF!,'2-BA 2018 MIFRS'!$B21)</f>
        <v>#REF!</v>
      </c>
      <c r="Q21" s="51" t="e">
        <f t="shared" si="2"/>
        <v>#REF!</v>
      </c>
      <c r="R21" s="51" t="e">
        <f>SUMIFS(#REF!,#REF!,'2-BA 2018 MIFRS'!$B21)</f>
        <v>#REF!</v>
      </c>
      <c r="S21" s="51" t="e">
        <f>SUMIFS(#REF!,#REF!,'2-BA 2018 MIFRS'!$B21)</f>
        <v>#REF!</v>
      </c>
      <c r="T21" s="38"/>
      <c r="U21" s="58" t="e">
        <f t="shared" si="0"/>
        <v>#REF!</v>
      </c>
    </row>
    <row r="22" spans="1:21" x14ac:dyDescent="0.25">
      <c r="A22" s="49">
        <v>47</v>
      </c>
      <c r="B22" s="49">
        <v>1830</v>
      </c>
      <c r="C22" s="50" t="s">
        <v>21</v>
      </c>
      <c r="D22" s="51" t="e">
        <f>SUMIFS(#REF!,#REF!,'2-BA 2018 MIFRS'!$B22)</f>
        <v>#REF!</v>
      </c>
      <c r="E22" s="51" t="e">
        <f>SUMIFS(#REF!,#REF!,'2-BA 2018 MIFRS'!$B22)</f>
        <v>#REF!</v>
      </c>
      <c r="F22" s="51" t="e">
        <f>SUMIFS(#REF!,#REF!,'2-BA 2018 MIFRS'!$B22)</f>
        <v>#REF!</v>
      </c>
      <c r="G22" s="51" t="e">
        <f>SUMIFS(#REF!,#REF!,'2-BA 2018 MIFRS'!$B22)</f>
        <v>#REF!</v>
      </c>
      <c r="H22" s="51" t="e">
        <f>SUMIFS(#REF!,#REF!,'2-BA 2018 MIFRS'!$B22)</f>
        <v>#REF!</v>
      </c>
      <c r="I22" s="51" t="e">
        <f t="shared" si="1"/>
        <v>#REF!</v>
      </c>
      <c r="J22" s="51" t="e">
        <f>SUMIFS(#REF!,#REF!,'2-BA 2018 MIFRS'!$B22)</f>
        <v>#REF!</v>
      </c>
      <c r="K22" s="37"/>
      <c r="L22" s="51" t="e">
        <f>SUMIFS(#REF!,#REF!,'2-BA 2018 MIFRS'!$B22)</f>
        <v>#REF!</v>
      </c>
      <c r="M22" s="51" t="e">
        <f>SUMIFS(#REF!,#REF!,'2-BA 2018 MIFRS'!$B22)</f>
        <v>#REF!</v>
      </c>
      <c r="N22" s="51" t="e">
        <f>SUMIFS(#REF!,#REF!,'2-BA 2018 MIFRS'!$B22)</f>
        <v>#REF!</v>
      </c>
      <c r="O22" s="51" t="e">
        <f>SUMIFS(#REF!,#REF!,'2-BA 2018 MIFRS'!$B22)</f>
        <v>#REF!</v>
      </c>
      <c r="P22" s="51" t="e">
        <f>SUMIFS(#REF!,#REF!,'2-BA 2018 MIFRS'!$B22)</f>
        <v>#REF!</v>
      </c>
      <c r="Q22" s="51" t="e">
        <f t="shared" si="2"/>
        <v>#REF!</v>
      </c>
      <c r="R22" s="51" t="e">
        <f>SUMIFS(#REF!,#REF!,'2-BA 2018 MIFRS'!$B22)</f>
        <v>#REF!</v>
      </c>
      <c r="S22" s="51" t="e">
        <f>SUMIFS(#REF!,#REF!,'2-BA 2018 MIFRS'!$B22)</f>
        <v>#REF!</v>
      </c>
      <c r="T22" s="38"/>
      <c r="U22" s="58" t="e">
        <f t="shared" si="0"/>
        <v>#REF!</v>
      </c>
    </row>
    <row r="23" spans="1:21" x14ac:dyDescent="0.25">
      <c r="A23" s="49">
        <v>47</v>
      </c>
      <c r="B23" s="49">
        <v>1835</v>
      </c>
      <c r="C23" s="50" t="s">
        <v>22</v>
      </c>
      <c r="D23" s="51" t="e">
        <f>SUMIFS(#REF!,#REF!,'2-BA 2018 MIFRS'!$B23)</f>
        <v>#REF!</v>
      </c>
      <c r="E23" s="51" t="e">
        <f>SUMIFS(#REF!,#REF!,'2-BA 2018 MIFRS'!$B23)</f>
        <v>#REF!</v>
      </c>
      <c r="F23" s="51" t="e">
        <f>SUMIFS(#REF!,#REF!,'2-BA 2018 MIFRS'!$B23)</f>
        <v>#REF!</v>
      </c>
      <c r="G23" s="51" t="e">
        <f>SUMIFS(#REF!,#REF!,'2-BA 2018 MIFRS'!$B23)</f>
        <v>#REF!</v>
      </c>
      <c r="H23" s="51" t="e">
        <f>SUMIFS(#REF!,#REF!,'2-BA 2018 MIFRS'!$B23)</f>
        <v>#REF!</v>
      </c>
      <c r="I23" s="51" t="e">
        <f t="shared" si="1"/>
        <v>#REF!</v>
      </c>
      <c r="J23" s="51" t="e">
        <f>SUMIFS(#REF!,#REF!,'2-BA 2018 MIFRS'!$B23)</f>
        <v>#REF!</v>
      </c>
      <c r="K23" s="37"/>
      <c r="L23" s="51" t="e">
        <f>SUMIFS(#REF!,#REF!,'2-BA 2018 MIFRS'!$B23)</f>
        <v>#REF!</v>
      </c>
      <c r="M23" s="51" t="e">
        <f>SUMIFS(#REF!,#REF!,'2-BA 2018 MIFRS'!$B23)</f>
        <v>#REF!</v>
      </c>
      <c r="N23" s="51" t="e">
        <f>SUMIFS(#REF!,#REF!,'2-BA 2018 MIFRS'!$B23)</f>
        <v>#REF!</v>
      </c>
      <c r="O23" s="51" t="e">
        <f>SUMIFS(#REF!,#REF!,'2-BA 2018 MIFRS'!$B23)</f>
        <v>#REF!</v>
      </c>
      <c r="P23" s="51" t="e">
        <f>SUMIFS(#REF!,#REF!,'2-BA 2018 MIFRS'!$B23)</f>
        <v>#REF!</v>
      </c>
      <c r="Q23" s="51" t="e">
        <f t="shared" si="2"/>
        <v>#REF!</v>
      </c>
      <c r="R23" s="51" t="e">
        <f>SUMIFS(#REF!,#REF!,'2-BA 2018 MIFRS'!$B23)</f>
        <v>#REF!</v>
      </c>
      <c r="S23" s="51" t="e">
        <f>SUMIFS(#REF!,#REF!,'2-BA 2018 MIFRS'!$B23)</f>
        <v>#REF!</v>
      </c>
      <c r="T23" s="38"/>
      <c r="U23" s="58" t="e">
        <f t="shared" si="0"/>
        <v>#REF!</v>
      </c>
    </row>
    <row r="24" spans="1:21" x14ac:dyDescent="0.25">
      <c r="A24" s="49">
        <v>47</v>
      </c>
      <c r="B24" s="49">
        <v>1840</v>
      </c>
      <c r="C24" s="50" t="s">
        <v>23</v>
      </c>
      <c r="D24" s="51" t="e">
        <f>SUMIFS(#REF!,#REF!,'2-BA 2018 MIFRS'!$B24)</f>
        <v>#REF!</v>
      </c>
      <c r="E24" s="51" t="e">
        <f>SUMIFS(#REF!,#REF!,'2-BA 2018 MIFRS'!$B24)</f>
        <v>#REF!</v>
      </c>
      <c r="F24" s="51" t="e">
        <f>SUMIFS(#REF!,#REF!,'2-BA 2018 MIFRS'!$B24)</f>
        <v>#REF!</v>
      </c>
      <c r="G24" s="51" t="e">
        <f>SUMIFS(#REF!,#REF!,'2-BA 2018 MIFRS'!$B24)</f>
        <v>#REF!</v>
      </c>
      <c r="H24" s="51" t="e">
        <f>SUMIFS(#REF!,#REF!,'2-BA 2018 MIFRS'!$B24)</f>
        <v>#REF!</v>
      </c>
      <c r="I24" s="51" t="e">
        <f t="shared" si="1"/>
        <v>#REF!</v>
      </c>
      <c r="J24" s="51" t="e">
        <f>SUMIFS(#REF!,#REF!,'2-BA 2018 MIFRS'!$B24)</f>
        <v>#REF!</v>
      </c>
      <c r="K24" s="37"/>
      <c r="L24" s="51" t="e">
        <f>SUMIFS(#REF!,#REF!,'2-BA 2018 MIFRS'!$B24)</f>
        <v>#REF!</v>
      </c>
      <c r="M24" s="51" t="e">
        <f>SUMIFS(#REF!,#REF!,'2-BA 2018 MIFRS'!$B24)</f>
        <v>#REF!</v>
      </c>
      <c r="N24" s="51" t="e">
        <f>SUMIFS(#REF!,#REF!,'2-BA 2018 MIFRS'!$B24)</f>
        <v>#REF!</v>
      </c>
      <c r="O24" s="51" t="e">
        <f>SUMIFS(#REF!,#REF!,'2-BA 2018 MIFRS'!$B24)</f>
        <v>#REF!</v>
      </c>
      <c r="P24" s="51" t="e">
        <f>SUMIFS(#REF!,#REF!,'2-BA 2018 MIFRS'!$B24)</f>
        <v>#REF!</v>
      </c>
      <c r="Q24" s="51" t="e">
        <f t="shared" si="2"/>
        <v>#REF!</v>
      </c>
      <c r="R24" s="51" t="e">
        <f>SUMIFS(#REF!,#REF!,'2-BA 2018 MIFRS'!$B24)</f>
        <v>#REF!</v>
      </c>
      <c r="S24" s="51" t="e">
        <f>SUMIFS(#REF!,#REF!,'2-BA 2018 MIFRS'!$B24)</f>
        <v>#REF!</v>
      </c>
      <c r="T24" s="38"/>
      <c r="U24" s="58" t="e">
        <f t="shared" si="0"/>
        <v>#REF!</v>
      </c>
    </row>
    <row r="25" spans="1:21" x14ac:dyDescent="0.25">
      <c r="A25" s="49">
        <v>47</v>
      </c>
      <c r="B25" s="49">
        <v>1845</v>
      </c>
      <c r="C25" s="50" t="s">
        <v>24</v>
      </c>
      <c r="D25" s="51" t="e">
        <f>SUMIFS(#REF!,#REF!,'2-BA 2018 MIFRS'!$B25)</f>
        <v>#REF!</v>
      </c>
      <c r="E25" s="51" t="e">
        <f>SUMIFS(#REF!,#REF!,'2-BA 2018 MIFRS'!$B25)</f>
        <v>#REF!</v>
      </c>
      <c r="F25" s="51" t="e">
        <f>SUMIFS(#REF!,#REF!,'2-BA 2018 MIFRS'!$B25)</f>
        <v>#REF!</v>
      </c>
      <c r="G25" s="51" t="e">
        <f>SUMIFS(#REF!,#REF!,'2-BA 2018 MIFRS'!$B25)</f>
        <v>#REF!</v>
      </c>
      <c r="H25" s="51" t="e">
        <f>SUMIFS(#REF!,#REF!,'2-BA 2018 MIFRS'!$B25)</f>
        <v>#REF!</v>
      </c>
      <c r="I25" s="51" t="e">
        <f t="shared" si="1"/>
        <v>#REF!</v>
      </c>
      <c r="J25" s="51" t="e">
        <f>SUMIFS(#REF!,#REF!,'2-BA 2018 MIFRS'!$B25)</f>
        <v>#REF!</v>
      </c>
      <c r="K25" s="37"/>
      <c r="L25" s="51" t="e">
        <f>SUMIFS(#REF!,#REF!,'2-BA 2018 MIFRS'!$B25)</f>
        <v>#REF!</v>
      </c>
      <c r="M25" s="51" t="e">
        <f>SUMIFS(#REF!,#REF!,'2-BA 2018 MIFRS'!$B25)</f>
        <v>#REF!</v>
      </c>
      <c r="N25" s="51" t="e">
        <f>SUMIFS(#REF!,#REF!,'2-BA 2018 MIFRS'!$B25)</f>
        <v>#REF!</v>
      </c>
      <c r="O25" s="51" t="e">
        <f>SUMIFS(#REF!,#REF!,'2-BA 2018 MIFRS'!$B25)</f>
        <v>#REF!</v>
      </c>
      <c r="P25" s="51" t="e">
        <f>SUMIFS(#REF!,#REF!,'2-BA 2018 MIFRS'!$B25)</f>
        <v>#REF!</v>
      </c>
      <c r="Q25" s="51" t="e">
        <f t="shared" si="2"/>
        <v>#REF!</v>
      </c>
      <c r="R25" s="51" t="e">
        <f>SUMIFS(#REF!,#REF!,'2-BA 2018 MIFRS'!$B25)</f>
        <v>#REF!</v>
      </c>
      <c r="S25" s="51" t="e">
        <f>SUMIFS(#REF!,#REF!,'2-BA 2018 MIFRS'!$B25)</f>
        <v>#REF!</v>
      </c>
      <c r="T25" s="38"/>
      <c r="U25" s="58" t="e">
        <f t="shared" si="0"/>
        <v>#REF!</v>
      </c>
    </row>
    <row r="26" spans="1:21" x14ac:dyDescent="0.25">
      <c r="A26" s="49">
        <v>47</v>
      </c>
      <c r="B26" s="49">
        <v>1850</v>
      </c>
      <c r="C26" s="50" t="s">
        <v>25</v>
      </c>
      <c r="D26" s="51" t="e">
        <f>SUMIFS(#REF!,#REF!,'2-BA 2018 MIFRS'!$B26)</f>
        <v>#REF!</v>
      </c>
      <c r="E26" s="51" t="e">
        <f>SUMIFS(#REF!,#REF!,'2-BA 2018 MIFRS'!$B26)</f>
        <v>#REF!</v>
      </c>
      <c r="F26" s="51" t="e">
        <f>SUMIFS(#REF!,#REF!,'2-BA 2018 MIFRS'!$B26)</f>
        <v>#REF!</v>
      </c>
      <c r="G26" s="51" t="e">
        <f>SUMIFS(#REF!,#REF!,'2-BA 2018 MIFRS'!$B26)</f>
        <v>#REF!</v>
      </c>
      <c r="H26" s="51" t="e">
        <f>SUMIFS(#REF!,#REF!,'2-BA 2018 MIFRS'!$B26)</f>
        <v>#REF!</v>
      </c>
      <c r="I26" s="51" t="e">
        <f t="shared" si="1"/>
        <v>#REF!</v>
      </c>
      <c r="J26" s="51" t="e">
        <f>SUMIFS(#REF!,#REF!,'2-BA 2018 MIFRS'!$B26)</f>
        <v>#REF!</v>
      </c>
      <c r="K26" s="37"/>
      <c r="L26" s="51" t="e">
        <f>SUMIFS(#REF!,#REF!,'2-BA 2018 MIFRS'!$B26)</f>
        <v>#REF!</v>
      </c>
      <c r="M26" s="51" t="e">
        <f>SUMIFS(#REF!,#REF!,'2-BA 2018 MIFRS'!$B26)</f>
        <v>#REF!</v>
      </c>
      <c r="N26" s="51" t="e">
        <f>SUMIFS(#REF!,#REF!,'2-BA 2018 MIFRS'!$B26)</f>
        <v>#REF!</v>
      </c>
      <c r="O26" s="51" t="e">
        <f>SUMIFS(#REF!,#REF!,'2-BA 2018 MIFRS'!$B26)</f>
        <v>#REF!</v>
      </c>
      <c r="P26" s="51" t="e">
        <f>SUMIFS(#REF!,#REF!,'2-BA 2018 MIFRS'!$B26)</f>
        <v>#REF!</v>
      </c>
      <c r="Q26" s="51" t="e">
        <f t="shared" si="2"/>
        <v>#REF!</v>
      </c>
      <c r="R26" s="51" t="e">
        <f>SUMIFS(#REF!,#REF!,'2-BA 2018 MIFRS'!$B26)</f>
        <v>#REF!</v>
      </c>
      <c r="S26" s="51" t="e">
        <f>SUMIFS(#REF!,#REF!,'2-BA 2018 MIFRS'!$B26)</f>
        <v>#REF!</v>
      </c>
      <c r="T26" s="38"/>
      <c r="U26" s="58" t="e">
        <f t="shared" si="0"/>
        <v>#REF!</v>
      </c>
    </row>
    <row r="27" spans="1:21" x14ac:dyDescent="0.25">
      <c r="A27" s="49">
        <v>47</v>
      </c>
      <c r="B27" s="49">
        <v>1855</v>
      </c>
      <c r="C27" s="50" t="s">
        <v>26</v>
      </c>
      <c r="D27" s="51" t="e">
        <f>SUMIFS(#REF!,#REF!,'2-BA 2018 MIFRS'!$B27)</f>
        <v>#REF!</v>
      </c>
      <c r="E27" s="51" t="e">
        <f>SUMIFS(#REF!,#REF!,'2-BA 2018 MIFRS'!$B27)</f>
        <v>#REF!</v>
      </c>
      <c r="F27" s="51" t="e">
        <f>SUMIFS(#REF!,#REF!,'2-BA 2018 MIFRS'!$B27)</f>
        <v>#REF!</v>
      </c>
      <c r="G27" s="51" t="e">
        <f>SUMIFS(#REF!,#REF!,'2-BA 2018 MIFRS'!$B27)</f>
        <v>#REF!</v>
      </c>
      <c r="H27" s="51" t="e">
        <f>SUMIFS(#REF!,#REF!,'2-BA 2018 MIFRS'!$B27)</f>
        <v>#REF!</v>
      </c>
      <c r="I27" s="51" t="e">
        <f t="shared" si="1"/>
        <v>#REF!</v>
      </c>
      <c r="J27" s="51" t="e">
        <f>SUMIFS(#REF!,#REF!,'2-BA 2018 MIFRS'!$B27)</f>
        <v>#REF!</v>
      </c>
      <c r="K27" s="37"/>
      <c r="L27" s="51" t="e">
        <f>SUMIFS(#REF!,#REF!,'2-BA 2018 MIFRS'!$B27)</f>
        <v>#REF!</v>
      </c>
      <c r="M27" s="51" t="e">
        <f>SUMIFS(#REF!,#REF!,'2-BA 2018 MIFRS'!$B27)</f>
        <v>#REF!</v>
      </c>
      <c r="N27" s="51" t="e">
        <f>SUMIFS(#REF!,#REF!,'2-BA 2018 MIFRS'!$B27)</f>
        <v>#REF!</v>
      </c>
      <c r="O27" s="51" t="e">
        <f>SUMIFS(#REF!,#REF!,'2-BA 2018 MIFRS'!$B27)</f>
        <v>#REF!</v>
      </c>
      <c r="P27" s="51" t="e">
        <f>SUMIFS(#REF!,#REF!,'2-BA 2018 MIFRS'!$B27)</f>
        <v>#REF!</v>
      </c>
      <c r="Q27" s="51" t="e">
        <f t="shared" si="2"/>
        <v>#REF!</v>
      </c>
      <c r="R27" s="51" t="e">
        <f>SUMIFS(#REF!,#REF!,'2-BA 2018 MIFRS'!$B27)</f>
        <v>#REF!</v>
      </c>
      <c r="S27" s="51" t="e">
        <f>SUMIFS(#REF!,#REF!,'2-BA 2018 MIFRS'!$B27)</f>
        <v>#REF!</v>
      </c>
      <c r="T27" s="38"/>
      <c r="U27" s="58" t="e">
        <f t="shared" si="0"/>
        <v>#REF!</v>
      </c>
    </row>
    <row r="28" spans="1:21" x14ac:dyDescent="0.25">
      <c r="A28" s="49">
        <v>47</v>
      </c>
      <c r="B28" s="49">
        <v>1860</v>
      </c>
      <c r="C28" s="50" t="s">
        <v>27</v>
      </c>
      <c r="D28" s="51" t="e">
        <f>+D105</f>
        <v>#REF!</v>
      </c>
      <c r="E28" s="51" t="e">
        <f t="shared" ref="E28:J28" si="3">+E105</f>
        <v>#REF!</v>
      </c>
      <c r="F28" s="51" t="e">
        <f t="shared" si="3"/>
        <v>#REF!</v>
      </c>
      <c r="G28" s="51" t="e">
        <f t="shared" si="3"/>
        <v>#REF!</v>
      </c>
      <c r="H28" s="51" t="e">
        <f t="shared" si="3"/>
        <v>#REF!</v>
      </c>
      <c r="I28" s="51" t="e">
        <f t="shared" si="1"/>
        <v>#REF!</v>
      </c>
      <c r="J28" s="51" t="e">
        <f t="shared" si="3"/>
        <v>#REF!</v>
      </c>
      <c r="K28" s="37"/>
      <c r="L28" s="51" t="e">
        <f t="shared" ref="L28:S28" si="4">+L105</f>
        <v>#REF!</v>
      </c>
      <c r="M28" s="51" t="e">
        <f t="shared" si="4"/>
        <v>#REF!</v>
      </c>
      <c r="N28" s="51" t="e">
        <f t="shared" si="4"/>
        <v>#REF!</v>
      </c>
      <c r="O28" s="51" t="e">
        <f t="shared" si="4"/>
        <v>#REF!</v>
      </c>
      <c r="P28" s="51" t="e">
        <f t="shared" si="4"/>
        <v>#REF!</v>
      </c>
      <c r="Q28" s="51" t="e">
        <f t="shared" si="2"/>
        <v>#REF!</v>
      </c>
      <c r="R28" s="51" t="e">
        <f t="shared" si="4"/>
        <v>#REF!</v>
      </c>
      <c r="S28" s="51" t="e">
        <f t="shared" si="4"/>
        <v>#REF!</v>
      </c>
      <c r="T28" s="38"/>
      <c r="U28" s="58" t="e">
        <f t="shared" si="0"/>
        <v>#REF!</v>
      </c>
    </row>
    <row r="29" spans="1:21" ht="15" customHeight="1" x14ac:dyDescent="0.25">
      <c r="A29" s="49">
        <v>47</v>
      </c>
      <c r="B29" s="49">
        <v>1860</v>
      </c>
      <c r="C29" s="17" t="s">
        <v>56</v>
      </c>
      <c r="D29" s="51" t="e">
        <f>SUMIFS(#REF!,#REF!,"161512_Smart Meters")</f>
        <v>#REF!</v>
      </c>
      <c r="E29" s="51" t="e">
        <f>SUMIFS(#REF!,#REF!,"161512_Smart Meters")</f>
        <v>#REF!</v>
      </c>
      <c r="F29" s="51" t="e">
        <f>SUMIFS(#REF!,#REF!,"161512_Smart Meters")</f>
        <v>#REF!</v>
      </c>
      <c r="G29" s="51" t="e">
        <f>SUMIFS(#REF!,#REF!,"161512_Smart Meters")</f>
        <v>#REF!</v>
      </c>
      <c r="H29" s="51" t="e">
        <f>SUMIFS(#REF!,#REF!,"161512_Smart Meters")</f>
        <v>#REF!</v>
      </c>
      <c r="I29" s="51" t="e">
        <f t="shared" si="1"/>
        <v>#REF!</v>
      </c>
      <c r="J29" s="51" t="e">
        <f>SUMIFS(#REF!,#REF!,"161512_Smart Meters")</f>
        <v>#REF!</v>
      </c>
      <c r="K29" s="37"/>
      <c r="L29" s="51" t="e">
        <f>SUMIFS(#REF!,#REF!,"161512_Smart Meters")</f>
        <v>#REF!</v>
      </c>
      <c r="M29" s="51" t="e">
        <f>SUMIFS(#REF!,#REF!,"161512_Smart Meters")</f>
        <v>#REF!</v>
      </c>
      <c r="N29" s="51" t="e">
        <f>SUMIFS(#REF!,#REF!,"161512_Smart Meters")</f>
        <v>#REF!</v>
      </c>
      <c r="O29" s="51" t="e">
        <f>SUMIFS(#REF!,#REF!,"161512_Smart Meters")</f>
        <v>#REF!</v>
      </c>
      <c r="P29" s="51" t="e">
        <f>SUMIFS(#REF!,#REF!,"161512_Smart Meters")</f>
        <v>#REF!</v>
      </c>
      <c r="Q29" s="51" t="e">
        <f t="shared" si="2"/>
        <v>#REF!</v>
      </c>
      <c r="R29" s="51" t="e">
        <f>SUMIFS(#REF!,#REF!,"161512_Smart Meters")</f>
        <v>#REF!</v>
      </c>
      <c r="S29" s="51" t="e">
        <f>SUMIFS(#REF!,#REF!,"161512_Smart Meters")</f>
        <v>#REF!</v>
      </c>
      <c r="T29" s="38"/>
      <c r="U29" s="58" t="e">
        <f t="shared" si="0"/>
        <v>#REF!</v>
      </c>
    </row>
    <row r="30" spans="1:21" x14ac:dyDescent="0.25">
      <c r="A30" s="16" t="s">
        <v>15</v>
      </c>
      <c r="B30" s="16">
        <v>1905</v>
      </c>
      <c r="C30" s="17" t="s">
        <v>17</v>
      </c>
      <c r="D30" s="51" t="e">
        <f>SUMIFS(#REF!,#REF!,'2-BA 2018 MIFRS'!$B30)</f>
        <v>#REF!</v>
      </c>
      <c r="E30" s="51" t="e">
        <f>SUMIFS(#REF!,#REF!,'2-BA 2018 MIFRS'!$B30)</f>
        <v>#REF!</v>
      </c>
      <c r="F30" s="51" t="e">
        <f>SUMIFS(#REF!,#REF!,'2-BA 2018 MIFRS'!$B30)</f>
        <v>#REF!</v>
      </c>
      <c r="G30" s="51" t="e">
        <f>SUMIFS(#REF!,#REF!,'2-BA 2018 MIFRS'!$B30)</f>
        <v>#REF!</v>
      </c>
      <c r="H30" s="51" t="e">
        <f>SUMIFS(#REF!,#REF!,'2-BA 2018 MIFRS'!$B30)</f>
        <v>#REF!</v>
      </c>
      <c r="I30" s="51" t="e">
        <f t="shared" si="1"/>
        <v>#REF!</v>
      </c>
      <c r="J30" s="51" t="e">
        <f>SUMIFS(#REF!,#REF!,'2-BA 2018 MIFRS'!$B30)</f>
        <v>#REF!</v>
      </c>
      <c r="K30" s="37"/>
      <c r="L30" s="51" t="e">
        <f>SUMIFS(#REF!,#REF!,'2-BA 2018 MIFRS'!$B30)</f>
        <v>#REF!</v>
      </c>
      <c r="M30" s="51" t="e">
        <f>SUMIFS(#REF!,#REF!,'2-BA 2018 MIFRS'!$B30)</f>
        <v>#REF!</v>
      </c>
      <c r="N30" s="51" t="e">
        <f>SUMIFS(#REF!,#REF!,'2-BA 2018 MIFRS'!$B30)</f>
        <v>#REF!</v>
      </c>
      <c r="O30" s="51" t="e">
        <f>SUMIFS(#REF!,#REF!,'2-BA 2018 MIFRS'!$B30)</f>
        <v>#REF!</v>
      </c>
      <c r="P30" s="51" t="e">
        <f>SUMIFS(#REF!,#REF!,'2-BA 2018 MIFRS'!$B30)</f>
        <v>#REF!</v>
      </c>
      <c r="Q30" s="51" t="e">
        <f t="shared" si="2"/>
        <v>#REF!</v>
      </c>
      <c r="R30" s="51" t="e">
        <f>SUMIFS(#REF!,#REF!,'2-BA 2018 MIFRS'!$B30)</f>
        <v>#REF!</v>
      </c>
      <c r="S30" s="51" t="e">
        <f>SUMIFS(#REF!,#REF!,'2-BA 2018 MIFRS'!$B30)</f>
        <v>#REF!</v>
      </c>
      <c r="T30" s="38"/>
      <c r="U30" s="58" t="e">
        <f t="shared" si="0"/>
        <v>#REF!</v>
      </c>
    </row>
    <row r="31" spans="1:21" x14ac:dyDescent="0.25">
      <c r="A31" s="49">
        <v>1</v>
      </c>
      <c r="B31" s="49">
        <v>1908</v>
      </c>
      <c r="C31" s="50" t="s">
        <v>28</v>
      </c>
      <c r="D31" s="51" t="e">
        <f>SUMIFS(#REF!,#REF!,'2-BA 2018 MIFRS'!$B31)</f>
        <v>#REF!</v>
      </c>
      <c r="E31" s="51" t="e">
        <f>SUMIFS(#REF!,#REF!,'2-BA 2018 MIFRS'!$B31)</f>
        <v>#REF!</v>
      </c>
      <c r="F31" s="51" t="e">
        <f>SUMIFS(#REF!,#REF!,'2-BA 2018 MIFRS'!$B31)</f>
        <v>#REF!</v>
      </c>
      <c r="G31" s="51" t="e">
        <f>SUMIFS(#REF!,#REF!,'2-BA 2018 MIFRS'!$B31)</f>
        <v>#REF!</v>
      </c>
      <c r="H31" s="51" t="e">
        <f>SUMIFS(#REF!,#REF!,'2-BA 2018 MIFRS'!$B31)</f>
        <v>#REF!</v>
      </c>
      <c r="I31" s="51" t="e">
        <f t="shared" si="1"/>
        <v>#REF!</v>
      </c>
      <c r="J31" s="51" t="e">
        <f>SUMIFS(#REF!,#REF!,'2-BA 2018 MIFRS'!$B31)</f>
        <v>#REF!</v>
      </c>
      <c r="K31" s="37"/>
      <c r="L31" s="51" t="e">
        <f>SUMIFS(#REF!,#REF!,'2-BA 2018 MIFRS'!$B31)</f>
        <v>#REF!</v>
      </c>
      <c r="M31" s="51" t="e">
        <f>SUMIFS(#REF!,#REF!,'2-BA 2018 MIFRS'!$B31)</f>
        <v>#REF!</v>
      </c>
      <c r="N31" s="51" t="e">
        <f>SUMIFS(#REF!,#REF!,'2-BA 2018 MIFRS'!$B31)</f>
        <v>#REF!</v>
      </c>
      <c r="O31" s="51" t="e">
        <f>SUMIFS(#REF!,#REF!,'2-BA 2018 MIFRS'!$B31)</f>
        <v>#REF!</v>
      </c>
      <c r="P31" s="51" t="e">
        <f>SUMIFS(#REF!,#REF!,'2-BA 2018 MIFRS'!$B31)</f>
        <v>#REF!</v>
      </c>
      <c r="Q31" s="51" t="e">
        <f t="shared" si="2"/>
        <v>#REF!</v>
      </c>
      <c r="R31" s="51" t="e">
        <f>SUMIFS(#REF!,#REF!,'2-BA 2018 MIFRS'!$B31)</f>
        <v>#REF!</v>
      </c>
      <c r="S31" s="51" t="e">
        <f>SUMIFS(#REF!,#REF!,'2-BA 2018 MIFRS'!$B31)</f>
        <v>#REF!</v>
      </c>
      <c r="T31" s="38"/>
      <c r="U31" s="58" t="e">
        <f t="shared" si="0"/>
        <v>#REF!</v>
      </c>
    </row>
    <row r="32" spans="1:21" x14ac:dyDescent="0.25">
      <c r="A32" s="49">
        <v>13</v>
      </c>
      <c r="B32" s="49">
        <v>1910</v>
      </c>
      <c r="C32" s="50" t="s">
        <v>29</v>
      </c>
      <c r="D32" s="51" t="e">
        <f>SUMIFS(#REF!,#REF!,'2-BA 2018 MIFRS'!$B32)</f>
        <v>#REF!</v>
      </c>
      <c r="E32" s="51" t="e">
        <f>SUMIFS(#REF!,#REF!,'2-BA 2018 MIFRS'!$B32)</f>
        <v>#REF!</v>
      </c>
      <c r="F32" s="51" t="e">
        <f>SUMIFS(#REF!,#REF!,'2-BA 2018 MIFRS'!$B32)</f>
        <v>#REF!</v>
      </c>
      <c r="G32" s="51" t="e">
        <f>SUMIFS(#REF!,#REF!,'2-BA 2018 MIFRS'!$B32)</f>
        <v>#REF!</v>
      </c>
      <c r="H32" s="51" t="e">
        <f>SUMIFS(#REF!,#REF!,'2-BA 2018 MIFRS'!$B32)</f>
        <v>#REF!</v>
      </c>
      <c r="I32" s="51" t="e">
        <f t="shared" si="1"/>
        <v>#REF!</v>
      </c>
      <c r="J32" s="51" t="e">
        <f>SUMIFS(#REF!,#REF!,'2-BA 2018 MIFRS'!$B32)</f>
        <v>#REF!</v>
      </c>
      <c r="K32" s="37"/>
      <c r="L32" s="51" t="e">
        <f>SUMIFS(#REF!,#REF!,'2-BA 2018 MIFRS'!$B32)</f>
        <v>#REF!</v>
      </c>
      <c r="M32" s="51" t="e">
        <f>SUMIFS(#REF!,#REF!,'2-BA 2018 MIFRS'!$B32)</f>
        <v>#REF!</v>
      </c>
      <c r="N32" s="51" t="e">
        <f>SUMIFS(#REF!,#REF!,'2-BA 2018 MIFRS'!$B32)</f>
        <v>#REF!</v>
      </c>
      <c r="O32" s="51" t="e">
        <f>SUMIFS(#REF!,#REF!,'2-BA 2018 MIFRS'!$B32)</f>
        <v>#REF!</v>
      </c>
      <c r="P32" s="51" t="e">
        <f>SUMIFS(#REF!,#REF!,'2-BA 2018 MIFRS'!$B32)</f>
        <v>#REF!</v>
      </c>
      <c r="Q32" s="51" t="e">
        <f t="shared" si="2"/>
        <v>#REF!</v>
      </c>
      <c r="R32" s="51" t="e">
        <f>SUMIFS(#REF!,#REF!,'2-BA 2018 MIFRS'!$B32)</f>
        <v>#REF!</v>
      </c>
      <c r="S32" s="51" t="e">
        <f>SUMIFS(#REF!,#REF!,'2-BA 2018 MIFRS'!$B32)</f>
        <v>#REF!</v>
      </c>
      <c r="T32" s="38"/>
      <c r="U32" s="58" t="e">
        <f t="shared" si="0"/>
        <v>#REF!</v>
      </c>
    </row>
    <row r="33" spans="1:21" x14ac:dyDescent="0.25">
      <c r="A33" s="49">
        <v>8</v>
      </c>
      <c r="B33" s="49">
        <v>1915</v>
      </c>
      <c r="C33" s="50" t="s">
        <v>30</v>
      </c>
      <c r="D33" s="51" t="e">
        <f>SUMIFS(#REF!,#REF!,'2-BA 2018 MIFRS'!$B33)</f>
        <v>#REF!</v>
      </c>
      <c r="E33" s="51" t="e">
        <f>SUMIFS(#REF!,#REF!,'2-BA 2018 MIFRS'!$B33)</f>
        <v>#REF!</v>
      </c>
      <c r="F33" s="51" t="e">
        <f>SUMIFS(#REF!,#REF!,'2-BA 2018 MIFRS'!$B33)</f>
        <v>#REF!</v>
      </c>
      <c r="G33" s="51" t="e">
        <f>SUMIFS(#REF!,#REF!,'2-BA 2018 MIFRS'!$B33)</f>
        <v>#REF!</v>
      </c>
      <c r="H33" s="51" t="e">
        <f>SUMIFS(#REF!,#REF!,'2-BA 2018 MIFRS'!$B33)</f>
        <v>#REF!</v>
      </c>
      <c r="I33" s="51" t="e">
        <f t="shared" si="1"/>
        <v>#REF!</v>
      </c>
      <c r="J33" s="51" t="e">
        <f>SUMIFS(#REF!,#REF!,'2-BA 2018 MIFRS'!$B33)</f>
        <v>#REF!</v>
      </c>
      <c r="K33" s="37"/>
      <c r="L33" s="51" t="e">
        <f>SUMIFS(#REF!,#REF!,'2-BA 2018 MIFRS'!$B33)</f>
        <v>#REF!</v>
      </c>
      <c r="M33" s="51" t="e">
        <f>SUMIFS(#REF!,#REF!,'2-BA 2018 MIFRS'!$B33)</f>
        <v>#REF!</v>
      </c>
      <c r="N33" s="51" t="e">
        <f>SUMIFS(#REF!,#REF!,'2-BA 2018 MIFRS'!$B33)</f>
        <v>#REF!</v>
      </c>
      <c r="O33" s="51" t="e">
        <f>SUMIFS(#REF!,#REF!,'2-BA 2018 MIFRS'!$B33)</f>
        <v>#REF!</v>
      </c>
      <c r="P33" s="51" t="e">
        <f>SUMIFS(#REF!,#REF!,'2-BA 2018 MIFRS'!$B33)</f>
        <v>#REF!</v>
      </c>
      <c r="Q33" s="51" t="e">
        <f t="shared" si="2"/>
        <v>#REF!</v>
      </c>
      <c r="R33" s="51" t="e">
        <f>SUMIFS(#REF!,#REF!,'2-BA 2018 MIFRS'!$B33)</f>
        <v>#REF!</v>
      </c>
      <c r="S33" s="51" t="e">
        <f>SUMIFS(#REF!,#REF!,'2-BA 2018 MIFRS'!$B33)</f>
        <v>#REF!</v>
      </c>
      <c r="T33" s="38"/>
      <c r="U33" s="58" t="e">
        <f t="shared" si="0"/>
        <v>#REF!</v>
      </c>
    </row>
    <row r="34" spans="1:21" x14ac:dyDescent="0.25">
      <c r="A34" s="49">
        <v>50</v>
      </c>
      <c r="B34" s="49">
        <v>1920</v>
      </c>
      <c r="C34" s="50" t="s">
        <v>31</v>
      </c>
      <c r="D34" s="51" t="e">
        <f>SUMIFS(#REF!,#REF!,'2-BA 2018 MIFRS'!$B34)</f>
        <v>#REF!</v>
      </c>
      <c r="E34" s="51" t="e">
        <f>SUMIFS(#REF!,#REF!,'2-BA 2018 MIFRS'!$B34)</f>
        <v>#REF!</v>
      </c>
      <c r="F34" s="51" t="e">
        <f>SUMIFS(#REF!,#REF!,'2-BA 2018 MIFRS'!$B34)</f>
        <v>#REF!</v>
      </c>
      <c r="G34" s="51" t="e">
        <f>SUMIFS(#REF!,#REF!,'2-BA 2018 MIFRS'!$B34)</f>
        <v>#REF!</v>
      </c>
      <c r="H34" s="51" t="e">
        <f>SUMIFS(#REF!,#REF!,'2-BA 2018 MIFRS'!$B34)</f>
        <v>#REF!</v>
      </c>
      <c r="I34" s="51" t="e">
        <f t="shared" si="1"/>
        <v>#REF!</v>
      </c>
      <c r="J34" s="51" t="e">
        <f>SUMIFS(#REF!,#REF!,'2-BA 2018 MIFRS'!$B34)</f>
        <v>#REF!</v>
      </c>
      <c r="K34" s="37"/>
      <c r="L34" s="51" t="e">
        <f>SUMIFS(#REF!,#REF!,'2-BA 2018 MIFRS'!$B34)</f>
        <v>#REF!</v>
      </c>
      <c r="M34" s="51" t="e">
        <f>SUMIFS(#REF!,#REF!,'2-BA 2018 MIFRS'!$B34)</f>
        <v>#REF!</v>
      </c>
      <c r="N34" s="51" t="e">
        <f>SUMIFS(#REF!,#REF!,'2-BA 2018 MIFRS'!$B34)</f>
        <v>#REF!</v>
      </c>
      <c r="O34" s="51" t="e">
        <f>SUMIFS(#REF!,#REF!,'2-BA 2018 MIFRS'!$B34)</f>
        <v>#REF!</v>
      </c>
      <c r="P34" s="51" t="e">
        <f>SUMIFS(#REF!,#REF!,'2-BA 2018 MIFRS'!$B34)</f>
        <v>#REF!</v>
      </c>
      <c r="Q34" s="51" t="e">
        <f t="shared" si="2"/>
        <v>#REF!</v>
      </c>
      <c r="R34" s="51" t="e">
        <f>SUMIFS(#REF!,#REF!,'2-BA 2018 MIFRS'!$B34)</f>
        <v>#REF!</v>
      </c>
      <c r="S34" s="51" t="e">
        <f>SUMIFS(#REF!,#REF!,'2-BA 2018 MIFRS'!$B34)</f>
        <v>#REF!</v>
      </c>
      <c r="T34" s="38"/>
      <c r="U34" s="58" t="e">
        <f t="shared" si="0"/>
        <v>#REF!</v>
      </c>
    </row>
    <row r="35" spans="1:21" x14ac:dyDescent="0.25">
      <c r="A35" s="49">
        <v>10</v>
      </c>
      <c r="B35" s="49">
        <v>1930</v>
      </c>
      <c r="C35" s="50" t="s">
        <v>32</v>
      </c>
      <c r="D35" s="51" t="e">
        <f>SUMIFS(#REF!,#REF!,'2-BA 2018 MIFRS'!$B35)</f>
        <v>#REF!</v>
      </c>
      <c r="E35" s="51" t="e">
        <f>SUMIFS(#REF!,#REF!,'2-BA 2018 MIFRS'!$B35)</f>
        <v>#REF!</v>
      </c>
      <c r="F35" s="51" t="e">
        <f>SUMIFS(#REF!,#REF!,'2-BA 2018 MIFRS'!$B35)</f>
        <v>#REF!</v>
      </c>
      <c r="G35" s="51" t="e">
        <f>SUMIFS(#REF!,#REF!,'2-BA 2018 MIFRS'!$B35)</f>
        <v>#REF!</v>
      </c>
      <c r="H35" s="51" t="e">
        <f>SUMIFS(#REF!,#REF!,'2-BA 2018 MIFRS'!$B35)</f>
        <v>#REF!</v>
      </c>
      <c r="I35" s="51" t="e">
        <f t="shared" si="1"/>
        <v>#REF!</v>
      </c>
      <c r="J35" s="51" t="e">
        <f>SUMIFS(#REF!,#REF!,'2-BA 2018 MIFRS'!$B35)</f>
        <v>#REF!</v>
      </c>
      <c r="K35" s="37"/>
      <c r="L35" s="51" t="e">
        <f>SUMIFS(#REF!,#REF!,'2-BA 2018 MIFRS'!$B35)</f>
        <v>#REF!</v>
      </c>
      <c r="M35" s="51" t="e">
        <f>SUMIFS(#REF!,#REF!,'2-BA 2018 MIFRS'!$B35)</f>
        <v>#REF!</v>
      </c>
      <c r="N35" s="51" t="e">
        <f>SUMIFS(#REF!,#REF!,'2-BA 2018 MIFRS'!$B35)</f>
        <v>#REF!</v>
      </c>
      <c r="O35" s="51" t="e">
        <f>SUMIFS(#REF!,#REF!,'2-BA 2018 MIFRS'!$B35)</f>
        <v>#REF!</v>
      </c>
      <c r="P35" s="51" t="e">
        <f>SUMIFS(#REF!,#REF!,'2-BA 2018 MIFRS'!$B35)</f>
        <v>#REF!</v>
      </c>
      <c r="Q35" s="51" t="e">
        <f t="shared" si="2"/>
        <v>#REF!</v>
      </c>
      <c r="R35" s="51" t="e">
        <f>SUMIFS(#REF!,#REF!,'2-BA 2018 MIFRS'!$B35)</f>
        <v>#REF!</v>
      </c>
      <c r="S35" s="51" t="e">
        <f>SUMIFS(#REF!,#REF!,'2-BA 2018 MIFRS'!$B35)</f>
        <v>#REF!</v>
      </c>
      <c r="T35" s="38"/>
      <c r="U35" s="58" t="e">
        <f t="shared" si="0"/>
        <v>#REF!</v>
      </c>
    </row>
    <row r="36" spans="1:21" x14ac:dyDescent="0.25">
      <c r="A36" s="49">
        <v>8</v>
      </c>
      <c r="B36" s="49">
        <v>1935</v>
      </c>
      <c r="C36" s="50" t="s">
        <v>33</v>
      </c>
      <c r="D36" s="51" t="e">
        <f>SUMIFS(#REF!,#REF!,'2-BA 2018 MIFRS'!$B36)</f>
        <v>#REF!</v>
      </c>
      <c r="E36" s="51" t="e">
        <f>SUMIFS(#REF!,#REF!,'2-BA 2018 MIFRS'!$B36)</f>
        <v>#REF!</v>
      </c>
      <c r="F36" s="51" t="e">
        <f>SUMIFS(#REF!,#REF!,'2-BA 2018 MIFRS'!$B36)</f>
        <v>#REF!</v>
      </c>
      <c r="G36" s="51" t="e">
        <f>SUMIFS(#REF!,#REF!,'2-BA 2018 MIFRS'!$B36)</f>
        <v>#REF!</v>
      </c>
      <c r="H36" s="51" t="e">
        <f>SUMIFS(#REF!,#REF!,'2-BA 2018 MIFRS'!$B36)</f>
        <v>#REF!</v>
      </c>
      <c r="I36" s="51" t="e">
        <f t="shared" si="1"/>
        <v>#REF!</v>
      </c>
      <c r="J36" s="51" t="e">
        <f>SUMIFS(#REF!,#REF!,'2-BA 2018 MIFRS'!$B36)</f>
        <v>#REF!</v>
      </c>
      <c r="K36" s="37"/>
      <c r="L36" s="51" t="e">
        <f>SUMIFS(#REF!,#REF!,'2-BA 2018 MIFRS'!$B36)</f>
        <v>#REF!</v>
      </c>
      <c r="M36" s="51" t="e">
        <f>SUMIFS(#REF!,#REF!,'2-BA 2018 MIFRS'!$B36)</f>
        <v>#REF!</v>
      </c>
      <c r="N36" s="51" t="e">
        <f>SUMIFS(#REF!,#REF!,'2-BA 2018 MIFRS'!$B36)</f>
        <v>#REF!</v>
      </c>
      <c r="O36" s="51" t="e">
        <f>SUMIFS(#REF!,#REF!,'2-BA 2018 MIFRS'!$B36)</f>
        <v>#REF!</v>
      </c>
      <c r="P36" s="51" t="e">
        <f>SUMIFS(#REF!,#REF!,'2-BA 2018 MIFRS'!$B36)</f>
        <v>#REF!</v>
      </c>
      <c r="Q36" s="51" t="e">
        <f t="shared" si="2"/>
        <v>#REF!</v>
      </c>
      <c r="R36" s="51" t="e">
        <f>SUMIFS(#REF!,#REF!,'2-BA 2018 MIFRS'!$B36)</f>
        <v>#REF!</v>
      </c>
      <c r="S36" s="51" t="e">
        <f>SUMIFS(#REF!,#REF!,'2-BA 2018 MIFRS'!$B36)</f>
        <v>#REF!</v>
      </c>
      <c r="T36" s="38"/>
      <c r="U36" s="58" t="e">
        <f t="shared" si="0"/>
        <v>#REF!</v>
      </c>
    </row>
    <row r="37" spans="1:21" x14ac:dyDescent="0.25">
      <c r="A37" s="49">
        <v>8</v>
      </c>
      <c r="B37" s="49">
        <v>1940</v>
      </c>
      <c r="C37" s="50" t="s">
        <v>34</v>
      </c>
      <c r="D37" s="51" t="e">
        <f>SUMIFS(#REF!,#REF!,'2-BA 2018 MIFRS'!$B37)</f>
        <v>#REF!</v>
      </c>
      <c r="E37" s="51" t="e">
        <f>SUMIFS(#REF!,#REF!,'2-BA 2018 MIFRS'!$B37)+#REF!</f>
        <v>#REF!</v>
      </c>
      <c r="F37" s="51" t="e">
        <f>SUMIFS(#REF!,#REF!,'2-BA 2018 MIFRS'!$B37)</f>
        <v>#REF!</v>
      </c>
      <c r="G37" s="51" t="e">
        <f>SUMIFS(#REF!,#REF!,'2-BA 2018 MIFRS'!$B37)</f>
        <v>#REF!</v>
      </c>
      <c r="H37" s="51" t="e">
        <f>SUMIFS(#REF!,#REF!,'2-BA 2018 MIFRS'!$B37)</f>
        <v>#REF!</v>
      </c>
      <c r="I37" s="51" t="e">
        <f t="shared" si="1"/>
        <v>#REF!</v>
      </c>
      <c r="J37" s="51" t="e">
        <f>SUMIFS(#REF!,#REF!,'2-BA 2018 MIFRS'!$B37)+#REF!</f>
        <v>#REF!</v>
      </c>
      <c r="K37" s="37"/>
      <c r="L37" s="51" t="e">
        <f>SUMIFS(#REF!,#REF!,'2-BA 2018 MIFRS'!$B37)</f>
        <v>#REF!</v>
      </c>
      <c r="M37" s="51" t="e">
        <f>SUMIFS(#REF!,#REF!,'2-BA 2018 MIFRS'!$B37)+#REF!</f>
        <v>#REF!</v>
      </c>
      <c r="N37" s="51" t="e">
        <f>SUMIFS(#REF!,#REF!,'2-BA 2018 MIFRS'!$B37)</f>
        <v>#REF!</v>
      </c>
      <c r="O37" s="51" t="e">
        <f>SUMIFS(#REF!,#REF!,'2-BA 2018 MIFRS'!$B37)</f>
        <v>#REF!</v>
      </c>
      <c r="P37" s="51" t="e">
        <f>SUMIFS(#REF!,#REF!,'2-BA 2018 MIFRS'!$B37)</f>
        <v>#REF!</v>
      </c>
      <c r="Q37" s="51" t="e">
        <f t="shared" si="2"/>
        <v>#REF!</v>
      </c>
      <c r="R37" s="51" t="e">
        <f>SUMIFS(#REF!,#REF!,'2-BA 2018 MIFRS'!$B37)+#REF!</f>
        <v>#REF!</v>
      </c>
      <c r="S37" s="51" t="e">
        <f>SUMIFS(#REF!,#REF!,'2-BA 2018 MIFRS'!$B37)+#REF!+#REF!</f>
        <v>#REF!</v>
      </c>
      <c r="T37" s="38"/>
      <c r="U37" s="58" t="e">
        <f t="shared" si="0"/>
        <v>#REF!</v>
      </c>
    </row>
    <row r="38" spans="1:21" x14ac:dyDescent="0.25">
      <c r="A38" s="45">
        <v>8</v>
      </c>
      <c r="B38" s="45">
        <v>1945</v>
      </c>
      <c r="C38" s="46" t="s">
        <v>35</v>
      </c>
      <c r="D38" s="51" t="e">
        <f>SUMIFS(#REF!,#REF!,'2-BA 2018 MIFRS'!$B38)</f>
        <v>#REF!</v>
      </c>
      <c r="E38" s="51" t="e">
        <f>SUMIFS(#REF!,#REF!,'2-BA 2018 MIFRS'!$B38)</f>
        <v>#REF!</v>
      </c>
      <c r="F38" s="51" t="e">
        <f>SUMIFS(#REF!,#REF!,'2-BA 2018 MIFRS'!$B38)</f>
        <v>#REF!</v>
      </c>
      <c r="G38" s="51" t="e">
        <f>SUMIFS(#REF!,#REF!,'2-BA 2018 MIFRS'!$B38)</f>
        <v>#REF!</v>
      </c>
      <c r="H38" s="51" t="e">
        <f>SUMIFS(#REF!,#REF!,'2-BA 2018 MIFRS'!$B38)</f>
        <v>#REF!</v>
      </c>
      <c r="I38" s="51" t="e">
        <f t="shared" si="1"/>
        <v>#REF!</v>
      </c>
      <c r="J38" s="51" t="e">
        <f>SUMIFS(#REF!,#REF!,'2-BA 2018 MIFRS'!$B38)</f>
        <v>#REF!</v>
      </c>
      <c r="K38" s="47"/>
      <c r="L38" s="51" t="e">
        <f>SUMIFS(#REF!,#REF!,'2-BA 2018 MIFRS'!$B38)</f>
        <v>#REF!</v>
      </c>
      <c r="M38" s="51" t="e">
        <f>SUMIFS(#REF!,#REF!,'2-BA 2018 MIFRS'!$B38)</f>
        <v>#REF!</v>
      </c>
      <c r="N38" s="51" t="e">
        <f>SUMIFS(#REF!,#REF!,'2-BA 2018 MIFRS'!$B38)</f>
        <v>#REF!</v>
      </c>
      <c r="O38" s="51" t="e">
        <f>SUMIFS(#REF!,#REF!,'2-BA 2018 MIFRS'!$B38)</f>
        <v>#REF!</v>
      </c>
      <c r="P38" s="51" t="e">
        <f>SUMIFS(#REF!,#REF!,'2-BA 2018 MIFRS'!$B38)</f>
        <v>#REF!</v>
      </c>
      <c r="Q38" s="51" t="e">
        <f t="shared" si="2"/>
        <v>#REF!</v>
      </c>
      <c r="R38" s="51" t="e">
        <f>SUMIFS(#REF!,#REF!,'2-BA 2018 MIFRS'!$B38)</f>
        <v>#REF!</v>
      </c>
      <c r="S38" s="51" t="e">
        <f>SUMIFS(#REF!,#REF!,'2-BA 2018 MIFRS'!$B38)</f>
        <v>#REF!</v>
      </c>
      <c r="T38" s="38"/>
      <c r="U38" s="58" t="e">
        <f t="shared" si="0"/>
        <v>#REF!</v>
      </c>
    </row>
    <row r="39" spans="1:21" x14ac:dyDescent="0.25">
      <c r="A39" s="45">
        <v>8</v>
      </c>
      <c r="B39" s="45">
        <v>1950</v>
      </c>
      <c r="C39" s="46" t="s">
        <v>55</v>
      </c>
      <c r="D39" s="51" t="e">
        <f>SUMIFS(#REF!,#REF!,'2-BA 2018 MIFRS'!$B39)</f>
        <v>#REF!</v>
      </c>
      <c r="E39" s="51" t="e">
        <f>SUMIFS(#REF!,#REF!,'2-BA 2018 MIFRS'!$B39)</f>
        <v>#REF!</v>
      </c>
      <c r="F39" s="51" t="e">
        <f>SUMIFS(#REF!,#REF!,'2-BA 2018 MIFRS'!$B39)</f>
        <v>#REF!</v>
      </c>
      <c r="G39" s="51" t="e">
        <f>SUMIFS(#REF!,#REF!,'2-BA 2018 MIFRS'!$B39)</f>
        <v>#REF!</v>
      </c>
      <c r="H39" s="51" t="e">
        <f>SUMIFS(#REF!,#REF!,'2-BA 2018 MIFRS'!$B39)</f>
        <v>#REF!</v>
      </c>
      <c r="I39" s="51" t="e">
        <f t="shared" si="1"/>
        <v>#REF!</v>
      </c>
      <c r="J39" s="51" t="e">
        <f>SUMIFS(#REF!,#REF!,'2-BA 2018 MIFRS'!$B39)</f>
        <v>#REF!</v>
      </c>
      <c r="K39" s="47"/>
      <c r="L39" s="51" t="e">
        <f>SUMIFS(#REF!,#REF!,'2-BA 2018 MIFRS'!$B39)</f>
        <v>#REF!</v>
      </c>
      <c r="M39" s="51" t="e">
        <f>SUMIFS(#REF!,#REF!,'2-BA 2018 MIFRS'!$B39)</f>
        <v>#REF!</v>
      </c>
      <c r="N39" s="51" t="e">
        <f>SUMIFS(#REF!,#REF!,'2-BA 2018 MIFRS'!$B39)</f>
        <v>#REF!</v>
      </c>
      <c r="O39" s="51" t="e">
        <f>SUMIFS(#REF!,#REF!,'2-BA 2018 MIFRS'!$B39)</f>
        <v>#REF!</v>
      </c>
      <c r="P39" s="51" t="e">
        <f>SUMIFS(#REF!,#REF!,'2-BA 2018 MIFRS'!$B39)</f>
        <v>#REF!</v>
      </c>
      <c r="Q39" s="51" t="e">
        <f t="shared" si="2"/>
        <v>#REF!</v>
      </c>
      <c r="R39" s="51" t="e">
        <f>SUMIFS(#REF!,#REF!,'2-BA 2018 MIFRS'!$B39)</f>
        <v>#REF!</v>
      </c>
      <c r="S39" s="51" t="e">
        <f>SUMIFS(#REF!,#REF!,'2-BA 2018 MIFRS'!$B39)</f>
        <v>#REF!</v>
      </c>
      <c r="T39" s="38"/>
      <c r="U39" s="58" t="e">
        <f t="shared" si="0"/>
        <v>#REF!</v>
      </c>
    </row>
    <row r="40" spans="1:21" x14ac:dyDescent="0.25">
      <c r="A40" s="45">
        <v>8</v>
      </c>
      <c r="B40" s="45">
        <v>1955</v>
      </c>
      <c r="C40" s="46" t="s">
        <v>36</v>
      </c>
      <c r="D40" s="51" t="e">
        <f>SUMIFS(#REF!,#REF!,'2-BA 2018 MIFRS'!$B40)</f>
        <v>#REF!</v>
      </c>
      <c r="E40" s="51" t="e">
        <f>SUMIFS(#REF!,#REF!,'2-BA 2018 MIFRS'!$B40)</f>
        <v>#REF!</v>
      </c>
      <c r="F40" s="51" t="e">
        <f>SUMIFS(#REF!,#REF!,'2-BA 2018 MIFRS'!$B40)</f>
        <v>#REF!</v>
      </c>
      <c r="G40" s="51" t="e">
        <f>SUMIFS(#REF!,#REF!,'2-BA 2018 MIFRS'!$B40)</f>
        <v>#REF!</v>
      </c>
      <c r="H40" s="51" t="e">
        <f>SUMIFS(#REF!,#REF!,'2-BA 2018 MIFRS'!$B40)</f>
        <v>#REF!</v>
      </c>
      <c r="I40" s="51" t="e">
        <f t="shared" si="1"/>
        <v>#REF!</v>
      </c>
      <c r="J40" s="51" t="e">
        <f>SUMIFS(#REF!,#REF!,'2-BA 2018 MIFRS'!$B40)</f>
        <v>#REF!</v>
      </c>
      <c r="K40" s="47"/>
      <c r="L40" s="51" t="e">
        <f>SUMIFS(#REF!,#REF!,'2-BA 2018 MIFRS'!$B40)</f>
        <v>#REF!</v>
      </c>
      <c r="M40" s="51" t="e">
        <f>SUMIFS(#REF!,#REF!,'2-BA 2018 MIFRS'!$B40)</f>
        <v>#REF!</v>
      </c>
      <c r="N40" s="51" t="e">
        <f>SUMIFS(#REF!,#REF!,'2-BA 2018 MIFRS'!$B40)</f>
        <v>#REF!</v>
      </c>
      <c r="O40" s="51" t="e">
        <f>SUMIFS(#REF!,#REF!,'2-BA 2018 MIFRS'!$B40)</f>
        <v>#REF!</v>
      </c>
      <c r="P40" s="51" t="e">
        <f>SUMIFS(#REF!,#REF!,'2-BA 2018 MIFRS'!$B40)</f>
        <v>#REF!</v>
      </c>
      <c r="Q40" s="51" t="e">
        <f t="shared" si="2"/>
        <v>#REF!</v>
      </c>
      <c r="R40" s="51" t="e">
        <f>SUMIFS(#REF!,#REF!,'2-BA 2018 MIFRS'!$B40)</f>
        <v>#REF!</v>
      </c>
      <c r="S40" s="51" t="e">
        <f>SUMIFS(#REF!,#REF!,'2-BA 2018 MIFRS'!$B40)</f>
        <v>#REF!</v>
      </c>
      <c r="T40" s="38"/>
      <c r="U40" s="58" t="e">
        <f t="shared" si="0"/>
        <v>#REF!</v>
      </c>
    </row>
    <row r="41" spans="1:21" x14ac:dyDescent="0.25">
      <c r="A41" s="19">
        <v>8</v>
      </c>
      <c r="B41" s="19">
        <v>1960</v>
      </c>
      <c r="C41" s="46" t="s">
        <v>37</v>
      </c>
      <c r="D41" s="51" t="e">
        <f>SUMIFS(#REF!,#REF!,'2-BA 2018 MIFRS'!$B41)</f>
        <v>#REF!</v>
      </c>
      <c r="E41" s="51" t="e">
        <f>SUMIFS(#REF!,#REF!,'2-BA 2018 MIFRS'!$B41)</f>
        <v>#REF!</v>
      </c>
      <c r="F41" s="51" t="e">
        <f>SUMIFS(#REF!,#REF!,'2-BA 2018 MIFRS'!$B41)</f>
        <v>#REF!</v>
      </c>
      <c r="G41" s="51" t="e">
        <f>SUMIFS(#REF!,#REF!,'2-BA 2018 MIFRS'!$B41)</f>
        <v>#REF!</v>
      </c>
      <c r="H41" s="51" t="e">
        <f>SUMIFS(#REF!,#REF!,'2-BA 2018 MIFRS'!$B41)</f>
        <v>#REF!</v>
      </c>
      <c r="I41" s="51" t="e">
        <f t="shared" si="1"/>
        <v>#REF!</v>
      </c>
      <c r="J41" s="51" t="e">
        <f>SUMIFS(#REF!,#REF!,'2-BA 2018 MIFRS'!$B41)</f>
        <v>#REF!</v>
      </c>
      <c r="K41" s="47"/>
      <c r="L41" s="51" t="e">
        <f>SUMIFS(#REF!,#REF!,'2-BA 2018 MIFRS'!$B41)</f>
        <v>#REF!</v>
      </c>
      <c r="M41" s="51" t="e">
        <f>SUMIFS(#REF!,#REF!,'2-BA 2018 MIFRS'!$B41)</f>
        <v>#REF!</v>
      </c>
      <c r="N41" s="51" t="e">
        <f>SUMIFS(#REF!,#REF!,'2-BA 2018 MIFRS'!$B41)</f>
        <v>#REF!</v>
      </c>
      <c r="O41" s="51" t="e">
        <f>SUMIFS(#REF!,#REF!,'2-BA 2018 MIFRS'!$B41)</f>
        <v>#REF!</v>
      </c>
      <c r="P41" s="51" t="e">
        <f>SUMIFS(#REF!,#REF!,'2-BA 2018 MIFRS'!$B41)</f>
        <v>#REF!</v>
      </c>
      <c r="Q41" s="51" t="e">
        <f t="shared" si="2"/>
        <v>#REF!</v>
      </c>
      <c r="R41" s="51" t="e">
        <f>SUMIFS(#REF!,#REF!,'2-BA 2018 MIFRS'!$B41)</f>
        <v>#REF!</v>
      </c>
      <c r="S41" s="51" t="e">
        <f>SUMIFS(#REF!,#REF!,'2-BA 2018 MIFRS'!$B41)</f>
        <v>#REF!</v>
      </c>
      <c r="T41" s="38"/>
      <c r="U41" s="58" t="e">
        <f t="shared" si="0"/>
        <v>#REF!</v>
      </c>
    </row>
    <row r="42" spans="1:21" ht="30" x14ac:dyDescent="0.25">
      <c r="A42" s="48">
        <v>47</v>
      </c>
      <c r="B42" s="19">
        <v>1970</v>
      </c>
      <c r="C42" s="46" t="s">
        <v>38</v>
      </c>
      <c r="D42" s="51" t="e">
        <f>SUMIFS(#REF!,#REF!,'2-BA 2018 MIFRS'!$B42)</f>
        <v>#REF!</v>
      </c>
      <c r="E42" s="51" t="e">
        <f>SUMIFS(#REF!,#REF!,'2-BA 2018 MIFRS'!$B42)</f>
        <v>#REF!</v>
      </c>
      <c r="F42" s="51" t="e">
        <f>SUMIFS(#REF!,#REF!,'2-BA 2018 MIFRS'!$B42)</f>
        <v>#REF!</v>
      </c>
      <c r="G42" s="51" t="e">
        <f>SUMIFS(#REF!,#REF!,'2-BA 2018 MIFRS'!$B42)</f>
        <v>#REF!</v>
      </c>
      <c r="H42" s="51" t="e">
        <f>SUMIFS(#REF!,#REF!,'2-BA 2018 MIFRS'!$B42)</f>
        <v>#REF!</v>
      </c>
      <c r="I42" s="51" t="e">
        <f t="shared" si="1"/>
        <v>#REF!</v>
      </c>
      <c r="J42" s="51" t="e">
        <f>SUMIFS(#REF!,#REF!,'2-BA 2018 MIFRS'!$B42)</f>
        <v>#REF!</v>
      </c>
      <c r="K42" s="47"/>
      <c r="L42" s="51" t="e">
        <f>SUMIFS(#REF!,#REF!,'2-BA 2018 MIFRS'!$B42)</f>
        <v>#REF!</v>
      </c>
      <c r="M42" s="51" t="e">
        <f>SUMIFS(#REF!,#REF!,'2-BA 2018 MIFRS'!$B42)</f>
        <v>#REF!</v>
      </c>
      <c r="N42" s="51" t="e">
        <f>SUMIFS(#REF!,#REF!,'2-BA 2018 MIFRS'!$B42)</f>
        <v>#REF!</v>
      </c>
      <c r="O42" s="51" t="e">
        <f>SUMIFS(#REF!,#REF!,'2-BA 2018 MIFRS'!$B42)</f>
        <v>#REF!</v>
      </c>
      <c r="P42" s="51" t="e">
        <f>SUMIFS(#REF!,#REF!,'2-BA 2018 MIFRS'!$B42)</f>
        <v>#REF!</v>
      </c>
      <c r="Q42" s="51" t="e">
        <f t="shared" si="2"/>
        <v>#REF!</v>
      </c>
      <c r="R42" s="51" t="e">
        <f>SUMIFS(#REF!,#REF!,'2-BA 2018 MIFRS'!$B42)</f>
        <v>#REF!</v>
      </c>
      <c r="S42" s="51" t="e">
        <f>SUMIFS(#REF!,#REF!,'2-BA 2018 MIFRS'!$B42)</f>
        <v>#REF!</v>
      </c>
      <c r="T42" s="38"/>
      <c r="U42" s="58" t="e">
        <f t="shared" si="0"/>
        <v>#REF!</v>
      </c>
    </row>
    <row r="43" spans="1:21" ht="30" x14ac:dyDescent="0.25">
      <c r="A43" s="45">
        <v>47</v>
      </c>
      <c r="B43" s="45">
        <v>1975</v>
      </c>
      <c r="C43" s="46" t="s">
        <v>39</v>
      </c>
      <c r="D43" s="51" t="e">
        <f>SUMIFS(#REF!,#REF!,'2-BA 2018 MIFRS'!$B43)</f>
        <v>#REF!</v>
      </c>
      <c r="E43" s="51" t="e">
        <f>SUMIFS(#REF!,#REF!,'2-BA 2018 MIFRS'!$B43)</f>
        <v>#REF!</v>
      </c>
      <c r="F43" s="51" t="e">
        <f>SUMIFS(#REF!,#REF!,'2-BA 2018 MIFRS'!$B43)</f>
        <v>#REF!</v>
      </c>
      <c r="G43" s="51" t="e">
        <f>SUMIFS(#REF!,#REF!,'2-BA 2018 MIFRS'!$B43)</f>
        <v>#REF!</v>
      </c>
      <c r="H43" s="51" t="e">
        <f>SUMIFS(#REF!,#REF!,'2-BA 2018 MIFRS'!$B43)</f>
        <v>#REF!</v>
      </c>
      <c r="I43" s="51" t="e">
        <f t="shared" si="1"/>
        <v>#REF!</v>
      </c>
      <c r="J43" s="51" t="e">
        <f>SUMIFS(#REF!,#REF!,'2-BA 2018 MIFRS'!$B43)</f>
        <v>#REF!</v>
      </c>
      <c r="K43" s="47"/>
      <c r="L43" s="51" t="e">
        <f>SUMIFS(#REF!,#REF!,'2-BA 2018 MIFRS'!$B43)</f>
        <v>#REF!</v>
      </c>
      <c r="M43" s="51" t="e">
        <f>SUMIFS(#REF!,#REF!,'2-BA 2018 MIFRS'!$B43)</f>
        <v>#REF!</v>
      </c>
      <c r="N43" s="51" t="e">
        <f>SUMIFS(#REF!,#REF!,'2-BA 2018 MIFRS'!$B43)</f>
        <v>#REF!</v>
      </c>
      <c r="O43" s="51" t="e">
        <f>SUMIFS(#REF!,#REF!,'2-BA 2018 MIFRS'!$B43)</f>
        <v>#REF!</v>
      </c>
      <c r="P43" s="51" t="e">
        <f>SUMIFS(#REF!,#REF!,'2-BA 2018 MIFRS'!$B43)</f>
        <v>#REF!</v>
      </c>
      <c r="Q43" s="51" t="e">
        <f t="shared" si="2"/>
        <v>#REF!</v>
      </c>
      <c r="R43" s="51" t="e">
        <f>SUMIFS(#REF!,#REF!,'2-BA 2018 MIFRS'!$B43)</f>
        <v>#REF!</v>
      </c>
      <c r="S43" s="51" t="e">
        <f>SUMIFS(#REF!,#REF!,'2-BA 2018 MIFRS'!$B43)</f>
        <v>#REF!</v>
      </c>
      <c r="T43" s="38"/>
      <c r="U43" s="58" t="e">
        <f t="shared" si="0"/>
        <v>#REF!</v>
      </c>
    </row>
    <row r="44" spans="1:21" x14ac:dyDescent="0.25">
      <c r="A44" s="45">
        <v>47</v>
      </c>
      <c r="B44" s="45">
        <v>1980</v>
      </c>
      <c r="C44" s="46" t="s">
        <v>40</v>
      </c>
      <c r="D44" s="51" t="e">
        <f>SUMIFS(#REF!,#REF!,'2-BA 2018 MIFRS'!$B44)+#REF!</f>
        <v>#REF!</v>
      </c>
      <c r="E44" s="51" t="e">
        <f>SUMIFS(#REF!,#REF!,'2-BA 2018 MIFRS'!$B44)+#REF!</f>
        <v>#REF!</v>
      </c>
      <c r="F44" s="51" t="e">
        <f>SUMIFS(#REF!,#REF!,'2-BA 2018 MIFRS'!$B44)</f>
        <v>#REF!</v>
      </c>
      <c r="G44" s="51" t="e">
        <f>SUMIFS(#REF!,#REF!,'2-BA 2018 MIFRS'!$B44)</f>
        <v>#REF!</v>
      </c>
      <c r="H44" s="51" t="e">
        <f>SUMIFS(#REF!,#REF!,'2-BA 2018 MIFRS'!$B44)</f>
        <v>#REF!</v>
      </c>
      <c r="I44" s="51" t="e">
        <f t="shared" si="1"/>
        <v>#REF!</v>
      </c>
      <c r="J44" s="51" t="e">
        <f>SUMIFS(#REF!,#REF!,'2-BA 2018 MIFRS'!$B44)+#REF!+#REF!</f>
        <v>#REF!</v>
      </c>
      <c r="K44" s="47"/>
      <c r="L44" s="51" t="e">
        <f>SUMIFS(#REF!,#REF!,'2-BA 2018 MIFRS'!$B44)+#REF!</f>
        <v>#REF!</v>
      </c>
      <c r="M44" s="51" t="e">
        <f>SUMIFS(#REF!,#REF!,'2-BA 2018 MIFRS'!$B44)+#REF!</f>
        <v>#REF!</v>
      </c>
      <c r="N44" s="51" t="e">
        <f>SUMIFS(#REF!,#REF!,'2-BA 2018 MIFRS'!$B44)</f>
        <v>#REF!</v>
      </c>
      <c r="O44" s="51" t="e">
        <f>SUMIFS(#REF!,#REF!,'2-BA 2018 MIFRS'!$B44)</f>
        <v>#REF!</v>
      </c>
      <c r="P44" s="51" t="e">
        <f>SUMIFS(#REF!,#REF!,'2-BA 2018 MIFRS'!$B44)</f>
        <v>#REF!</v>
      </c>
      <c r="Q44" s="51" t="e">
        <f t="shared" si="2"/>
        <v>#REF!</v>
      </c>
      <c r="R44" s="51" t="e">
        <f>SUMIFS(#REF!,#REF!,'2-BA 2018 MIFRS'!$B44)+#REF!</f>
        <v>#REF!</v>
      </c>
      <c r="S44" s="51" t="e">
        <f>SUMIFS(#REF!,#REF!,'2-BA 2018 MIFRS'!$B44)+#REF!</f>
        <v>#REF!</v>
      </c>
      <c r="T44" s="38"/>
      <c r="U44" s="58" t="e">
        <f t="shared" si="0"/>
        <v>#REF!</v>
      </c>
    </row>
    <row r="45" spans="1:21" ht="15" hidden="1" customHeight="1" outlineLevel="1" x14ac:dyDescent="0.25">
      <c r="A45" s="45">
        <v>47</v>
      </c>
      <c r="B45" s="45">
        <v>1985</v>
      </c>
      <c r="C45" s="46" t="s">
        <v>41</v>
      </c>
      <c r="D45" s="51" t="e">
        <f>SUMIFS(#REF!,#REF!,'2-BA 2018 MIFRS'!$B45)</f>
        <v>#REF!</v>
      </c>
      <c r="E45" s="51" t="e">
        <f>SUMIFS(#REF!,#REF!,'2-BA 2018 MIFRS'!$B45)</f>
        <v>#REF!</v>
      </c>
      <c r="F45" s="51" t="e">
        <f>SUMIFS(#REF!,#REF!,'2-BA 2018 MIFRS'!$B45)</f>
        <v>#REF!</v>
      </c>
      <c r="G45" s="51" t="e">
        <f>SUMIFS(#REF!,#REF!,'2-BA 2018 MIFRS'!$B45)</f>
        <v>#REF!</v>
      </c>
      <c r="H45" s="51" t="e">
        <f>SUMIFS(#REF!,#REF!,'2-BA 2018 MIFRS'!$B45)</f>
        <v>#REF!</v>
      </c>
      <c r="I45" s="51" t="e">
        <f t="shared" si="1"/>
        <v>#REF!</v>
      </c>
      <c r="J45" s="51" t="e">
        <f>SUMIFS(#REF!,#REF!,'2-BA 2018 MIFRS'!$B45)</f>
        <v>#REF!</v>
      </c>
      <c r="K45" s="47"/>
      <c r="L45" s="51" t="e">
        <f>SUMIFS(#REF!,#REF!,'2-BA 2018 MIFRS'!$B45)</f>
        <v>#REF!</v>
      </c>
      <c r="M45" s="51" t="e">
        <f>SUMIFS(#REF!,#REF!,'2-BA 2018 MIFRS'!$B45)</f>
        <v>#REF!</v>
      </c>
      <c r="N45" s="51" t="e">
        <f>SUMIFS(#REF!,#REF!,'2-BA 2018 MIFRS'!$B45)</f>
        <v>#REF!</v>
      </c>
      <c r="O45" s="51" t="e">
        <f>SUMIFS(#REF!,#REF!,'2-BA 2018 MIFRS'!$B45)</f>
        <v>#REF!</v>
      </c>
      <c r="P45" s="51" t="e">
        <f>SUMIFS(#REF!,#REF!,'2-BA 2018 MIFRS'!$B45)</f>
        <v>#REF!</v>
      </c>
      <c r="Q45" s="51" t="e">
        <f t="shared" si="2"/>
        <v>#REF!</v>
      </c>
      <c r="R45" s="51" t="e">
        <f>SUMIFS(#REF!,#REF!,'2-BA 2018 MIFRS'!$B45)</f>
        <v>#REF!</v>
      </c>
      <c r="S45" s="51" t="e">
        <f>SUMIFS(#REF!,#REF!,'2-BA 2018 MIFRS'!$B45)</f>
        <v>#REF!</v>
      </c>
      <c r="T45" s="38"/>
      <c r="U45" s="58" t="e">
        <f t="shared" si="0"/>
        <v>#REF!</v>
      </c>
    </row>
    <row r="46" spans="1:21" ht="30" collapsed="1" x14ac:dyDescent="0.25">
      <c r="A46" s="45">
        <v>47</v>
      </c>
      <c r="B46" s="45">
        <v>2440</v>
      </c>
      <c r="C46" s="46" t="s">
        <v>54</v>
      </c>
      <c r="D46" s="51" t="e">
        <f>SUMIFS(#REF!,#REF!,'2-BA 2018 MIFRS'!$B46)</f>
        <v>#REF!</v>
      </c>
      <c r="E46" s="51" t="e">
        <f>SUMIFS(#REF!,#REF!,'2-BA 2018 MIFRS'!$B46)</f>
        <v>#REF!</v>
      </c>
      <c r="F46" s="51" t="e">
        <f>SUMIFS(#REF!,#REF!,'2-BA 2018 MIFRS'!$B46)</f>
        <v>#REF!</v>
      </c>
      <c r="G46" s="51" t="e">
        <f>SUMIFS(#REF!,#REF!,'2-BA 2018 MIFRS'!$B46)</f>
        <v>#REF!</v>
      </c>
      <c r="H46" s="51" t="e">
        <f>SUMIFS(#REF!,#REF!,'2-BA 2018 MIFRS'!$B46)</f>
        <v>#REF!</v>
      </c>
      <c r="I46" s="51" t="e">
        <f t="shared" si="1"/>
        <v>#REF!</v>
      </c>
      <c r="J46" s="51" t="e">
        <f>SUMIFS(#REF!,#REF!,'2-BA 2018 MIFRS'!$B46)</f>
        <v>#REF!</v>
      </c>
      <c r="K46" s="47"/>
      <c r="L46" s="51" t="e">
        <f>SUMIFS(#REF!,#REF!,'2-BA 2018 MIFRS'!$B46)</f>
        <v>#REF!</v>
      </c>
      <c r="M46" s="51" t="e">
        <f>SUMIFS(#REF!,#REF!,'2-BA 2018 MIFRS'!$B46)</f>
        <v>#REF!</v>
      </c>
      <c r="N46" s="51" t="e">
        <f>SUMIFS(#REF!,#REF!,'2-BA 2018 MIFRS'!$B46)</f>
        <v>#REF!</v>
      </c>
      <c r="O46" s="51" t="e">
        <f>SUMIFS(#REF!,#REF!,'2-BA 2018 MIFRS'!$B46)</f>
        <v>#REF!</v>
      </c>
      <c r="P46" s="51" t="e">
        <f>SUMIFS(#REF!,#REF!,'2-BA 2018 MIFRS'!$B46)</f>
        <v>#REF!</v>
      </c>
      <c r="Q46" s="51" t="e">
        <f t="shared" si="2"/>
        <v>#REF!</v>
      </c>
      <c r="R46" s="51" t="e">
        <f>SUMIFS(#REF!,#REF!,'2-BA 2018 MIFRS'!$B46)</f>
        <v>#REF!</v>
      </c>
      <c r="S46" s="51" t="e">
        <f>SUMIFS(#REF!,#REF!,'2-BA 2018 MIFRS'!$B46)</f>
        <v>#REF!</v>
      </c>
      <c r="T46" s="38"/>
      <c r="U46" s="58" t="e">
        <f t="shared" si="0"/>
        <v>#REF!</v>
      </c>
    </row>
    <row r="47" spans="1:21" x14ac:dyDescent="0.25">
      <c r="A47" s="45" t="s">
        <v>15</v>
      </c>
      <c r="B47" s="45">
        <v>1609</v>
      </c>
      <c r="C47" s="46" t="s">
        <v>42</v>
      </c>
      <c r="D47" s="51" t="e">
        <f>SUMIFS(#REF!,#REF!,'2-BA 2018 MIFRS'!$B47)</f>
        <v>#REF!</v>
      </c>
      <c r="E47" s="51" t="e">
        <f>SUMIFS(#REF!,#REF!,'2-BA 2018 MIFRS'!$B47)</f>
        <v>#REF!</v>
      </c>
      <c r="F47" s="51" t="e">
        <f>SUMIFS(#REF!,#REF!,'2-BA 2018 MIFRS'!$B47)</f>
        <v>#REF!</v>
      </c>
      <c r="G47" s="51" t="e">
        <f>SUMIFS(#REF!,#REF!,'2-BA 2018 MIFRS'!$B47)</f>
        <v>#REF!</v>
      </c>
      <c r="H47" s="51" t="e">
        <f>SUMIFS(#REF!,#REF!,'2-BA 2018 MIFRS'!$B47)</f>
        <v>#REF!</v>
      </c>
      <c r="I47" s="51" t="e">
        <f t="shared" si="1"/>
        <v>#REF!</v>
      </c>
      <c r="J47" s="51" t="e">
        <f>SUMIFS(#REF!,#REF!,'2-BA 2018 MIFRS'!$B47)</f>
        <v>#REF!</v>
      </c>
      <c r="K47" s="47"/>
      <c r="L47" s="51" t="e">
        <f>SUMIFS(#REF!,#REF!,'2-BA 2018 MIFRS'!$B47)</f>
        <v>#REF!</v>
      </c>
      <c r="M47" s="51" t="e">
        <f>SUMIFS(#REF!,#REF!,'2-BA 2018 MIFRS'!$B47)</f>
        <v>#REF!</v>
      </c>
      <c r="N47" s="51" t="e">
        <f>SUMIFS(#REF!,#REF!,'2-BA 2018 MIFRS'!$B47)</f>
        <v>#REF!</v>
      </c>
      <c r="O47" s="51" t="e">
        <f>SUMIFS(#REF!,#REF!,'2-BA 2018 MIFRS'!$B47)</f>
        <v>#REF!</v>
      </c>
      <c r="P47" s="51" t="e">
        <f>SUMIFS(#REF!,#REF!,'2-BA 2018 MIFRS'!$B47)</f>
        <v>#REF!</v>
      </c>
      <c r="Q47" s="51" t="e">
        <f t="shared" si="2"/>
        <v>#REF!</v>
      </c>
      <c r="R47" s="51" t="e">
        <f>SUMIFS(#REF!,#REF!,'2-BA 2018 MIFRS'!$B47)</f>
        <v>#REF!</v>
      </c>
      <c r="S47" s="51" t="e">
        <f>SUMIFS(#REF!,#REF!,'2-BA 2018 MIFRS'!$B47)</f>
        <v>#REF!</v>
      </c>
      <c r="T47" s="38"/>
      <c r="U47" s="58" t="e">
        <f t="shared" si="0"/>
        <v>#REF!</v>
      </c>
    </row>
    <row r="48" spans="1:21" x14ac:dyDescent="0.25">
      <c r="A48" s="45" t="s">
        <v>15</v>
      </c>
      <c r="B48" s="45">
        <v>2005</v>
      </c>
      <c r="C48" s="46" t="s">
        <v>43</v>
      </c>
      <c r="D48" s="51" t="e">
        <f>SUMIFS(#REF!,#REF!,'2-BA 2018 MIFRS'!$B48)</f>
        <v>#REF!</v>
      </c>
      <c r="E48" s="51" t="e">
        <f>SUMIFS(#REF!,#REF!,'2-BA 2018 MIFRS'!$B48)</f>
        <v>#REF!</v>
      </c>
      <c r="F48" s="51" t="e">
        <f>SUMIFS(#REF!,#REF!,'2-BA 2018 MIFRS'!$B48)</f>
        <v>#REF!</v>
      </c>
      <c r="G48" s="51" t="e">
        <f>SUMIFS(#REF!,#REF!,'2-BA 2018 MIFRS'!$B48)</f>
        <v>#REF!</v>
      </c>
      <c r="H48" s="51" t="e">
        <f>SUMIFS(#REF!,#REF!,'2-BA 2018 MIFRS'!$B48)</f>
        <v>#REF!</v>
      </c>
      <c r="I48" s="51" t="e">
        <f t="shared" si="1"/>
        <v>#REF!</v>
      </c>
      <c r="J48" s="51" t="e">
        <f>SUMIFS(#REF!,#REF!,'2-BA 2018 MIFRS'!$B48)</f>
        <v>#REF!</v>
      </c>
      <c r="K48" s="47"/>
      <c r="L48" s="51" t="e">
        <f>SUMIFS(#REF!,#REF!,'2-BA 2018 MIFRS'!$B48)</f>
        <v>#REF!</v>
      </c>
      <c r="M48" s="51" t="e">
        <f>SUMIFS(#REF!,#REF!,'2-BA 2018 MIFRS'!$B48)</f>
        <v>#REF!</v>
      </c>
      <c r="N48" s="51" t="e">
        <f>SUMIFS(#REF!,#REF!,'2-BA 2018 MIFRS'!$B48)</f>
        <v>#REF!</v>
      </c>
      <c r="O48" s="51" t="e">
        <f>SUMIFS(#REF!,#REF!,'2-BA 2018 MIFRS'!$B48)</f>
        <v>#REF!</v>
      </c>
      <c r="P48" s="51" t="e">
        <f>SUMIFS(#REF!,#REF!,'2-BA 2018 MIFRS'!$B48)</f>
        <v>#REF!</v>
      </c>
      <c r="Q48" s="51" t="e">
        <f t="shared" si="2"/>
        <v>#REF!</v>
      </c>
      <c r="R48" s="51" t="e">
        <f>SUMIFS(#REF!,#REF!,'2-BA 2018 MIFRS'!$B48)</f>
        <v>#REF!</v>
      </c>
      <c r="S48" s="51" t="e">
        <f>SUMIFS(#REF!,#REF!,'2-BA 2018 MIFRS'!$B48)</f>
        <v>#REF!</v>
      </c>
      <c r="T48" s="38"/>
      <c r="U48" s="58" t="e">
        <f t="shared" si="0"/>
        <v>#REF!</v>
      </c>
    </row>
    <row r="49" spans="1:24" x14ac:dyDescent="0.25">
      <c r="A49" s="20"/>
      <c r="B49" s="20"/>
      <c r="C49" s="21"/>
      <c r="D49" s="22"/>
      <c r="E49" s="22"/>
      <c r="F49" s="22"/>
      <c r="G49" s="22"/>
      <c r="H49" s="22"/>
      <c r="I49" s="22"/>
      <c r="J49" s="41"/>
      <c r="K49" s="37"/>
      <c r="L49" s="22"/>
      <c r="M49" s="22"/>
      <c r="N49" s="22"/>
      <c r="O49" s="22"/>
      <c r="P49" s="22"/>
      <c r="Q49" s="22"/>
      <c r="R49" s="41"/>
      <c r="S49" s="44"/>
      <c r="T49" s="38"/>
      <c r="U49" s="58">
        <f t="shared" si="0"/>
        <v>0</v>
      </c>
    </row>
    <row r="50" spans="1:24" x14ac:dyDescent="0.25">
      <c r="A50" s="20"/>
      <c r="B50" s="20"/>
      <c r="C50" s="23" t="s">
        <v>44</v>
      </c>
      <c r="D50" s="24" t="e">
        <f>SUM(D16:D49)</f>
        <v>#REF!</v>
      </c>
      <c r="E50" s="24" t="e">
        <f t="shared" ref="E50:J50" si="5">SUM(E16:E49)</f>
        <v>#REF!</v>
      </c>
      <c r="F50" s="24" t="e">
        <f t="shared" si="5"/>
        <v>#REF!</v>
      </c>
      <c r="G50" s="24" t="e">
        <f t="shared" si="5"/>
        <v>#REF!</v>
      </c>
      <c r="H50" s="24" t="e">
        <f t="shared" si="5"/>
        <v>#REF!</v>
      </c>
      <c r="I50" s="24" t="e">
        <f t="shared" si="5"/>
        <v>#REF!</v>
      </c>
      <c r="J50" s="24" t="e">
        <f t="shared" si="5"/>
        <v>#REF!</v>
      </c>
      <c r="K50" s="108"/>
      <c r="L50" s="24" t="e">
        <f t="shared" ref="L50:S50" si="6">SUM(L16:L49)</f>
        <v>#REF!</v>
      </c>
      <c r="M50" s="24" t="e">
        <f t="shared" si="6"/>
        <v>#REF!</v>
      </c>
      <c r="N50" s="24" t="e">
        <f t="shared" si="6"/>
        <v>#REF!</v>
      </c>
      <c r="O50" s="24" t="e">
        <f t="shared" si="6"/>
        <v>#REF!</v>
      </c>
      <c r="P50" s="24" t="e">
        <f t="shared" si="6"/>
        <v>#REF!</v>
      </c>
      <c r="Q50" s="24" t="e">
        <f t="shared" si="6"/>
        <v>#REF!</v>
      </c>
      <c r="R50" s="24" t="e">
        <f t="shared" si="6"/>
        <v>#REF!</v>
      </c>
      <c r="S50" s="24" t="e">
        <f t="shared" si="6"/>
        <v>#REF!</v>
      </c>
      <c r="U50" s="58" t="e">
        <f t="shared" si="0"/>
        <v>#REF!</v>
      </c>
      <c r="W50" s="58" t="e">
        <f>+D50+E50+I50-J50</f>
        <v>#REF!</v>
      </c>
      <c r="X50" s="58" t="e">
        <f>+L50+M50+Q50-R50</f>
        <v>#REF!</v>
      </c>
    </row>
    <row r="51" spans="1:24" ht="37.5" x14ac:dyDescent="0.25">
      <c r="A51" s="20"/>
      <c r="B51" s="20"/>
      <c r="C51" s="25" t="s">
        <v>45</v>
      </c>
      <c r="D51" s="22" t="e">
        <f>-#REF!</f>
        <v>#REF!</v>
      </c>
      <c r="E51" s="22" t="e">
        <f>-#REF!</f>
        <v>#REF!</v>
      </c>
      <c r="F51" s="22"/>
      <c r="G51" s="22"/>
      <c r="H51" s="22"/>
      <c r="I51" s="22">
        <v>0</v>
      </c>
      <c r="J51" s="41" t="e">
        <f>-#REF!</f>
        <v>#REF!</v>
      </c>
      <c r="K51" s="37"/>
      <c r="L51" s="22" t="e">
        <f>-#REF!</f>
        <v>#REF!</v>
      </c>
      <c r="M51" s="22" t="e">
        <f>-#REF!</f>
        <v>#REF!</v>
      </c>
      <c r="N51" s="22"/>
      <c r="O51" s="22"/>
      <c r="P51" s="22"/>
      <c r="Q51" s="22">
        <v>0</v>
      </c>
      <c r="R51" s="41" t="e">
        <f>-#REF!</f>
        <v>#REF!</v>
      </c>
      <c r="S51" s="44" t="e">
        <f>-#REF!</f>
        <v>#REF!</v>
      </c>
      <c r="U51" s="58" t="e">
        <f t="shared" si="0"/>
        <v>#REF!</v>
      </c>
      <c r="W51" s="58"/>
      <c r="X51" s="58"/>
    </row>
    <row r="52" spans="1:24" ht="25.5" x14ac:dyDescent="0.25">
      <c r="A52" s="20"/>
      <c r="B52" s="20"/>
      <c r="C52" s="26" t="s">
        <v>46</v>
      </c>
      <c r="D52" s="22" t="e">
        <f>-SUM(#REF!)</f>
        <v>#REF!</v>
      </c>
      <c r="E52" s="22" t="e">
        <f>-(#REF!)</f>
        <v>#REF!</v>
      </c>
      <c r="F52" s="22"/>
      <c r="G52" s="22"/>
      <c r="H52" s="22"/>
      <c r="I52" s="22">
        <v>0</v>
      </c>
      <c r="J52" s="41" t="e">
        <f>-(#REF!)</f>
        <v>#REF!</v>
      </c>
      <c r="K52" s="27"/>
      <c r="L52" s="22" t="e">
        <f>-(#REF!)</f>
        <v>#REF!</v>
      </c>
      <c r="M52" s="22" t="e">
        <f>-(#REF!)</f>
        <v>#REF!</v>
      </c>
      <c r="N52" s="22"/>
      <c r="O52" s="22"/>
      <c r="P52" s="22"/>
      <c r="Q52" s="22">
        <v>0</v>
      </c>
      <c r="R52" s="41" t="e">
        <f>-(#REF!)</f>
        <v>#REF!</v>
      </c>
      <c r="S52" s="44" t="e">
        <f>-(#REF!)</f>
        <v>#REF!</v>
      </c>
      <c r="U52" s="58" t="e">
        <f t="shared" si="0"/>
        <v>#REF!</v>
      </c>
      <c r="W52" s="58"/>
      <c r="X52" s="58"/>
    </row>
    <row r="53" spans="1:24" x14ac:dyDescent="0.25">
      <c r="A53" s="95"/>
      <c r="B53" s="95"/>
      <c r="C53" s="96" t="s">
        <v>47</v>
      </c>
      <c r="D53" s="97" t="e">
        <f>SUM(D50:D52)</f>
        <v>#REF!</v>
      </c>
      <c r="E53" s="97" t="e">
        <f t="shared" ref="E53:J53" si="7">SUM(E50:E52)</f>
        <v>#REF!</v>
      </c>
      <c r="F53" s="97" t="e">
        <f t="shared" si="7"/>
        <v>#REF!</v>
      </c>
      <c r="G53" s="97" t="e">
        <f t="shared" si="7"/>
        <v>#REF!</v>
      </c>
      <c r="H53" s="97" t="e">
        <f t="shared" si="7"/>
        <v>#REF!</v>
      </c>
      <c r="I53" s="97" t="e">
        <f t="shared" si="7"/>
        <v>#REF!</v>
      </c>
      <c r="J53" s="97" t="e">
        <f t="shared" si="7"/>
        <v>#REF!</v>
      </c>
      <c r="K53" s="108"/>
      <c r="L53" s="97" t="e">
        <f t="shared" ref="L53:S53" si="8">SUM(L50:L52)</f>
        <v>#REF!</v>
      </c>
      <c r="M53" s="97" t="e">
        <f t="shared" si="8"/>
        <v>#REF!</v>
      </c>
      <c r="N53" s="97" t="e">
        <f t="shared" si="8"/>
        <v>#REF!</v>
      </c>
      <c r="O53" s="97" t="e">
        <f t="shared" si="8"/>
        <v>#REF!</v>
      </c>
      <c r="P53" s="97" t="e">
        <f t="shared" si="8"/>
        <v>#REF!</v>
      </c>
      <c r="Q53" s="97" t="e">
        <f t="shared" si="8"/>
        <v>#REF!</v>
      </c>
      <c r="R53" s="97" t="e">
        <f t="shared" si="8"/>
        <v>#REF!</v>
      </c>
      <c r="S53" s="97" t="e">
        <f t="shared" si="8"/>
        <v>#REF!</v>
      </c>
      <c r="U53" s="58" t="e">
        <f t="shared" si="0"/>
        <v>#REF!</v>
      </c>
      <c r="W53" s="58" t="e">
        <f>+D53+E53+I53-J53</f>
        <v>#REF!</v>
      </c>
      <c r="X53" s="58" t="e">
        <f>+L53+M53+Q53-R53</f>
        <v>#REF!</v>
      </c>
    </row>
    <row r="54" spans="1:24" s="92" customFormat="1" x14ac:dyDescent="0.25">
      <c r="A54" s="20"/>
      <c r="B54" s="20"/>
      <c r="C54" s="141" t="s">
        <v>74</v>
      </c>
      <c r="D54" s="142"/>
      <c r="E54" s="142"/>
      <c r="F54" s="142"/>
      <c r="G54" s="142"/>
      <c r="H54" s="142"/>
      <c r="I54" s="142"/>
      <c r="J54" s="142"/>
      <c r="K54" s="142"/>
      <c r="L54" s="142"/>
      <c r="M54" s="51">
        <v>0</v>
      </c>
      <c r="N54" s="100"/>
      <c r="O54" s="100"/>
      <c r="P54" s="100"/>
      <c r="Q54" s="100"/>
      <c r="R54" s="99"/>
      <c r="S54" s="103"/>
    </row>
    <row r="55" spans="1:24" s="92" customFormat="1" x14ac:dyDescent="0.25">
      <c r="A55" s="20"/>
      <c r="B55" s="20"/>
      <c r="C55" s="141" t="s">
        <v>75</v>
      </c>
      <c r="D55" s="142"/>
      <c r="E55" s="142"/>
      <c r="F55" s="142"/>
      <c r="G55" s="142"/>
      <c r="H55" s="142"/>
      <c r="I55" s="142"/>
      <c r="J55" s="142"/>
      <c r="K55" s="142"/>
      <c r="L55" s="142"/>
      <c r="M55" s="24" t="e">
        <f>SUM(M53:M54)</f>
        <v>#REF!</v>
      </c>
      <c r="R55" s="122"/>
      <c r="S55" s="107"/>
    </row>
    <row r="56" spans="1:24" s="92" customFormat="1" x14ac:dyDescent="0.25">
      <c r="A56" s="4"/>
      <c r="B56" s="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R56" s="122"/>
      <c r="S56" s="107"/>
    </row>
    <row r="57" spans="1:24" s="92" customFormat="1" x14ac:dyDescent="0.25">
      <c r="A57" s="3"/>
      <c r="B57" s="3"/>
      <c r="C57" s="3"/>
      <c r="D57" s="3"/>
      <c r="E57" s="3"/>
      <c r="F57" s="3"/>
      <c r="G57" s="29"/>
      <c r="H57" s="3"/>
      <c r="I57" s="3"/>
      <c r="J57" s="3"/>
      <c r="K57" s="3"/>
      <c r="L57" s="30" t="s">
        <v>76</v>
      </c>
      <c r="M57" s="3"/>
      <c r="R57" s="122"/>
      <c r="S57" s="107"/>
    </row>
    <row r="58" spans="1:24" s="92" customFormat="1" x14ac:dyDescent="0.25">
      <c r="A58" s="20">
        <v>10</v>
      </c>
      <c r="B58" s="20"/>
      <c r="C58" s="21" t="s">
        <v>72</v>
      </c>
      <c r="D58" s="3"/>
      <c r="E58" s="3"/>
      <c r="F58" s="3"/>
      <c r="G58" s="3"/>
      <c r="H58" s="3"/>
      <c r="I58" s="3"/>
      <c r="J58" s="3"/>
      <c r="K58" s="3"/>
      <c r="L58" s="73" t="s">
        <v>72</v>
      </c>
      <c r="M58" s="127">
        <v>-1759520.5649999999</v>
      </c>
      <c r="R58" s="122"/>
      <c r="S58" s="107"/>
    </row>
    <row r="59" spans="1:24" s="92" customFormat="1" x14ac:dyDescent="0.25">
      <c r="A59" s="20"/>
      <c r="B59" s="20"/>
      <c r="C59" s="21" t="s">
        <v>33</v>
      </c>
      <c r="D59" s="3"/>
      <c r="E59" s="3"/>
      <c r="F59" s="128"/>
      <c r="G59" s="3"/>
      <c r="H59" s="3"/>
      <c r="I59" s="3"/>
      <c r="J59" s="3"/>
      <c r="K59" s="3"/>
      <c r="L59" s="131" t="s">
        <v>33</v>
      </c>
      <c r="M59" s="127">
        <v>0</v>
      </c>
      <c r="R59" s="122"/>
      <c r="S59" s="107"/>
    </row>
    <row r="60" spans="1:24" s="92" customForma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2" t="s">
        <v>73</v>
      </c>
      <c r="M60" s="129" t="e">
        <f>+M53-M58</f>
        <v>#REF!</v>
      </c>
      <c r="R60" s="122"/>
      <c r="S60" s="107"/>
    </row>
    <row r="61" spans="1:24" s="92" customFormat="1" x14ac:dyDescent="0.25">
      <c r="A61" s="94"/>
      <c r="B61" s="94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122"/>
      <c r="R61" s="122"/>
      <c r="S61" s="107"/>
    </row>
    <row r="62" spans="1:24" s="92" customFormat="1" x14ac:dyDescent="0.25">
      <c r="A62" s="94"/>
      <c r="B62" s="94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122"/>
      <c r="R62" s="122"/>
      <c r="S62" s="107"/>
    </row>
    <row r="63" spans="1:24" s="92" customFormat="1" x14ac:dyDescent="0.25">
      <c r="A63" s="94"/>
      <c r="B63" s="94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113"/>
      <c r="R63" s="106"/>
      <c r="S63" s="107"/>
    </row>
    <row r="64" spans="1:24" s="92" customFormat="1" x14ac:dyDescent="0.25">
      <c r="A64" s="137" t="s">
        <v>71</v>
      </c>
      <c r="B64" s="138"/>
      <c r="C64" s="138"/>
    </row>
    <row r="65" spans="1:25" s="92" customFormat="1" x14ac:dyDescent="0.25">
      <c r="A65" s="138"/>
      <c r="B65" s="138"/>
      <c r="C65" s="138"/>
      <c r="E65" s="123"/>
    </row>
    <row r="66" spans="1:25" s="92" customFormat="1" x14ac:dyDescent="0.25">
      <c r="A66" s="138"/>
      <c r="B66" s="138"/>
      <c r="C66" s="138"/>
      <c r="M66" s="110"/>
      <c r="N66" s="122"/>
      <c r="P66" s="124"/>
      <c r="Q66" s="124"/>
    </row>
    <row r="67" spans="1:25" s="92" customFormat="1" x14ac:dyDescent="0.25">
      <c r="A67" s="138"/>
      <c r="B67" s="138"/>
      <c r="C67" s="138"/>
      <c r="M67" s="110"/>
      <c r="N67" s="122"/>
    </row>
    <row r="68" spans="1:25" s="92" customFormat="1" x14ac:dyDescent="0.25">
      <c r="A68" s="138"/>
      <c r="B68" s="138"/>
      <c r="C68" s="138"/>
      <c r="N68" s="122"/>
      <c r="O68" s="106"/>
      <c r="R68" s="125"/>
    </row>
    <row r="69" spans="1:25" s="92" customFormat="1" x14ac:dyDescent="0.25">
      <c r="A69" s="143"/>
      <c r="B69" s="143"/>
      <c r="C69" s="143"/>
      <c r="N69" s="124"/>
      <c r="O69" s="124"/>
    </row>
    <row r="70" spans="1:25" x14ac:dyDescent="0.25">
      <c r="A70" s="143"/>
      <c r="B70" s="143"/>
      <c r="C70" s="143"/>
    </row>
    <row r="71" spans="1:25" s="59" customFormat="1" ht="15" customHeight="1" x14ac:dyDescent="0.25"/>
    <row r="72" spans="1:25" s="59" customFormat="1" x14ac:dyDescent="0.25">
      <c r="A72" s="62"/>
      <c r="B72" s="63"/>
      <c r="C72" s="76" t="s">
        <v>77</v>
      </c>
      <c r="D72" s="134" t="e">
        <f>SUM(D16:D48,D51:D52)-D53</f>
        <v>#REF!</v>
      </c>
      <c r="E72" s="134" t="e">
        <f t="shared" ref="E72:J72" si="9">SUM(E16:E48,E51:E52)-E53</f>
        <v>#REF!</v>
      </c>
      <c r="F72" s="134" t="e">
        <f t="shared" si="9"/>
        <v>#REF!</v>
      </c>
      <c r="G72" s="134" t="e">
        <f t="shared" si="9"/>
        <v>#REF!</v>
      </c>
      <c r="H72" s="134" t="e">
        <f t="shared" si="9"/>
        <v>#REF!</v>
      </c>
      <c r="I72" s="134" t="e">
        <f t="shared" si="9"/>
        <v>#REF!</v>
      </c>
      <c r="J72" s="134" t="e">
        <f t="shared" si="9"/>
        <v>#REF!</v>
      </c>
      <c r="K72" s="134"/>
      <c r="L72" s="134" t="e">
        <f>SUM(L16:L48,L51:L52)-L53</f>
        <v>#REF!</v>
      </c>
      <c r="M72" s="134" t="e">
        <f t="shared" ref="M72:S72" si="10">SUM(M16:M48,M51:M52)-M53</f>
        <v>#REF!</v>
      </c>
      <c r="N72" s="134" t="e">
        <f t="shared" si="10"/>
        <v>#REF!</v>
      </c>
      <c r="O72" s="134" t="e">
        <f t="shared" si="10"/>
        <v>#REF!</v>
      </c>
      <c r="P72" s="134" t="e">
        <f t="shared" si="10"/>
        <v>#REF!</v>
      </c>
      <c r="Q72" s="134" t="e">
        <f t="shared" si="10"/>
        <v>#REF!</v>
      </c>
      <c r="R72" s="134" t="e">
        <f t="shared" si="10"/>
        <v>#REF!</v>
      </c>
      <c r="S72" s="134" t="e">
        <f t="shared" si="10"/>
        <v>#REF!</v>
      </c>
      <c r="T72" s="72"/>
      <c r="U72" s="72"/>
    </row>
    <row r="73" spans="1:25" s="59" customFormat="1" x14ac:dyDescent="0.25">
      <c r="A73" s="62"/>
      <c r="B73" s="63"/>
      <c r="C73" s="76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</row>
    <row r="74" spans="1:25" s="59" customFormat="1" ht="12.75" customHeight="1" x14ac:dyDescent="0.25">
      <c r="A74" s="64"/>
      <c r="B74" s="64"/>
      <c r="C74" s="77"/>
      <c r="D74" s="66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</row>
    <row r="75" spans="1:25" s="59" customFormat="1" ht="15" customHeight="1" x14ac:dyDescent="0.25">
      <c r="A75" s="64"/>
      <c r="B75" s="64"/>
      <c r="D75" s="66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</row>
    <row r="76" spans="1:25" s="59" customFormat="1" ht="15" customHeight="1" x14ac:dyDescent="0.25">
      <c r="A76" s="64"/>
      <c r="B76" s="64"/>
      <c r="C76" s="65"/>
      <c r="D76" s="66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</row>
    <row r="77" spans="1:25" s="59" customFormat="1" ht="15" customHeight="1" x14ac:dyDescent="0.25">
      <c r="A77" s="64"/>
      <c r="B77" s="64"/>
      <c r="C77" s="65"/>
      <c r="D77" s="66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</row>
    <row r="78" spans="1:25" s="59" customFormat="1" ht="15" customHeight="1" x14ac:dyDescent="0.25">
      <c r="A78" s="64"/>
      <c r="B78" s="64"/>
      <c r="C78" s="65"/>
      <c r="D78" s="66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</row>
    <row r="79" spans="1:25" s="59" customFormat="1" ht="15" customHeight="1" x14ac:dyDescent="0.25">
      <c r="A79" s="64"/>
      <c r="B79" s="64"/>
      <c r="C79" s="65"/>
      <c r="D79" s="66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</row>
    <row r="80" spans="1:25" s="59" customFormat="1" ht="18.75" customHeight="1" x14ac:dyDescent="0.25">
      <c r="A80" s="60"/>
      <c r="B80" s="60"/>
      <c r="D80" s="68"/>
    </row>
    <row r="81" spans="4:14" x14ac:dyDescent="0.25">
      <c r="M81" s="54"/>
      <c r="N81" s="55"/>
    </row>
    <row r="82" spans="4:14" x14ac:dyDescent="0.25">
      <c r="M82" s="53"/>
      <c r="N82" s="35"/>
    </row>
    <row r="83" spans="4:14" x14ac:dyDescent="0.25">
      <c r="M83" s="53"/>
      <c r="N83" s="35"/>
    </row>
    <row r="84" spans="4:14" x14ac:dyDescent="0.25">
      <c r="M84" s="56"/>
      <c r="N84" s="57"/>
    </row>
    <row r="93" spans="4:14" x14ac:dyDescent="0.25">
      <c r="D93" s="58"/>
      <c r="E93" s="58"/>
      <c r="F93" s="58"/>
      <c r="G93" s="58"/>
      <c r="H93" s="58"/>
      <c r="I93" s="58"/>
      <c r="J93" s="58"/>
      <c r="K93" s="58"/>
      <c r="L93" s="58"/>
    </row>
    <row r="94" spans="4:14" x14ac:dyDescent="0.25">
      <c r="D94" s="58" t="e">
        <f>+D50-'2-BA 2017 MIFRS'!J50</f>
        <v>#REF!</v>
      </c>
      <c r="E94" s="58"/>
      <c r="F94" s="58"/>
      <c r="G94" s="58"/>
      <c r="H94" s="58"/>
      <c r="I94" s="58"/>
      <c r="J94" s="58"/>
      <c r="K94" s="58"/>
      <c r="L94" s="58" t="e">
        <f>+L50-'2-BA 2017 MIFRS'!R50</f>
        <v>#REF!</v>
      </c>
    </row>
    <row r="95" spans="4:14" x14ac:dyDescent="0.25">
      <c r="D95" s="58" t="e">
        <f>+D53-'2-BA 2017 MIFRS'!J53</f>
        <v>#REF!</v>
      </c>
      <c r="E95" s="58"/>
      <c r="F95" s="58"/>
      <c r="G95" s="58"/>
      <c r="H95" s="58"/>
      <c r="I95" s="58"/>
      <c r="J95" s="58"/>
      <c r="K95" s="58"/>
      <c r="L95" s="58" t="e">
        <f>+L53-'2-BA 2017 MIFRS'!R53</f>
        <v>#REF!</v>
      </c>
    </row>
    <row r="101" spans="1:27" hidden="1" outlineLevel="1" x14ac:dyDescent="0.25"/>
    <row r="102" spans="1:27" hidden="1" outlineLevel="1" x14ac:dyDescent="0.25">
      <c r="A102" s="4" t="s">
        <v>57</v>
      </c>
    </row>
    <row r="103" spans="1:27" hidden="1" outlineLevel="1" x14ac:dyDescent="0.25">
      <c r="A103" s="49">
        <v>47</v>
      </c>
      <c r="B103" s="49">
        <v>1860</v>
      </c>
      <c r="C103" s="50" t="s">
        <v>27</v>
      </c>
      <c r="D103" s="51" t="e">
        <f>SUMIFS(#REF!,#REF!,'2-BA 2018 MIFRS'!$B103)</f>
        <v>#REF!</v>
      </c>
      <c r="E103" s="51" t="e">
        <f>SUMIFS(#REF!,#REF!,'2-BA 2018 MIFRS'!$B103)</f>
        <v>#REF!</v>
      </c>
      <c r="F103" s="51" t="e">
        <f>SUMIFS(#REF!,#REF!,'2-BA 2018 MIFRS'!$B103)</f>
        <v>#REF!</v>
      </c>
      <c r="G103" s="51" t="e">
        <f>SUMIFS(#REF!,#REF!,'2-BA 2018 MIFRS'!$B103)</f>
        <v>#REF!</v>
      </c>
      <c r="H103" s="51" t="e">
        <f>SUMIFS(#REF!,#REF!,'2-BA 2018 MIFRS'!$B103)</f>
        <v>#REF!</v>
      </c>
      <c r="I103" s="51"/>
      <c r="J103" s="51" t="e">
        <f>SUMIFS(#REF!,#REF!,'2-BA 2018 MIFRS'!$B103)</f>
        <v>#REF!</v>
      </c>
      <c r="K103" s="37"/>
      <c r="L103" s="51" t="e">
        <f>SUMIFS(#REF!,#REF!,'2-BA 2018 MIFRS'!$B103)</f>
        <v>#REF!</v>
      </c>
      <c r="M103" s="51" t="e">
        <f>SUMIFS(#REF!,#REF!,'2-BA 2018 MIFRS'!$B103)</f>
        <v>#REF!</v>
      </c>
      <c r="N103" s="51" t="e">
        <f>SUMIFS(#REF!,#REF!,'2-BA 2018 MIFRS'!$B103)</f>
        <v>#REF!</v>
      </c>
      <c r="O103" s="51" t="e">
        <f>SUMIFS(#REF!,#REF!,'2-BA 2018 MIFRS'!$B103)</f>
        <v>#REF!</v>
      </c>
      <c r="P103" s="51" t="e">
        <f>SUMIFS(#REF!,#REF!,'2-BA 2018 MIFRS'!$B103)</f>
        <v>#REF!</v>
      </c>
      <c r="Q103" s="51"/>
      <c r="R103" s="51" t="e">
        <f>SUMIFS(#REF!,#REF!,'2-BA 2018 MIFRS'!$B103)</f>
        <v>#REF!</v>
      </c>
      <c r="S103" s="51" t="e">
        <f>SUMIFS(#REF!,#REF!,'2-BA 2018 MIFRS'!$B103)</f>
        <v>#REF!</v>
      </c>
      <c r="T103" s="38"/>
      <c r="U103" s="58" t="e">
        <f t="shared" ref="U103" si="11">+S103-R103-J103</f>
        <v>#REF!</v>
      </c>
    </row>
    <row r="104" spans="1:27" hidden="1" outlineLevel="1" x14ac:dyDescent="0.25">
      <c r="A104" s="4" t="s">
        <v>58</v>
      </c>
    </row>
    <row r="105" spans="1:27" hidden="1" outlineLevel="1" x14ac:dyDescent="0.25">
      <c r="A105" s="49">
        <v>47</v>
      </c>
      <c r="B105" s="49">
        <v>1860</v>
      </c>
      <c r="C105" s="50" t="s">
        <v>27</v>
      </c>
      <c r="D105" s="51" t="e">
        <f>+D103-D29</f>
        <v>#REF!</v>
      </c>
      <c r="E105" s="51" t="e">
        <f t="shared" ref="E105:Y105" si="12">+E103-E29</f>
        <v>#REF!</v>
      </c>
      <c r="F105" s="51" t="e">
        <f t="shared" si="12"/>
        <v>#REF!</v>
      </c>
      <c r="G105" s="51" t="e">
        <f t="shared" si="12"/>
        <v>#REF!</v>
      </c>
      <c r="H105" s="51" t="e">
        <f t="shared" si="12"/>
        <v>#REF!</v>
      </c>
      <c r="I105" s="51"/>
      <c r="J105" s="51" t="e">
        <f t="shared" si="12"/>
        <v>#REF!</v>
      </c>
      <c r="K105" s="51">
        <f t="shared" si="12"/>
        <v>0</v>
      </c>
      <c r="L105" s="51" t="e">
        <f t="shared" si="12"/>
        <v>#REF!</v>
      </c>
      <c r="M105" s="51" t="e">
        <f t="shared" si="12"/>
        <v>#REF!</v>
      </c>
      <c r="N105" s="51" t="e">
        <f t="shared" si="12"/>
        <v>#REF!</v>
      </c>
      <c r="O105" s="51" t="e">
        <f t="shared" si="12"/>
        <v>#REF!</v>
      </c>
      <c r="P105" s="51" t="e">
        <f t="shared" si="12"/>
        <v>#REF!</v>
      </c>
      <c r="Q105" s="51"/>
      <c r="R105" s="51" t="e">
        <f t="shared" si="12"/>
        <v>#REF!</v>
      </c>
      <c r="S105" s="51" t="e">
        <f t="shared" si="12"/>
        <v>#REF!</v>
      </c>
      <c r="T105" s="51">
        <f t="shared" si="12"/>
        <v>0</v>
      </c>
      <c r="U105" s="51" t="e">
        <f t="shared" si="12"/>
        <v>#REF!</v>
      </c>
      <c r="V105" s="51">
        <f t="shared" si="12"/>
        <v>0</v>
      </c>
      <c r="W105" s="51">
        <f t="shared" si="12"/>
        <v>0</v>
      </c>
      <c r="X105" s="51">
        <f t="shared" si="12"/>
        <v>0</v>
      </c>
      <c r="Y105" s="51">
        <f t="shared" si="12"/>
        <v>0</v>
      </c>
      <c r="Z105" s="38"/>
      <c r="AA105" s="58" t="e">
        <f t="shared" ref="AA105" si="13">+Y105-X105-M105</f>
        <v>#REF!</v>
      </c>
    </row>
    <row r="106" spans="1:27" hidden="1" outlineLevel="1" x14ac:dyDescent="0.25"/>
    <row r="107" spans="1:27" hidden="1" outlineLevel="1" x14ac:dyDescent="0.25"/>
    <row r="108" spans="1:27" collapsed="1" x14ac:dyDescent="0.25"/>
  </sheetData>
  <mergeCells count="5">
    <mergeCell ref="A9:K9"/>
    <mergeCell ref="A10:K10"/>
    <mergeCell ref="A64:C70"/>
    <mergeCell ref="C54:L54"/>
    <mergeCell ref="C55:L55"/>
  </mergeCells>
  <printOptions horizontalCentered="1"/>
  <pageMargins left="0.39370078740157483" right="0.19685039370078741" top="0.6692913385826772" bottom="0.47244094488188981" header="0.31496062992125984" footer="0.23622047244094491"/>
  <pageSetup paperSize="256" scale="40" fitToHeight="0" orientation="landscape" r:id="rId1"/>
  <headerFooter>
    <oddHeader>&amp;RToronto Hydro-Electric System Limited
EB-2014-0116
Exhibit 2A
Tab 1
Schedule 2
Filed:  2014 Jul 31
Corrected:  2014 Sep 23
Page &amp;P of &amp;N</oddHeader>
    <oddFooter>&amp;C&amp;A</oddFooter>
  </headerFooter>
  <ignoredErrors>
    <ignoredError sqref="I28 Q2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A108"/>
  <sheetViews>
    <sheetView view="pageBreakPreview" topLeftCell="A34" zoomScale="70" zoomScaleNormal="70" zoomScaleSheetLayoutView="70" workbookViewId="0">
      <selection activeCell="O72" sqref="O72"/>
    </sheetView>
  </sheetViews>
  <sheetFormatPr defaultColWidth="7.5703125" defaultRowHeight="15" outlineLevelRow="1" outlineLevelCol="1" x14ac:dyDescent="0.25"/>
  <cols>
    <col min="1" max="1" width="13" style="4" customWidth="1"/>
    <col min="2" max="2" width="15.7109375" style="4" customWidth="1"/>
    <col min="3" max="3" width="36.7109375" style="3" bestFit="1" customWidth="1"/>
    <col min="4" max="4" width="27.42578125" style="3" customWidth="1"/>
    <col min="5" max="5" width="19.28515625" style="3" customWidth="1"/>
    <col min="6" max="6" width="20.85546875" style="3" hidden="1" customWidth="1" outlineLevel="1"/>
    <col min="7" max="7" width="19" style="3" hidden="1" customWidth="1" outlineLevel="1"/>
    <col min="8" max="8" width="18.42578125" style="3" hidden="1" customWidth="1" outlineLevel="1"/>
    <col min="9" max="9" width="18.42578125" style="3" customWidth="1" collapsed="1"/>
    <col min="10" max="10" width="21.5703125" style="3" bestFit="1" customWidth="1"/>
    <col min="11" max="11" width="4.42578125" style="3" customWidth="1"/>
    <col min="12" max="12" width="22" style="3" bestFit="1" customWidth="1"/>
    <col min="13" max="13" width="20.85546875" style="3" customWidth="1"/>
    <col min="14" max="16" width="20.85546875" style="3" hidden="1" customWidth="1" outlineLevel="1"/>
    <col min="17" max="17" width="20.85546875" style="3" customWidth="1" collapsed="1"/>
    <col min="18" max="18" width="20.140625" style="3" bestFit="1" customWidth="1"/>
    <col min="19" max="19" width="21.5703125" style="3" customWidth="1"/>
    <col min="20" max="20" width="7.5703125" style="3"/>
    <col min="21" max="21" width="20.28515625" style="3" bestFit="1" customWidth="1"/>
    <col min="22" max="22" width="7.5703125" style="3"/>
    <col min="23" max="23" width="17.7109375" style="3" customWidth="1"/>
    <col min="24" max="24" width="10.5703125" style="3" bestFit="1" customWidth="1"/>
    <col min="25" max="28" width="7.5703125" style="3"/>
    <col min="29" max="29" width="11.140625" style="3" bestFit="1" customWidth="1"/>
    <col min="30" max="16384" width="7.5703125" style="3"/>
  </cols>
  <sheetData>
    <row r="1" spans="1:21" x14ac:dyDescent="0.25">
      <c r="A1" s="3"/>
      <c r="B1" s="3"/>
      <c r="R1" s="5" t="s">
        <v>0</v>
      </c>
      <c r="S1" s="6">
        <v>0</v>
      </c>
    </row>
    <row r="2" spans="1:21" x14ac:dyDescent="0.25">
      <c r="A2" s="3"/>
      <c r="B2" s="3"/>
      <c r="R2" s="5" t="s">
        <v>1</v>
      </c>
      <c r="S2" s="7"/>
    </row>
    <row r="3" spans="1:21" x14ac:dyDescent="0.25">
      <c r="A3" s="3"/>
      <c r="B3" s="3"/>
      <c r="R3" s="5" t="s">
        <v>2</v>
      </c>
      <c r="S3" s="7"/>
    </row>
    <row r="4" spans="1:21" x14ac:dyDescent="0.25">
      <c r="A4" s="3"/>
      <c r="B4" s="3"/>
      <c r="R4" s="5" t="s">
        <v>3</v>
      </c>
      <c r="S4" s="7"/>
    </row>
    <row r="5" spans="1:21" x14ac:dyDescent="0.25">
      <c r="A5" s="3"/>
      <c r="B5" s="3"/>
      <c r="R5" s="5" t="s">
        <v>4</v>
      </c>
      <c r="S5" s="8"/>
    </row>
    <row r="6" spans="1:21" x14ac:dyDescent="0.25">
      <c r="A6" s="3"/>
      <c r="B6" s="3"/>
      <c r="R6" s="5"/>
      <c r="S6" s="6"/>
    </row>
    <row r="7" spans="1:21" x14ac:dyDescent="0.25">
      <c r="A7" s="3"/>
      <c r="B7" s="3"/>
      <c r="R7" s="5" t="s">
        <v>5</v>
      </c>
      <c r="S7" s="8"/>
    </row>
    <row r="9" spans="1:21" ht="18" x14ac:dyDescent="0.25">
      <c r="A9" s="136" t="s">
        <v>52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52"/>
      <c r="M9" s="52"/>
      <c r="N9" s="52"/>
      <c r="O9" s="52"/>
      <c r="P9" s="52"/>
      <c r="Q9" s="52"/>
      <c r="R9" s="52"/>
      <c r="S9" s="52"/>
    </row>
    <row r="10" spans="1:21" ht="18" x14ac:dyDescent="0.25">
      <c r="A10" s="136" t="s">
        <v>49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52"/>
      <c r="M10" s="52"/>
      <c r="N10" s="52"/>
      <c r="O10" s="52"/>
      <c r="P10" s="52"/>
      <c r="Q10" s="52"/>
      <c r="R10" s="52"/>
      <c r="S10" s="52"/>
    </row>
    <row r="11" spans="1:21" x14ac:dyDescent="0.25">
      <c r="G11" s="82"/>
      <c r="H11" s="83"/>
      <c r="I11" s="83"/>
    </row>
    <row r="12" spans="1:21" x14ac:dyDescent="0.25">
      <c r="A12" s="3"/>
      <c r="B12" s="3"/>
      <c r="C12" s="9"/>
      <c r="D12" s="10" t="s">
        <v>6</v>
      </c>
      <c r="E12" s="11">
        <v>2019</v>
      </c>
      <c r="F12" s="83"/>
      <c r="G12" s="12"/>
      <c r="H12" s="12"/>
      <c r="I12" s="12"/>
      <c r="J12" s="12"/>
      <c r="K12" s="12"/>
    </row>
    <row r="13" spans="1:21" x14ac:dyDescent="0.25">
      <c r="D13" s="88"/>
      <c r="E13" s="85"/>
      <c r="F13" s="85"/>
      <c r="G13" s="85"/>
      <c r="H13" s="85"/>
      <c r="I13" s="85"/>
      <c r="J13" s="85"/>
      <c r="L13" s="88"/>
      <c r="M13" s="85"/>
      <c r="N13" s="85"/>
      <c r="O13" s="85"/>
      <c r="P13" s="85"/>
      <c r="Q13" s="85"/>
      <c r="R13" s="85"/>
    </row>
    <row r="14" spans="1:21" x14ac:dyDescent="0.25">
      <c r="A14" s="39"/>
      <c r="B14" s="39"/>
      <c r="C14" s="38"/>
      <c r="D14" s="84" t="s">
        <v>64</v>
      </c>
      <c r="E14" s="85"/>
      <c r="F14" s="85"/>
      <c r="G14" s="85"/>
      <c r="H14" s="85"/>
      <c r="I14" s="85"/>
      <c r="J14" s="86"/>
      <c r="K14" s="27"/>
      <c r="L14" s="79" t="s">
        <v>65</v>
      </c>
      <c r="M14" s="80"/>
      <c r="N14" s="80"/>
      <c r="O14" s="80"/>
      <c r="P14" s="80"/>
      <c r="Q14" s="80"/>
      <c r="R14" s="81"/>
      <c r="S14" s="27"/>
    </row>
    <row r="15" spans="1:21" x14ac:dyDescent="0.25">
      <c r="A15" s="43" t="s">
        <v>7</v>
      </c>
      <c r="B15" s="42" t="s">
        <v>53</v>
      </c>
      <c r="C15" s="40" t="s">
        <v>8</v>
      </c>
      <c r="D15" s="43" t="s">
        <v>59</v>
      </c>
      <c r="E15" s="43" t="s">
        <v>9</v>
      </c>
      <c r="F15" s="43" t="s">
        <v>10</v>
      </c>
      <c r="G15" s="43" t="s">
        <v>11</v>
      </c>
      <c r="H15" s="43" t="s">
        <v>48</v>
      </c>
      <c r="I15" s="43" t="s">
        <v>61</v>
      </c>
      <c r="J15" s="43" t="s">
        <v>12</v>
      </c>
      <c r="K15" s="37"/>
      <c r="L15" s="36" t="s">
        <v>59</v>
      </c>
      <c r="M15" s="36" t="s">
        <v>9</v>
      </c>
      <c r="N15" s="36" t="s">
        <v>10</v>
      </c>
      <c r="O15" s="36" t="s">
        <v>11</v>
      </c>
      <c r="P15" s="36" t="s">
        <v>48</v>
      </c>
      <c r="Q15" s="36" t="s">
        <v>61</v>
      </c>
      <c r="R15" s="36" t="s">
        <v>12</v>
      </c>
      <c r="S15" s="43" t="s">
        <v>13</v>
      </c>
    </row>
    <row r="16" spans="1:21" ht="25.5" x14ac:dyDescent="0.25">
      <c r="A16" s="49">
        <v>12</v>
      </c>
      <c r="B16" s="49">
        <v>1611</v>
      </c>
      <c r="C16" s="14" t="s">
        <v>14</v>
      </c>
      <c r="D16" s="51" t="e">
        <f>SUMIFS(#REF!,#REF!,'2-BA 2019 MIFRS'!$B16)</f>
        <v>#REF!</v>
      </c>
      <c r="E16" s="51" t="e">
        <f>SUMIFS(#REF!,#REF!,'2-BA 2019 MIFRS'!$B16)</f>
        <v>#REF!</v>
      </c>
      <c r="F16" s="51" t="e">
        <f>SUMIFS(#REF!,#REF!,'2-BA 2019 MIFRS'!$B16)</f>
        <v>#REF!</v>
      </c>
      <c r="G16" s="51" t="e">
        <f>SUMIFS(#REF!,#REF!,'2-BA 2019 MIFRS'!$B16)</f>
        <v>#REF!</v>
      </c>
      <c r="H16" s="51" t="e">
        <f>SUMIFS(#REF!,#REF!,'2-BA 2019 MIFRS'!$B16)</f>
        <v>#REF!</v>
      </c>
      <c r="I16" s="51" t="e">
        <f>SUM(F16:H16)</f>
        <v>#REF!</v>
      </c>
      <c r="J16" s="51" t="e">
        <f>SUMIFS(#REF!,#REF!,'2-BA 2019 MIFRS'!$B16)</f>
        <v>#REF!</v>
      </c>
      <c r="K16" s="37"/>
      <c r="L16" s="51" t="e">
        <f>SUMIFS(#REF!,#REF!,'2-BA 2019 MIFRS'!$B16)</f>
        <v>#REF!</v>
      </c>
      <c r="M16" s="51" t="e">
        <f>SUMIFS(#REF!,#REF!,'2-BA 2019 MIFRS'!$B16)</f>
        <v>#REF!</v>
      </c>
      <c r="N16" s="51" t="e">
        <f>SUMIFS(#REF!,#REF!,'2-BA 2019 MIFRS'!$B16)</f>
        <v>#REF!</v>
      </c>
      <c r="O16" s="51" t="e">
        <f>SUMIFS(#REF!,#REF!,'2-BA 2019 MIFRS'!$B16)</f>
        <v>#REF!</v>
      </c>
      <c r="P16" s="51" t="e">
        <f>SUMIFS(#REF!,#REF!,'2-BA 2019 MIFRS'!$B16)</f>
        <v>#REF!</v>
      </c>
      <c r="Q16" s="51" t="e">
        <f>SUM(N16:P16)</f>
        <v>#REF!</v>
      </c>
      <c r="R16" s="51" t="e">
        <f>SUMIFS(#REF!,#REF!,'2-BA 2019 MIFRS'!$B16)</f>
        <v>#REF!</v>
      </c>
      <c r="S16" s="51" t="e">
        <f>SUMIFS(#REF!,#REF!,'2-BA 2019 MIFRS'!$B16)</f>
        <v>#REF!</v>
      </c>
      <c r="T16" s="38"/>
      <c r="U16" s="58" t="e">
        <f t="shared" ref="U16:U53" si="0">+S16-R16-J16</f>
        <v>#REF!</v>
      </c>
    </row>
    <row r="17" spans="1:21" x14ac:dyDescent="0.25">
      <c r="A17" s="16" t="s">
        <v>15</v>
      </c>
      <c r="B17" s="49">
        <v>1612</v>
      </c>
      <c r="C17" s="14" t="s">
        <v>16</v>
      </c>
      <c r="D17" s="51" t="e">
        <f>SUMIFS(#REF!,#REF!,'2-BA 2019 MIFRS'!$B17)</f>
        <v>#REF!</v>
      </c>
      <c r="E17" s="51" t="e">
        <f>SUMIFS(#REF!,#REF!,'2-BA 2019 MIFRS'!$B17)</f>
        <v>#REF!</v>
      </c>
      <c r="F17" s="51" t="e">
        <f>SUMIFS(#REF!,#REF!,'2-BA 2019 MIFRS'!$B17)</f>
        <v>#REF!</v>
      </c>
      <c r="G17" s="51" t="e">
        <f>SUMIFS(#REF!,#REF!,'2-BA 2019 MIFRS'!$B17)</f>
        <v>#REF!</v>
      </c>
      <c r="H17" s="51" t="e">
        <f>SUMIFS(#REF!,#REF!,'2-BA 2019 MIFRS'!$B17)</f>
        <v>#REF!</v>
      </c>
      <c r="I17" s="51" t="e">
        <f t="shared" ref="I17:I48" si="1">SUM(F17:H17)</f>
        <v>#REF!</v>
      </c>
      <c r="J17" s="51" t="e">
        <f>SUMIFS(#REF!,#REF!,'2-BA 2019 MIFRS'!$B17)</f>
        <v>#REF!</v>
      </c>
      <c r="K17" s="37"/>
      <c r="L17" s="51" t="e">
        <f>SUMIFS(#REF!,#REF!,'2-BA 2019 MIFRS'!$B17)</f>
        <v>#REF!</v>
      </c>
      <c r="M17" s="51" t="e">
        <f>SUMIFS(#REF!,#REF!,'2-BA 2019 MIFRS'!$B17)</f>
        <v>#REF!</v>
      </c>
      <c r="N17" s="51" t="e">
        <f>SUMIFS(#REF!,#REF!,'2-BA 2019 MIFRS'!$B17)</f>
        <v>#REF!</v>
      </c>
      <c r="O17" s="51" t="e">
        <f>SUMIFS(#REF!,#REF!,'2-BA 2019 MIFRS'!$B17)</f>
        <v>#REF!</v>
      </c>
      <c r="P17" s="51" t="e">
        <f>SUMIFS(#REF!,#REF!,'2-BA 2019 MIFRS'!$B17)</f>
        <v>#REF!</v>
      </c>
      <c r="Q17" s="51" t="e">
        <f t="shared" ref="Q17:Q48" si="2">SUM(N17:P17)</f>
        <v>#REF!</v>
      </c>
      <c r="R17" s="51" t="e">
        <f>SUMIFS(#REF!,#REF!,'2-BA 2019 MIFRS'!$B17)</f>
        <v>#REF!</v>
      </c>
      <c r="S17" s="51" t="e">
        <f>SUMIFS(#REF!,#REF!,'2-BA 2019 MIFRS'!$B17)</f>
        <v>#REF!</v>
      </c>
      <c r="T17" s="38"/>
      <c r="U17" s="58" t="e">
        <f t="shared" si="0"/>
        <v>#REF!</v>
      </c>
    </row>
    <row r="18" spans="1:21" x14ac:dyDescent="0.25">
      <c r="A18" s="16" t="s">
        <v>15</v>
      </c>
      <c r="B18" s="16">
        <v>1805</v>
      </c>
      <c r="C18" s="17" t="s">
        <v>17</v>
      </c>
      <c r="D18" s="51" t="e">
        <f>SUMIFS(#REF!,#REF!,'2-BA 2019 MIFRS'!$B18)</f>
        <v>#REF!</v>
      </c>
      <c r="E18" s="51" t="e">
        <f>SUMIFS(#REF!,#REF!,'2-BA 2019 MIFRS'!$B18)</f>
        <v>#REF!</v>
      </c>
      <c r="F18" s="51" t="e">
        <f>SUMIFS(#REF!,#REF!,'2-BA 2019 MIFRS'!$B18)</f>
        <v>#REF!</v>
      </c>
      <c r="G18" s="51" t="e">
        <f>SUMIFS(#REF!,#REF!,'2-BA 2019 MIFRS'!$B18)</f>
        <v>#REF!</v>
      </c>
      <c r="H18" s="51" t="e">
        <f>SUMIFS(#REF!,#REF!,'2-BA 2019 MIFRS'!$B18)</f>
        <v>#REF!</v>
      </c>
      <c r="I18" s="51" t="e">
        <f t="shared" si="1"/>
        <v>#REF!</v>
      </c>
      <c r="J18" s="51" t="e">
        <f>SUMIFS(#REF!,#REF!,'2-BA 2019 MIFRS'!$B18)</f>
        <v>#REF!</v>
      </c>
      <c r="K18" s="37"/>
      <c r="L18" s="51" t="e">
        <f>SUMIFS(#REF!,#REF!,'2-BA 2019 MIFRS'!$B18)</f>
        <v>#REF!</v>
      </c>
      <c r="M18" s="51" t="e">
        <f>SUMIFS(#REF!,#REF!,'2-BA 2019 MIFRS'!$B18)</f>
        <v>#REF!</v>
      </c>
      <c r="N18" s="51" t="e">
        <f>SUMIFS(#REF!,#REF!,'2-BA 2019 MIFRS'!$B18)</f>
        <v>#REF!</v>
      </c>
      <c r="O18" s="51" t="e">
        <f>SUMIFS(#REF!,#REF!,'2-BA 2019 MIFRS'!$B18)</f>
        <v>#REF!</v>
      </c>
      <c r="P18" s="51" t="e">
        <f>SUMIFS(#REF!,#REF!,'2-BA 2019 MIFRS'!$B18)</f>
        <v>#REF!</v>
      </c>
      <c r="Q18" s="51" t="e">
        <f t="shared" si="2"/>
        <v>#REF!</v>
      </c>
      <c r="R18" s="51" t="e">
        <f>SUMIFS(#REF!,#REF!,'2-BA 2019 MIFRS'!$B18)</f>
        <v>#REF!</v>
      </c>
      <c r="S18" s="51" t="e">
        <f>SUMIFS(#REF!,#REF!,'2-BA 2019 MIFRS'!$B18)</f>
        <v>#REF!</v>
      </c>
      <c r="T18" s="38"/>
      <c r="U18" s="58" t="e">
        <f t="shared" si="0"/>
        <v>#REF!</v>
      </c>
    </row>
    <row r="19" spans="1:21" x14ac:dyDescent="0.25">
      <c r="A19" s="49">
        <v>1</v>
      </c>
      <c r="B19" s="49">
        <v>1808</v>
      </c>
      <c r="C19" s="50" t="s">
        <v>18</v>
      </c>
      <c r="D19" s="51" t="e">
        <f>SUMIFS(#REF!,#REF!,'2-BA 2019 MIFRS'!$B19)</f>
        <v>#REF!</v>
      </c>
      <c r="E19" s="51" t="e">
        <f>SUMIFS(#REF!,#REF!,'2-BA 2019 MIFRS'!$B19)</f>
        <v>#REF!</v>
      </c>
      <c r="F19" s="51" t="e">
        <f>SUMIFS(#REF!,#REF!,'2-BA 2019 MIFRS'!$B19)</f>
        <v>#REF!</v>
      </c>
      <c r="G19" s="51" t="e">
        <f>SUMIFS(#REF!,#REF!,'2-BA 2019 MIFRS'!$B19)</f>
        <v>#REF!</v>
      </c>
      <c r="H19" s="51" t="e">
        <f>SUMIFS(#REF!,#REF!,'2-BA 2019 MIFRS'!$B19)</f>
        <v>#REF!</v>
      </c>
      <c r="I19" s="51" t="e">
        <f t="shared" si="1"/>
        <v>#REF!</v>
      </c>
      <c r="J19" s="51" t="e">
        <f>SUMIFS(#REF!,#REF!,'2-BA 2019 MIFRS'!$B19)</f>
        <v>#REF!</v>
      </c>
      <c r="K19" s="37"/>
      <c r="L19" s="51" t="e">
        <f>SUMIFS(#REF!,#REF!,'2-BA 2019 MIFRS'!$B19)</f>
        <v>#REF!</v>
      </c>
      <c r="M19" s="51" t="e">
        <f>SUMIFS(#REF!,#REF!,'2-BA 2019 MIFRS'!$B19)</f>
        <v>#REF!</v>
      </c>
      <c r="N19" s="51" t="e">
        <f>SUMIFS(#REF!,#REF!,'2-BA 2019 MIFRS'!$B19)</f>
        <v>#REF!</v>
      </c>
      <c r="O19" s="51" t="e">
        <f>SUMIFS(#REF!,#REF!,'2-BA 2019 MIFRS'!$B19)</f>
        <v>#REF!</v>
      </c>
      <c r="P19" s="51" t="e">
        <f>SUMIFS(#REF!,#REF!,'2-BA 2019 MIFRS'!$B19)</f>
        <v>#REF!</v>
      </c>
      <c r="Q19" s="51" t="e">
        <f t="shared" si="2"/>
        <v>#REF!</v>
      </c>
      <c r="R19" s="51" t="e">
        <f>SUMIFS(#REF!,#REF!,'2-BA 2019 MIFRS'!$B19)</f>
        <v>#REF!</v>
      </c>
      <c r="S19" s="51" t="e">
        <f>SUMIFS(#REF!,#REF!,'2-BA 2019 MIFRS'!$B19)</f>
        <v>#REF!</v>
      </c>
      <c r="T19" s="38"/>
      <c r="U19" s="58" t="e">
        <f t="shared" si="0"/>
        <v>#REF!</v>
      </c>
    </row>
    <row r="20" spans="1:21" x14ac:dyDescent="0.25">
      <c r="A20" s="49">
        <v>47</v>
      </c>
      <c r="B20" s="49">
        <v>1815</v>
      </c>
      <c r="C20" s="50" t="s">
        <v>19</v>
      </c>
      <c r="D20" s="51" t="e">
        <f>SUMIFS(#REF!,#REF!,'2-BA 2019 MIFRS'!$B20)</f>
        <v>#REF!</v>
      </c>
      <c r="E20" s="51" t="e">
        <f>SUMIFS(#REF!,#REF!,'2-BA 2019 MIFRS'!$B20)</f>
        <v>#REF!</v>
      </c>
      <c r="F20" s="51" t="e">
        <f>SUMIFS(#REF!,#REF!,'2-BA 2019 MIFRS'!$B20)</f>
        <v>#REF!</v>
      </c>
      <c r="G20" s="51" t="e">
        <f>SUMIFS(#REF!,#REF!,'2-BA 2019 MIFRS'!$B20)</f>
        <v>#REF!</v>
      </c>
      <c r="H20" s="51" t="e">
        <f>SUMIFS(#REF!,#REF!,'2-BA 2019 MIFRS'!$B20)</f>
        <v>#REF!</v>
      </c>
      <c r="I20" s="51" t="e">
        <f t="shared" si="1"/>
        <v>#REF!</v>
      </c>
      <c r="J20" s="51" t="e">
        <f>SUMIFS(#REF!,#REF!,'2-BA 2019 MIFRS'!$B20)</f>
        <v>#REF!</v>
      </c>
      <c r="K20" s="37"/>
      <c r="L20" s="51" t="e">
        <f>SUMIFS(#REF!,#REF!,'2-BA 2019 MIFRS'!$B20)</f>
        <v>#REF!</v>
      </c>
      <c r="M20" s="51" t="e">
        <f>SUMIFS(#REF!,#REF!,'2-BA 2019 MIFRS'!$B20)</f>
        <v>#REF!</v>
      </c>
      <c r="N20" s="51" t="e">
        <f>SUMIFS(#REF!,#REF!,'2-BA 2019 MIFRS'!$B20)</f>
        <v>#REF!</v>
      </c>
      <c r="O20" s="51" t="e">
        <f>SUMIFS(#REF!,#REF!,'2-BA 2019 MIFRS'!$B20)</f>
        <v>#REF!</v>
      </c>
      <c r="P20" s="51" t="e">
        <f>SUMIFS(#REF!,#REF!,'2-BA 2019 MIFRS'!$B20)</f>
        <v>#REF!</v>
      </c>
      <c r="Q20" s="51" t="e">
        <f t="shared" si="2"/>
        <v>#REF!</v>
      </c>
      <c r="R20" s="51" t="e">
        <f>SUMIFS(#REF!,#REF!,'2-BA 2019 MIFRS'!$B20)</f>
        <v>#REF!</v>
      </c>
      <c r="S20" s="51" t="e">
        <f>SUMIFS(#REF!,#REF!,'2-BA 2019 MIFRS'!$B20)</f>
        <v>#REF!</v>
      </c>
      <c r="T20" s="38"/>
      <c r="U20" s="58" t="e">
        <f t="shared" si="0"/>
        <v>#REF!</v>
      </c>
    </row>
    <row r="21" spans="1:21" x14ac:dyDescent="0.25">
      <c r="A21" s="49">
        <v>47</v>
      </c>
      <c r="B21" s="49">
        <v>1820</v>
      </c>
      <c r="C21" s="14" t="s">
        <v>20</v>
      </c>
      <c r="D21" s="51" t="e">
        <f>SUMIFS(#REF!,#REF!,'2-BA 2019 MIFRS'!$B21)</f>
        <v>#REF!</v>
      </c>
      <c r="E21" s="51" t="e">
        <f>SUMIFS(#REF!,#REF!,'2-BA 2019 MIFRS'!$B21)</f>
        <v>#REF!</v>
      </c>
      <c r="F21" s="51" t="e">
        <f>SUMIFS(#REF!,#REF!,'2-BA 2019 MIFRS'!$B21)</f>
        <v>#REF!</v>
      </c>
      <c r="G21" s="51" t="e">
        <f>SUMIFS(#REF!,#REF!,'2-BA 2019 MIFRS'!$B21)</f>
        <v>#REF!</v>
      </c>
      <c r="H21" s="51" t="e">
        <f>SUMIFS(#REF!,#REF!,'2-BA 2019 MIFRS'!$B21)</f>
        <v>#REF!</v>
      </c>
      <c r="I21" s="51" t="e">
        <f t="shared" si="1"/>
        <v>#REF!</v>
      </c>
      <c r="J21" s="51" t="e">
        <f>SUMIFS(#REF!,#REF!,'2-BA 2019 MIFRS'!$B21)</f>
        <v>#REF!</v>
      </c>
      <c r="K21" s="37"/>
      <c r="L21" s="51" t="e">
        <f>SUMIFS(#REF!,#REF!,'2-BA 2019 MIFRS'!$B21)</f>
        <v>#REF!</v>
      </c>
      <c r="M21" s="51" t="e">
        <f>SUMIFS(#REF!,#REF!,'2-BA 2019 MIFRS'!$B21)</f>
        <v>#REF!</v>
      </c>
      <c r="N21" s="51" t="e">
        <f>SUMIFS(#REF!,#REF!,'2-BA 2019 MIFRS'!$B21)</f>
        <v>#REF!</v>
      </c>
      <c r="O21" s="51" t="e">
        <f>SUMIFS(#REF!,#REF!,'2-BA 2019 MIFRS'!$B21)</f>
        <v>#REF!</v>
      </c>
      <c r="P21" s="51" t="e">
        <f>SUMIFS(#REF!,#REF!,'2-BA 2019 MIFRS'!$B21)</f>
        <v>#REF!</v>
      </c>
      <c r="Q21" s="51" t="e">
        <f t="shared" si="2"/>
        <v>#REF!</v>
      </c>
      <c r="R21" s="51" t="e">
        <f>SUMIFS(#REF!,#REF!,'2-BA 2019 MIFRS'!$B21)</f>
        <v>#REF!</v>
      </c>
      <c r="S21" s="51" t="e">
        <f>SUMIFS(#REF!,#REF!,'2-BA 2019 MIFRS'!$B21)</f>
        <v>#REF!</v>
      </c>
      <c r="T21" s="38"/>
      <c r="U21" s="58" t="e">
        <f t="shared" si="0"/>
        <v>#REF!</v>
      </c>
    </row>
    <row r="22" spans="1:21" x14ac:dyDescent="0.25">
      <c r="A22" s="49">
        <v>47</v>
      </c>
      <c r="B22" s="49">
        <v>1830</v>
      </c>
      <c r="C22" s="50" t="s">
        <v>21</v>
      </c>
      <c r="D22" s="51" t="e">
        <f>SUMIFS(#REF!,#REF!,'2-BA 2019 MIFRS'!$B22)</f>
        <v>#REF!</v>
      </c>
      <c r="E22" s="51" t="e">
        <f>SUMIFS(#REF!,#REF!,'2-BA 2019 MIFRS'!$B22)</f>
        <v>#REF!</v>
      </c>
      <c r="F22" s="51" t="e">
        <f>SUMIFS(#REF!,#REF!,'2-BA 2019 MIFRS'!$B22)</f>
        <v>#REF!</v>
      </c>
      <c r="G22" s="51" t="e">
        <f>SUMIFS(#REF!,#REF!,'2-BA 2019 MIFRS'!$B22)</f>
        <v>#REF!</v>
      </c>
      <c r="H22" s="51" t="e">
        <f>SUMIFS(#REF!,#REF!,'2-BA 2019 MIFRS'!$B22)</f>
        <v>#REF!</v>
      </c>
      <c r="I22" s="51" t="e">
        <f t="shared" si="1"/>
        <v>#REF!</v>
      </c>
      <c r="J22" s="51" t="e">
        <f>SUMIFS(#REF!,#REF!,'2-BA 2019 MIFRS'!$B22)</f>
        <v>#REF!</v>
      </c>
      <c r="K22" s="37"/>
      <c r="L22" s="51" t="e">
        <f>SUMIFS(#REF!,#REF!,'2-BA 2019 MIFRS'!$B22)</f>
        <v>#REF!</v>
      </c>
      <c r="M22" s="51" t="e">
        <f>SUMIFS(#REF!,#REF!,'2-BA 2019 MIFRS'!$B22)</f>
        <v>#REF!</v>
      </c>
      <c r="N22" s="51" t="e">
        <f>SUMIFS(#REF!,#REF!,'2-BA 2019 MIFRS'!$B22)</f>
        <v>#REF!</v>
      </c>
      <c r="O22" s="51" t="e">
        <f>SUMIFS(#REF!,#REF!,'2-BA 2019 MIFRS'!$B22)</f>
        <v>#REF!</v>
      </c>
      <c r="P22" s="51" t="e">
        <f>SUMIFS(#REF!,#REF!,'2-BA 2019 MIFRS'!$B22)</f>
        <v>#REF!</v>
      </c>
      <c r="Q22" s="51" t="e">
        <f t="shared" si="2"/>
        <v>#REF!</v>
      </c>
      <c r="R22" s="51" t="e">
        <f>SUMIFS(#REF!,#REF!,'2-BA 2019 MIFRS'!$B22)</f>
        <v>#REF!</v>
      </c>
      <c r="S22" s="51" t="e">
        <f>SUMIFS(#REF!,#REF!,'2-BA 2019 MIFRS'!$B22)</f>
        <v>#REF!</v>
      </c>
      <c r="T22" s="38"/>
      <c r="U22" s="58" t="e">
        <f t="shared" si="0"/>
        <v>#REF!</v>
      </c>
    </row>
    <row r="23" spans="1:21" x14ac:dyDescent="0.25">
      <c r="A23" s="49">
        <v>47</v>
      </c>
      <c r="B23" s="49">
        <v>1835</v>
      </c>
      <c r="C23" s="50" t="s">
        <v>22</v>
      </c>
      <c r="D23" s="51" t="e">
        <f>SUMIFS(#REF!,#REF!,'2-BA 2019 MIFRS'!$B23)</f>
        <v>#REF!</v>
      </c>
      <c r="E23" s="51" t="e">
        <f>SUMIFS(#REF!,#REF!,'2-BA 2019 MIFRS'!$B23)</f>
        <v>#REF!</v>
      </c>
      <c r="F23" s="51" t="e">
        <f>SUMIFS(#REF!,#REF!,'2-BA 2019 MIFRS'!$B23)</f>
        <v>#REF!</v>
      </c>
      <c r="G23" s="51" t="e">
        <f>SUMIFS(#REF!,#REF!,'2-BA 2019 MIFRS'!$B23)</f>
        <v>#REF!</v>
      </c>
      <c r="H23" s="51" t="e">
        <f>SUMIFS(#REF!,#REF!,'2-BA 2019 MIFRS'!$B23)</f>
        <v>#REF!</v>
      </c>
      <c r="I23" s="51" t="e">
        <f t="shared" si="1"/>
        <v>#REF!</v>
      </c>
      <c r="J23" s="51" t="e">
        <f>SUMIFS(#REF!,#REF!,'2-BA 2019 MIFRS'!$B23)</f>
        <v>#REF!</v>
      </c>
      <c r="K23" s="37"/>
      <c r="L23" s="51" t="e">
        <f>SUMIFS(#REF!,#REF!,'2-BA 2019 MIFRS'!$B23)</f>
        <v>#REF!</v>
      </c>
      <c r="M23" s="51" t="e">
        <f>SUMIFS(#REF!,#REF!,'2-BA 2019 MIFRS'!$B23)</f>
        <v>#REF!</v>
      </c>
      <c r="N23" s="51" t="e">
        <f>SUMIFS(#REF!,#REF!,'2-BA 2019 MIFRS'!$B23)</f>
        <v>#REF!</v>
      </c>
      <c r="O23" s="51" t="e">
        <f>SUMIFS(#REF!,#REF!,'2-BA 2019 MIFRS'!$B23)</f>
        <v>#REF!</v>
      </c>
      <c r="P23" s="51" t="e">
        <f>SUMIFS(#REF!,#REF!,'2-BA 2019 MIFRS'!$B23)</f>
        <v>#REF!</v>
      </c>
      <c r="Q23" s="51" t="e">
        <f t="shared" si="2"/>
        <v>#REF!</v>
      </c>
      <c r="R23" s="51" t="e">
        <f>SUMIFS(#REF!,#REF!,'2-BA 2019 MIFRS'!$B23)</f>
        <v>#REF!</v>
      </c>
      <c r="S23" s="51" t="e">
        <f>SUMIFS(#REF!,#REF!,'2-BA 2019 MIFRS'!$B23)</f>
        <v>#REF!</v>
      </c>
      <c r="T23" s="38"/>
      <c r="U23" s="58" t="e">
        <f t="shared" si="0"/>
        <v>#REF!</v>
      </c>
    </row>
    <row r="24" spans="1:21" x14ac:dyDescent="0.25">
      <c r="A24" s="49">
        <v>47</v>
      </c>
      <c r="B24" s="49">
        <v>1840</v>
      </c>
      <c r="C24" s="50" t="s">
        <v>23</v>
      </c>
      <c r="D24" s="51" t="e">
        <f>SUMIFS(#REF!,#REF!,'2-BA 2019 MIFRS'!$B24)</f>
        <v>#REF!</v>
      </c>
      <c r="E24" s="51" t="e">
        <f>SUMIFS(#REF!,#REF!,'2-BA 2019 MIFRS'!$B24)</f>
        <v>#REF!</v>
      </c>
      <c r="F24" s="51" t="e">
        <f>SUMIFS(#REF!,#REF!,'2-BA 2019 MIFRS'!$B24)</f>
        <v>#REF!</v>
      </c>
      <c r="G24" s="51" t="e">
        <f>SUMIFS(#REF!,#REF!,'2-BA 2019 MIFRS'!$B24)</f>
        <v>#REF!</v>
      </c>
      <c r="H24" s="51" t="e">
        <f>SUMIFS(#REF!,#REF!,'2-BA 2019 MIFRS'!$B24)</f>
        <v>#REF!</v>
      </c>
      <c r="I24" s="51" t="e">
        <f t="shared" si="1"/>
        <v>#REF!</v>
      </c>
      <c r="J24" s="51" t="e">
        <f>SUMIFS(#REF!,#REF!,'2-BA 2019 MIFRS'!$B24)</f>
        <v>#REF!</v>
      </c>
      <c r="K24" s="37"/>
      <c r="L24" s="51" t="e">
        <f>SUMIFS(#REF!,#REF!,'2-BA 2019 MIFRS'!$B24)</f>
        <v>#REF!</v>
      </c>
      <c r="M24" s="51" t="e">
        <f>SUMIFS(#REF!,#REF!,'2-BA 2019 MIFRS'!$B24)</f>
        <v>#REF!</v>
      </c>
      <c r="N24" s="51" t="e">
        <f>SUMIFS(#REF!,#REF!,'2-BA 2019 MIFRS'!$B24)</f>
        <v>#REF!</v>
      </c>
      <c r="O24" s="51" t="e">
        <f>SUMIFS(#REF!,#REF!,'2-BA 2019 MIFRS'!$B24)</f>
        <v>#REF!</v>
      </c>
      <c r="P24" s="51" t="e">
        <f>SUMIFS(#REF!,#REF!,'2-BA 2019 MIFRS'!$B24)</f>
        <v>#REF!</v>
      </c>
      <c r="Q24" s="51" t="e">
        <f t="shared" si="2"/>
        <v>#REF!</v>
      </c>
      <c r="R24" s="51" t="e">
        <f>SUMIFS(#REF!,#REF!,'2-BA 2019 MIFRS'!$B24)</f>
        <v>#REF!</v>
      </c>
      <c r="S24" s="51" t="e">
        <f>SUMIFS(#REF!,#REF!,'2-BA 2019 MIFRS'!$B24)</f>
        <v>#REF!</v>
      </c>
      <c r="T24" s="38"/>
      <c r="U24" s="58" t="e">
        <f t="shared" si="0"/>
        <v>#REF!</v>
      </c>
    </row>
    <row r="25" spans="1:21" x14ac:dyDescent="0.25">
      <c r="A25" s="49">
        <v>47</v>
      </c>
      <c r="B25" s="49">
        <v>1845</v>
      </c>
      <c r="C25" s="50" t="s">
        <v>24</v>
      </c>
      <c r="D25" s="51" t="e">
        <f>SUMIFS(#REF!,#REF!,'2-BA 2019 MIFRS'!$B25)</f>
        <v>#REF!</v>
      </c>
      <c r="E25" s="51" t="e">
        <f>SUMIFS(#REF!,#REF!,'2-BA 2019 MIFRS'!$B25)</f>
        <v>#REF!</v>
      </c>
      <c r="F25" s="51" t="e">
        <f>SUMIFS(#REF!,#REF!,'2-BA 2019 MIFRS'!$B25)</f>
        <v>#REF!</v>
      </c>
      <c r="G25" s="51" t="e">
        <f>SUMIFS(#REF!,#REF!,'2-BA 2019 MIFRS'!$B25)</f>
        <v>#REF!</v>
      </c>
      <c r="H25" s="51" t="e">
        <f>SUMIFS(#REF!,#REF!,'2-BA 2019 MIFRS'!$B25)</f>
        <v>#REF!</v>
      </c>
      <c r="I25" s="51" t="e">
        <f t="shared" si="1"/>
        <v>#REF!</v>
      </c>
      <c r="J25" s="51" t="e">
        <f>SUMIFS(#REF!,#REF!,'2-BA 2019 MIFRS'!$B25)</f>
        <v>#REF!</v>
      </c>
      <c r="K25" s="37"/>
      <c r="L25" s="51" t="e">
        <f>SUMIFS(#REF!,#REF!,'2-BA 2019 MIFRS'!$B25)</f>
        <v>#REF!</v>
      </c>
      <c r="M25" s="51" t="e">
        <f>SUMIFS(#REF!,#REF!,'2-BA 2019 MIFRS'!$B25)</f>
        <v>#REF!</v>
      </c>
      <c r="N25" s="51" t="e">
        <f>SUMIFS(#REF!,#REF!,'2-BA 2019 MIFRS'!$B25)</f>
        <v>#REF!</v>
      </c>
      <c r="O25" s="51" t="e">
        <f>SUMIFS(#REF!,#REF!,'2-BA 2019 MIFRS'!$B25)</f>
        <v>#REF!</v>
      </c>
      <c r="P25" s="51" t="e">
        <f>SUMIFS(#REF!,#REF!,'2-BA 2019 MIFRS'!$B25)</f>
        <v>#REF!</v>
      </c>
      <c r="Q25" s="51" t="e">
        <f t="shared" si="2"/>
        <v>#REF!</v>
      </c>
      <c r="R25" s="51" t="e">
        <f>SUMIFS(#REF!,#REF!,'2-BA 2019 MIFRS'!$B25)</f>
        <v>#REF!</v>
      </c>
      <c r="S25" s="51" t="e">
        <f>SUMIFS(#REF!,#REF!,'2-BA 2019 MIFRS'!$B25)</f>
        <v>#REF!</v>
      </c>
      <c r="T25" s="38"/>
      <c r="U25" s="58" t="e">
        <f t="shared" si="0"/>
        <v>#REF!</v>
      </c>
    </row>
    <row r="26" spans="1:21" x14ac:dyDescent="0.25">
      <c r="A26" s="49">
        <v>47</v>
      </c>
      <c r="B26" s="49">
        <v>1850</v>
      </c>
      <c r="C26" s="50" t="s">
        <v>25</v>
      </c>
      <c r="D26" s="51" t="e">
        <f>SUMIFS(#REF!,#REF!,'2-BA 2019 MIFRS'!$B26)</f>
        <v>#REF!</v>
      </c>
      <c r="E26" s="51" t="e">
        <f>SUMIFS(#REF!,#REF!,'2-BA 2019 MIFRS'!$B26)</f>
        <v>#REF!</v>
      </c>
      <c r="F26" s="51" t="e">
        <f>SUMIFS(#REF!,#REF!,'2-BA 2019 MIFRS'!$B26)</f>
        <v>#REF!</v>
      </c>
      <c r="G26" s="51" t="e">
        <f>SUMIFS(#REF!,#REF!,'2-BA 2019 MIFRS'!$B26)</f>
        <v>#REF!</v>
      </c>
      <c r="H26" s="51" t="e">
        <f>SUMIFS(#REF!,#REF!,'2-BA 2019 MIFRS'!$B26)</f>
        <v>#REF!</v>
      </c>
      <c r="I26" s="51" t="e">
        <f t="shared" si="1"/>
        <v>#REF!</v>
      </c>
      <c r="J26" s="51" t="e">
        <f>SUMIFS(#REF!,#REF!,'2-BA 2019 MIFRS'!$B26)</f>
        <v>#REF!</v>
      </c>
      <c r="K26" s="37"/>
      <c r="L26" s="51" t="e">
        <f>SUMIFS(#REF!,#REF!,'2-BA 2019 MIFRS'!$B26)</f>
        <v>#REF!</v>
      </c>
      <c r="M26" s="51" t="e">
        <f>SUMIFS(#REF!,#REF!,'2-BA 2019 MIFRS'!$B26)</f>
        <v>#REF!</v>
      </c>
      <c r="N26" s="51" t="e">
        <f>SUMIFS(#REF!,#REF!,'2-BA 2019 MIFRS'!$B26)</f>
        <v>#REF!</v>
      </c>
      <c r="O26" s="51" t="e">
        <f>SUMIFS(#REF!,#REF!,'2-BA 2019 MIFRS'!$B26)</f>
        <v>#REF!</v>
      </c>
      <c r="P26" s="51" t="e">
        <f>SUMIFS(#REF!,#REF!,'2-BA 2019 MIFRS'!$B26)</f>
        <v>#REF!</v>
      </c>
      <c r="Q26" s="51" t="e">
        <f t="shared" si="2"/>
        <v>#REF!</v>
      </c>
      <c r="R26" s="51" t="e">
        <f>SUMIFS(#REF!,#REF!,'2-BA 2019 MIFRS'!$B26)</f>
        <v>#REF!</v>
      </c>
      <c r="S26" s="51" t="e">
        <f>SUMIFS(#REF!,#REF!,'2-BA 2019 MIFRS'!$B26)</f>
        <v>#REF!</v>
      </c>
      <c r="T26" s="38"/>
      <c r="U26" s="58" t="e">
        <f t="shared" si="0"/>
        <v>#REF!</v>
      </c>
    </row>
    <row r="27" spans="1:21" x14ac:dyDescent="0.25">
      <c r="A27" s="49">
        <v>47</v>
      </c>
      <c r="B27" s="49">
        <v>1855</v>
      </c>
      <c r="C27" s="50" t="s">
        <v>26</v>
      </c>
      <c r="D27" s="51" t="e">
        <f>SUMIFS(#REF!,#REF!,'2-BA 2019 MIFRS'!$B27)</f>
        <v>#REF!</v>
      </c>
      <c r="E27" s="51" t="e">
        <f>SUMIFS(#REF!,#REF!,'2-BA 2019 MIFRS'!$B27)</f>
        <v>#REF!</v>
      </c>
      <c r="F27" s="51" t="e">
        <f>SUMIFS(#REF!,#REF!,'2-BA 2019 MIFRS'!$B27)</f>
        <v>#REF!</v>
      </c>
      <c r="G27" s="51" t="e">
        <f>SUMIFS(#REF!,#REF!,'2-BA 2019 MIFRS'!$B27)</f>
        <v>#REF!</v>
      </c>
      <c r="H27" s="51" t="e">
        <f>SUMIFS(#REF!,#REF!,'2-BA 2019 MIFRS'!$B27)</f>
        <v>#REF!</v>
      </c>
      <c r="I27" s="51" t="e">
        <f t="shared" si="1"/>
        <v>#REF!</v>
      </c>
      <c r="J27" s="51" t="e">
        <f>SUMIFS(#REF!,#REF!,'2-BA 2019 MIFRS'!$B27)</f>
        <v>#REF!</v>
      </c>
      <c r="K27" s="37"/>
      <c r="L27" s="51" t="e">
        <f>SUMIFS(#REF!,#REF!,'2-BA 2019 MIFRS'!$B27)</f>
        <v>#REF!</v>
      </c>
      <c r="M27" s="51" t="e">
        <f>SUMIFS(#REF!,#REF!,'2-BA 2019 MIFRS'!$B27)</f>
        <v>#REF!</v>
      </c>
      <c r="N27" s="51" t="e">
        <f>SUMIFS(#REF!,#REF!,'2-BA 2019 MIFRS'!$B27)</f>
        <v>#REF!</v>
      </c>
      <c r="O27" s="51" t="e">
        <f>SUMIFS(#REF!,#REF!,'2-BA 2019 MIFRS'!$B27)</f>
        <v>#REF!</v>
      </c>
      <c r="P27" s="51" t="e">
        <f>SUMIFS(#REF!,#REF!,'2-BA 2019 MIFRS'!$B27)</f>
        <v>#REF!</v>
      </c>
      <c r="Q27" s="51" t="e">
        <f t="shared" si="2"/>
        <v>#REF!</v>
      </c>
      <c r="R27" s="51" t="e">
        <f>SUMIFS(#REF!,#REF!,'2-BA 2019 MIFRS'!$B27)</f>
        <v>#REF!</v>
      </c>
      <c r="S27" s="51" t="e">
        <f>SUMIFS(#REF!,#REF!,'2-BA 2019 MIFRS'!$B27)</f>
        <v>#REF!</v>
      </c>
      <c r="T27" s="38"/>
      <c r="U27" s="58" t="e">
        <f t="shared" si="0"/>
        <v>#REF!</v>
      </c>
    </row>
    <row r="28" spans="1:21" x14ac:dyDescent="0.25">
      <c r="A28" s="49">
        <v>47</v>
      </c>
      <c r="B28" s="49">
        <v>1860</v>
      </c>
      <c r="C28" s="50" t="s">
        <v>27</v>
      </c>
      <c r="D28" s="51" t="e">
        <f>+D105</f>
        <v>#REF!</v>
      </c>
      <c r="E28" s="51" t="e">
        <f t="shared" ref="E28:J28" si="3">+E105</f>
        <v>#REF!</v>
      </c>
      <c r="F28" s="51" t="e">
        <f t="shared" si="3"/>
        <v>#REF!</v>
      </c>
      <c r="G28" s="51" t="e">
        <f t="shared" si="3"/>
        <v>#REF!</v>
      </c>
      <c r="H28" s="51" t="e">
        <f t="shared" si="3"/>
        <v>#REF!</v>
      </c>
      <c r="I28" s="51" t="e">
        <f t="shared" si="1"/>
        <v>#REF!</v>
      </c>
      <c r="J28" s="51" t="e">
        <f t="shared" si="3"/>
        <v>#REF!</v>
      </c>
      <c r="K28" s="37"/>
      <c r="L28" s="51" t="e">
        <f t="shared" ref="L28:S28" si="4">+L105</f>
        <v>#REF!</v>
      </c>
      <c r="M28" s="51" t="e">
        <f t="shared" si="4"/>
        <v>#REF!</v>
      </c>
      <c r="N28" s="51" t="e">
        <f t="shared" si="4"/>
        <v>#REF!</v>
      </c>
      <c r="O28" s="51" t="e">
        <f t="shared" si="4"/>
        <v>#REF!</v>
      </c>
      <c r="P28" s="51" t="e">
        <f t="shared" si="4"/>
        <v>#REF!</v>
      </c>
      <c r="Q28" s="51" t="e">
        <f t="shared" si="2"/>
        <v>#REF!</v>
      </c>
      <c r="R28" s="51" t="e">
        <f t="shared" si="4"/>
        <v>#REF!</v>
      </c>
      <c r="S28" s="51" t="e">
        <f t="shared" si="4"/>
        <v>#REF!</v>
      </c>
      <c r="T28" s="38"/>
      <c r="U28" s="58" t="e">
        <f t="shared" si="0"/>
        <v>#REF!</v>
      </c>
    </row>
    <row r="29" spans="1:21" ht="15" customHeight="1" x14ac:dyDescent="0.25">
      <c r="A29" s="49">
        <v>47</v>
      </c>
      <c r="B29" s="49">
        <v>1860</v>
      </c>
      <c r="C29" s="17" t="s">
        <v>56</v>
      </c>
      <c r="D29" s="51" t="e">
        <f>SUMIFS(#REF!,#REF!,"161512_Smart Meters")</f>
        <v>#REF!</v>
      </c>
      <c r="E29" s="51" t="e">
        <f>SUMIFS(#REF!,#REF!,"161512_Smart Meters")</f>
        <v>#REF!</v>
      </c>
      <c r="F29" s="51" t="e">
        <f>SUMIFS(#REF!,#REF!,"161512_Smart Meters")</f>
        <v>#REF!</v>
      </c>
      <c r="G29" s="51" t="e">
        <f>SUMIFS(#REF!,#REF!,"161512_Smart Meters")</f>
        <v>#REF!</v>
      </c>
      <c r="H29" s="51" t="e">
        <f>SUMIFS(#REF!,#REF!,"161512_Smart Meters")</f>
        <v>#REF!</v>
      </c>
      <c r="I29" s="51" t="e">
        <f t="shared" si="1"/>
        <v>#REF!</v>
      </c>
      <c r="J29" s="51" t="e">
        <f>SUMIFS(#REF!,#REF!,"161512_Smart Meters")</f>
        <v>#REF!</v>
      </c>
      <c r="K29" s="37"/>
      <c r="L29" s="51" t="e">
        <f>SUMIFS(#REF!,#REF!,"161512_Smart Meters")</f>
        <v>#REF!</v>
      </c>
      <c r="M29" s="51" t="e">
        <f>SUMIFS(#REF!,#REF!,"161512_Smart Meters")</f>
        <v>#REF!</v>
      </c>
      <c r="N29" s="51" t="e">
        <f>SUMIFS(#REF!,#REF!,"161512_Smart Meters")</f>
        <v>#REF!</v>
      </c>
      <c r="O29" s="51" t="e">
        <f>SUMIFS(#REF!,#REF!,"161512_Smart Meters")</f>
        <v>#REF!</v>
      </c>
      <c r="P29" s="51" t="e">
        <f>SUMIFS(#REF!,#REF!,"161512_Smart Meters")</f>
        <v>#REF!</v>
      </c>
      <c r="Q29" s="51" t="e">
        <f t="shared" si="2"/>
        <v>#REF!</v>
      </c>
      <c r="R29" s="51" t="e">
        <f>SUMIFS(#REF!,#REF!,"161512_Smart Meters")</f>
        <v>#REF!</v>
      </c>
      <c r="S29" s="51" t="e">
        <f>SUMIFS(#REF!,#REF!,"161512_Smart Meters")</f>
        <v>#REF!</v>
      </c>
      <c r="T29" s="38"/>
      <c r="U29" s="58" t="e">
        <f t="shared" si="0"/>
        <v>#REF!</v>
      </c>
    </row>
    <row r="30" spans="1:21" x14ac:dyDescent="0.25">
      <c r="A30" s="16" t="s">
        <v>15</v>
      </c>
      <c r="B30" s="16">
        <v>1905</v>
      </c>
      <c r="C30" s="17" t="s">
        <v>17</v>
      </c>
      <c r="D30" s="51" t="e">
        <f>SUMIFS(#REF!,#REF!,'2-BA 2019 MIFRS'!$B30)</f>
        <v>#REF!</v>
      </c>
      <c r="E30" s="51" t="e">
        <f>SUMIFS(#REF!,#REF!,'2-BA 2019 MIFRS'!$B30)</f>
        <v>#REF!</v>
      </c>
      <c r="F30" s="51" t="e">
        <f>SUMIFS(#REF!,#REF!,'2-BA 2019 MIFRS'!$B30)</f>
        <v>#REF!</v>
      </c>
      <c r="G30" s="51" t="e">
        <f>SUMIFS(#REF!,#REF!,'2-BA 2019 MIFRS'!$B30)</f>
        <v>#REF!</v>
      </c>
      <c r="H30" s="51" t="e">
        <f>SUMIFS(#REF!,#REF!,'2-BA 2019 MIFRS'!$B30)</f>
        <v>#REF!</v>
      </c>
      <c r="I30" s="51" t="e">
        <f t="shared" si="1"/>
        <v>#REF!</v>
      </c>
      <c r="J30" s="51" t="e">
        <f>SUMIFS(#REF!,#REF!,'2-BA 2019 MIFRS'!$B30)</f>
        <v>#REF!</v>
      </c>
      <c r="K30" s="37"/>
      <c r="L30" s="51" t="e">
        <f>SUMIFS(#REF!,#REF!,'2-BA 2019 MIFRS'!$B30)</f>
        <v>#REF!</v>
      </c>
      <c r="M30" s="51" t="e">
        <f>SUMIFS(#REF!,#REF!,'2-BA 2019 MIFRS'!$B30)</f>
        <v>#REF!</v>
      </c>
      <c r="N30" s="51" t="e">
        <f>SUMIFS(#REF!,#REF!,'2-BA 2019 MIFRS'!$B30)</f>
        <v>#REF!</v>
      </c>
      <c r="O30" s="51" t="e">
        <f>SUMIFS(#REF!,#REF!,'2-BA 2019 MIFRS'!$B30)</f>
        <v>#REF!</v>
      </c>
      <c r="P30" s="51" t="e">
        <f>SUMIFS(#REF!,#REF!,'2-BA 2019 MIFRS'!$B30)</f>
        <v>#REF!</v>
      </c>
      <c r="Q30" s="51" t="e">
        <f t="shared" si="2"/>
        <v>#REF!</v>
      </c>
      <c r="R30" s="51" t="e">
        <f>SUMIFS(#REF!,#REF!,'2-BA 2019 MIFRS'!$B30)</f>
        <v>#REF!</v>
      </c>
      <c r="S30" s="51" t="e">
        <f>SUMIFS(#REF!,#REF!,'2-BA 2019 MIFRS'!$B30)</f>
        <v>#REF!</v>
      </c>
      <c r="T30" s="38"/>
      <c r="U30" s="58" t="e">
        <f t="shared" si="0"/>
        <v>#REF!</v>
      </c>
    </row>
    <row r="31" spans="1:21" x14ac:dyDescent="0.25">
      <c r="A31" s="49">
        <v>1</v>
      </c>
      <c r="B31" s="49">
        <v>1908</v>
      </c>
      <c r="C31" s="50" t="s">
        <v>28</v>
      </c>
      <c r="D31" s="51" t="e">
        <f>SUMIFS(#REF!,#REF!,'2-BA 2019 MIFRS'!$B31)</f>
        <v>#REF!</v>
      </c>
      <c r="E31" s="51" t="e">
        <f>SUMIFS(#REF!,#REF!,'2-BA 2019 MIFRS'!$B31)</f>
        <v>#REF!</v>
      </c>
      <c r="F31" s="51" t="e">
        <f>SUMIFS(#REF!,#REF!,'2-BA 2019 MIFRS'!$B31)</f>
        <v>#REF!</v>
      </c>
      <c r="G31" s="51" t="e">
        <f>SUMIFS(#REF!,#REF!,'2-BA 2019 MIFRS'!$B31)</f>
        <v>#REF!</v>
      </c>
      <c r="H31" s="51" t="e">
        <f>SUMIFS(#REF!,#REF!,'2-BA 2019 MIFRS'!$B31)</f>
        <v>#REF!</v>
      </c>
      <c r="I31" s="51" t="e">
        <f t="shared" si="1"/>
        <v>#REF!</v>
      </c>
      <c r="J31" s="51" t="e">
        <f>SUMIFS(#REF!,#REF!,'2-BA 2019 MIFRS'!$B31)</f>
        <v>#REF!</v>
      </c>
      <c r="K31" s="37"/>
      <c r="L31" s="51" t="e">
        <f>SUMIFS(#REF!,#REF!,'2-BA 2019 MIFRS'!$B31)</f>
        <v>#REF!</v>
      </c>
      <c r="M31" s="51" t="e">
        <f>SUMIFS(#REF!,#REF!,'2-BA 2019 MIFRS'!$B31)</f>
        <v>#REF!</v>
      </c>
      <c r="N31" s="51" t="e">
        <f>SUMIFS(#REF!,#REF!,'2-BA 2019 MIFRS'!$B31)</f>
        <v>#REF!</v>
      </c>
      <c r="O31" s="51" t="e">
        <f>SUMIFS(#REF!,#REF!,'2-BA 2019 MIFRS'!$B31)</f>
        <v>#REF!</v>
      </c>
      <c r="P31" s="51" t="e">
        <f>SUMIFS(#REF!,#REF!,'2-BA 2019 MIFRS'!$B31)</f>
        <v>#REF!</v>
      </c>
      <c r="Q31" s="51" t="e">
        <f t="shared" si="2"/>
        <v>#REF!</v>
      </c>
      <c r="R31" s="51" t="e">
        <f>SUMIFS(#REF!,#REF!,'2-BA 2019 MIFRS'!$B31)</f>
        <v>#REF!</v>
      </c>
      <c r="S31" s="51" t="e">
        <f>SUMIFS(#REF!,#REF!,'2-BA 2019 MIFRS'!$B31)</f>
        <v>#REF!</v>
      </c>
      <c r="T31" s="38"/>
      <c r="U31" s="58" t="e">
        <f t="shared" si="0"/>
        <v>#REF!</v>
      </c>
    </row>
    <row r="32" spans="1:21" x14ac:dyDescent="0.25">
      <c r="A32" s="49">
        <v>13</v>
      </c>
      <c r="B32" s="49">
        <v>1910</v>
      </c>
      <c r="C32" s="50" t="s">
        <v>29</v>
      </c>
      <c r="D32" s="51" t="e">
        <f>SUMIFS(#REF!,#REF!,'2-BA 2019 MIFRS'!$B32)</f>
        <v>#REF!</v>
      </c>
      <c r="E32" s="51" t="e">
        <f>SUMIFS(#REF!,#REF!,'2-BA 2019 MIFRS'!$B32)</f>
        <v>#REF!</v>
      </c>
      <c r="F32" s="51" t="e">
        <f>SUMIFS(#REF!,#REF!,'2-BA 2019 MIFRS'!$B32)</f>
        <v>#REF!</v>
      </c>
      <c r="G32" s="51" t="e">
        <f>SUMIFS(#REF!,#REF!,'2-BA 2019 MIFRS'!$B32)</f>
        <v>#REF!</v>
      </c>
      <c r="H32" s="51" t="e">
        <f>SUMIFS(#REF!,#REF!,'2-BA 2019 MIFRS'!$B32)</f>
        <v>#REF!</v>
      </c>
      <c r="I32" s="51" t="e">
        <f t="shared" si="1"/>
        <v>#REF!</v>
      </c>
      <c r="J32" s="51" t="e">
        <f>SUMIFS(#REF!,#REF!,'2-BA 2019 MIFRS'!$B32)</f>
        <v>#REF!</v>
      </c>
      <c r="K32" s="37"/>
      <c r="L32" s="51" t="e">
        <f>SUMIFS(#REF!,#REF!,'2-BA 2019 MIFRS'!$B32)</f>
        <v>#REF!</v>
      </c>
      <c r="M32" s="51" t="e">
        <f>SUMIFS(#REF!,#REF!,'2-BA 2019 MIFRS'!$B32)</f>
        <v>#REF!</v>
      </c>
      <c r="N32" s="51" t="e">
        <f>SUMIFS(#REF!,#REF!,'2-BA 2019 MIFRS'!$B32)</f>
        <v>#REF!</v>
      </c>
      <c r="O32" s="51" t="e">
        <f>SUMIFS(#REF!,#REF!,'2-BA 2019 MIFRS'!$B32)</f>
        <v>#REF!</v>
      </c>
      <c r="P32" s="51" t="e">
        <f>SUMIFS(#REF!,#REF!,'2-BA 2019 MIFRS'!$B32)</f>
        <v>#REF!</v>
      </c>
      <c r="Q32" s="51" t="e">
        <f t="shared" si="2"/>
        <v>#REF!</v>
      </c>
      <c r="R32" s="51" t="e">
        <f>SUMIFS(#REF!,#REF!,'2-BA 2019 MIFRS'!$B32)</f>
        <v>#REF!</v>
      </c>
      <c r="S32" s="51" t="e">
        <f>SUMIFS(#REF!,#REF!,'2-BA 2019 MIFRS'!$B32)</f>
        <v>#REF!</v>
      </c>
      <c r="T32" s="38"/>
      <c r="U32" s="58" t="e">
        <f t="shared" si="0"/>
        <v>#REF!</v>
      </c>
    </row>
    <row r="33" spans="1:21" x14ac:dyDescent="0.25">
      <c r="A33" s="49">
        <v>8</v>
      </c>
      <c r="B33" s="49">
        <v>1915</v>
      </c>
      <c r="C33" s="50" t="s">
        <v>30</v>
      </c>
      <c r="D33" s="51" t="e">
        <f>SUMIFS(#REF!,#REF!,'2-BA 2019 MIFRS'!$B33)</f>
        <v>#REF!</v>
      </c>
      <c r="E33" s="51" t="e">
        <f>SUMIFS(#REF!,#REF!,'2-BA 2019 MIFRS'!$B33)</f>
        <v>#REF!</v>
      </c>
      <c r="F33" s="51" t="e">
        <f>SUMIFS(#REF!,#REF!,'2-BA 2019 MIFRS'!$B33)</f>
        <v>#REF!</v>
      </c>
      <c r="G33" s="51" t="e">
        <f>SUMIFS(#REF!,#REF!,'2-BA 2019 MIFRS'!$B33)</f>
        <v>#REF!</v>
      </c>
      <c r="H33" s="51" t="e">
        <f>SUMIFS(#REF!,#REF!,'2-BA 2019 MIFRS'!$B33)</f>
        <v>#REF!</v>
      </c>
      <c r="I33" s="51" t="e">
        <f t="shared" si="1"/>
        <v>#REF!</v>
      </c>
      <c r="J33" s="51" t="e">
        <f>SUMIFS(#REF!,#REF!,'2-BA 2019 MIFRS'!$B33)</f>
        <v>#REF!</v>
      </c>
      <c r="K33" s="37"/>
      <c r="L33" s="51" t="e">
        <f>SUMIFS(#REF!,#REF!,'2-BA 2019 MIFRS'!$B33)</f>
        <v>#REF!</v>
      </c>
      <c r="M33" s="51" t="e">
        <f>SUMIFS(#REF!,#REF!,'2-BA 2019 MIFRS'!$B33)</f>
        <v>#REF!</v>
      </c>
      <c r="N33" s="51" t="e">
        <f>SUMIFS(#REF!,#REF!,'2-BA 2019 MIFRS'!$B33)</f>
        <v>#REF!</v>
      </c>
      <c r="O33" s="51" t="e">
        <f>SUMIFS(#REF!,#REF!,'2-BA 2019 MIFRS'!$B33)</f>
        <v>#REF!</v>
      </c>
      <c r="P33" s="51" t="e">
        <f>SUMIFS(#REF!,#REF!,'2-BA 2019 MIFRS'!$B33)</f>
        <v>#REF!</v>
      </c>
      <c r="Q33" s="51" t="e">
        <f t="shared" si="2"/>
        <v>#REF!</v>
      </c>
      <c r="R33" s="51" t="e">
        <f>SUMIFS(#REF!,#REF!,'2-BA 2019 MIFRS'!$B33)</f>
        <v>#REF!</v>
      </c>
      <c r="S33" s="51" t="e">
        <f>SUMIFS(#REF!,#REF!,'2-BA 2019 MIFRS'!$B33)</f>
        <v>#REF!</v>
      </c>
      <c r="T33" s="38"/>
      <c r="U33" s="58" t="e">
        <f t="shared" si="0"/>
        <v>#REF!</v>
      </c>
    </row>
    <row r="34" spans="1:21" x14ac:dyDescent="0.25">
      <c r="A34" s="49">
        <v>50</v>
      </c>
      <c r="B34" s="49">
        <v>1920</v>
      </c>
      <c r="C34" s="50" t="s">
        <v>31</v>
      </c>
      <c r="D34" s="51" t="e">
        <f>SUMIFS(#REF!,#REF!,'2-BA 2019 MIFRS'!$B34)</f>
        <v>#REF!</v>
      </c>
      <c r="E34" s="51" t="e">
        <f>SUMIFS(#REF!,#REF!,'2-BA 2019 MIFRS'!$B34)</f>
        <v>#REF!</v>
      </c>
      <c r="F34" s="51" t="e">
        <f>SUMIFS(#REF!,#REF!,'2-BA 2019 MIFRS'!$B34)</f>
        <v>#REF!</v>
      </c>
      <c r="G34" s="51" t="e">
        <f>SUMIFS(#REF!,#REF!,'2-BA 2019 MIFRS'!$B34)</f>
        <v>#REF!</v>
      </c>
      <c r="H34" s="51" t="e">
        <f>SUMIFS(#REF!,#REF!,'2-BA 2019 MIFRS'!$B34)</f>
        <v>#REF!</v>
      </c>
      <c r="I34" s="51" t="e">
        <f t="shared" si="1"/>
        <v>#REF!</v>
      </c>
      <c r="J34" s="51" t="e">
        <f>SUMIFS(#REF!,#REF!,'2-BA 2019 MIFRS'!$B34)</f>
        <v>#REF!</v>
      </c>
      <c r="K34" s="37"/>
      <c r="L34" s="51" t="e">
        <f>SUMIFS(#REF!,#REF!,'2-BA 2019 MIFRS'!$B34)</f>
        <v>#REF!</v>
      </c>
      <c r="M34" s="51" t="e">
        <f>SUMIFS(#REF!,#REF!,'2-BA 2019 MIFRS'!$B34)</f>
        <v>#REF!</v>
      </c>
      <c r="N34" s="51" t="e">
        <f>SUMIFS(#REF!,#REF!,'2-BA 2019 MIFRS'!$B34)</f>
        <v>#REF!</v>
      </c>
      <c r="O34" s="51" t="e">
        <f>SUMIFS(#REF!,#REF!,'2-BA 2019 MIFRS'!$B34)</f>
        <v>#REF!</v>
      </c>
      <c r="P34" s="51" t="e">
        <f>SUMIFS(#REF!,#REF!,'2-BA 2019 MIFRS'!$B34)</f>
        <v>#REF!</v>
      </c>
      <c r="Q34" s="51" t="e">
        <f t="shared" si="2"/>
        <v>#REF!</v>
      </c>
      <c r="R34" s="51" t="e">
        <f>SUMIFS(#REF!,#REF!,'2-BA 2019 MIFRS'!$B34)</f>
        <v>#REF!</v>
      </c>
      <c r="S34" s="51" t="e">
        <f>SUMIFS(#REF!,#REF!,'2-BA 2019 MIFRS'!$B34)</f>
        <v>#REF!</v>
      </c>
      <c r="T34" s="38"/>
      <c r="U34" s="58" t="e">
        <f t="shared" si="0"/>
        <v>#REF!</v>
      </c>
    </row>
    <row r="35" spans="1:21" x14ac:dyDescent="0.25">
      <c r="A35" s="45">
        <v>10</v>
      </c>
      <c r="B35" s="45">
        <v>1930</v>
      </c>
      <c r="C35" s="46" t="s">
        <v>32</v>
      </c>
      <c r="D35" s="51" t="e">
        <f>SUMIFS(#REF!,#REF!,'2-BA 2019 MIFRS'!$B35)</f>
        <v>#REF!</v>
      </c>
      <c r="E35" s="51" t="e">
        <f>SUMIFS(#REF!,#REF!,'2-BA 2019 MIFRS'!$B35)</f>
        <v>#REF!</v>
      </c>
      <c r="F35" s="51" t="e">
        <f>SUMIFS(#REF!,#REF!,'2-BA 2019 MIFRS'!$B35)</f>
        <v>#REF!</v>
      </c>
      <c r="G35" s="51" t="e">
        <f>SUMIFS(#REF!,#REF!,'2-BA 2019 MIFRS'!$B35)</f>
        <v>#REF!</v>
      </c>
      <c r="H35" s="51" t="e">
        <f>SUMIFS(#REF!,#REF!,'2-BA 2019 MIFRS'!$B35)</f>
        <v>#REF!</v>
      </c>
      <c r="I35" s="51" t="e">
        <f t="shared" si="1"/>
        <v>#REF!</v>
      </c>
      <c r="J35" s="51" t="e">
        <f>SUMIFS(#REF!,#REF!,'2-BA 2019 MIFRS'!$B35)</f>
        <v>#REF!</v>
      </c>
      <c r="K35" s="47"/>
      <c r="L35" s="51" t="e">
        <f>SUMIFS(#REF!,#REF!,'2-BA 2019 MIFRS'!$B35)</f>
        <v>#REF!</v>
      </c>
      <c r="M35" s="51" t="e">
        <f>SUMIFS(#REF!,#REF!,'2-BA 2019 MIFRS'!$B35)</f>
        <v>#REF!</v>
      </c>
      <c r="N35" s="51" t="e">
        <f>SUMIFS(#REF!,#REF!,'2-BA 2019 MIFRS'!$B35)</f>
        <v>#REF!</v>
      </c>
      <c r="O35" s="51" t="e">
        <f>SUMIFS(#REF!,#REF!,'2-BA 2019 MIFRS'!$B35)</f>
        <v>#REF!</v>
      </c>
      <c r="P35" s="51" t="e">
        <f>SUMIFS(#REF!,#REF!,'2-BA 2019 MIFRS'!$B35)</f>
        <v>#REF!</v>
      </c>
      <c r="Q35" s="51" t="e">
        <f t="shared" si="2"/>
        <v>#REF!</v>
      </c>
      <c r="R35" s="51" t="e">
        <f>SUMIFS(#REF!,#REF!,'2-BA 2019 MIFRS'!$B35)</f>
        <v>#REF!</v>
      </c>
      <c r="S35" s="51" t="e">
        <f>SUMIFS(#REF!,#REF!,'2-BA 2019 MIFRS'!$B35)</f>
        <v>#REF!</v>
      </c>
      <c r="T35" s="38"/>
      <c r="U35" s="58" t="e">
        <f t="shared" si="0"/>
        <v>#REF!</v>
      </c>
    </row>
    <row r="36" spans="1:21" x14ac:dyDescent="0.25">
      <c r="A36" s="45">
        <v>8</v>
      </c>
      <c r="B36" s="45">
        <v>1935</v>
      </c>
      <c r="C36" s="46" t="s">
        <v>33</v>
      </c>
      <c r="D36" s="51" t="e">
        <f>SUMIFS(#REF!,#REF!,'2-BA 2019 MIFRS'!$B36)</f>
        <v>#REF!</v>
      </c>
      <c r="E36" s="51" t="e">
        <f>SUMIFS(#REF!,#REF!,'2-BA 2019 MIFRS'!$B36)</f>
        <v>#REF!</v>
      </c>
      <c r="F36" s="51" t="e">
        <f>SUMIFS(#REF!,#REF!,'2-BA 2019 MIFRS'!$B36)</f>
        <v>#REF!</v>
      </c>
      <c r="G36" s="51" t="e">
        <f>SUMIFS(#REF!,#REF!,'2-BA 2019 MIFRS'!$B36)</f>
        <v>#REF!</v>
      </c>
      <c r="H36" s="51" t="e">
        <f>SUMIFS(#REF!,#REF!,'2-BA 2019 MIFRS'!$B36)</f>
        <v>#REF!</v>
      </c>
      <c r="I36" s="51" t="e">
        <f t="shared" si="1"/>
        <v>#REF!</v>
      </c>
      <c r="J36" s="51" t="e">
        <f>SUMIFS(#REF!,#REF!,'2-BA 2019 MIFRS'!$B36)</f>
        <v>#REF!</v>
      </c>
      <c r="K36" s="47"/>
      <c r="L36" s="51" t="e">
        <f>SUMIFS(#REF!,#REF!,'2-BA 2019 MIFRS'!$B36)</f>
        <v>#REF!</v>
      </c>
      <c r="M36" s="51" t="e">
        <f>SUMIFS(#REF!,#REF!,'2-BA 2019 MIFRS'!$B36)</f>
        <v>#REF!</v>
      </c>
      <c r="N36" s="51" t="e">
        <f>SUMIFS(#REF!,#REF!,'2-BA 2019 MIFRS'!$B36)</f>
        <v>#REF!</v>
      </c>
      <c r="O36" s="51" t="e">
        <f>SUMIFS(#REF!,#REF!,'2-BA 2019 MIFRS'!$B36)</f>
        <v>#REF!</v>
      </c>
      <c r="P36" s="51" t="e">
        <f>SUMIFS(#REF!,#REF!,'2-BA 2019 MIFRS'!$B36)</f>
        <v>#REF!</v>
      </c>
      <c r="Q36" s="51" t="e">
        <f t="shared" si="2"/>
        <v>#REF!</v>
      </c>
      <c r="R36" s="51" t="e">
        <f>SUMIFS(#REF!,#REF!,'2-BA 2019 MIFRS'!$B36)</f>
        <v>#REF!</v>
      </c>
      <c r="S36" s="51" t="e">
        <f>SUMIFS(#REF!,#REF!,'2-BA 2019 MIFRS'!$B36)</f>
        <v>#REF!</v>
      </c>
      <c r="T36" s="38"/>
      <c r="U36" s="58" t="e">
        <f t="shared" si="0"/>
        <v>#REF!</v>
      </c>
    </row>
    <row r="37" spans="1:21" x14ac:dyDescent="0.25">
      <c r="A37" s="45">
        <v>8</v>
      </c>
      <c r="B37" s="45">
        <v>1940</v>
      </c>
      <c r="C37" s="46" t="s">
        <v>34</v>
      </c>
      <c r="D37" s="51" t="e">
        <f>SUMIFS(#REF!,#REF!,'2-BA 2019 MIFRS'!$B37)+#REF!</f>
        <v>#REF!</v>
      </c>
      <c r="E37" s="51" t="e">
        <f>SUMIFS(#REF!,#REF!,'2-BA 2019 MIFRS'!$B37)+#REF!</f>
        <v>#REF!</v>
      </c>
      <c r="F37" s="51" t="e">
        <f>SUMIFS(#REF!,#REF!,'2-BA 2019 MIFRS'!$B37)</f>
        <v>#REF!</v>
      </c>
      <c r="G37" s="51" t="e">
        <f>SUMIFS(#REF!,#REF!,'2-BA 2019 MIFRS'!$B37)</f>
        <v>#REF!</v>
      </c>
      <c r="H37" s="51" t="e">
        <f>SUMIFS(#REF!,#REF!,'2-BA 2019 MIFRS'!$B37)</f>
        <v>#REF!</v>
      </c>
      <c r="I37" s="51" t="e">
        <f t="shared" si="1"/>
        <v>#REF!</v>
      </c>
      <c r="J37" s="51" t="e">
        <f>SUMIFS(#REF!,#REF!,'2-BA 2019 MIFRS'!$B37)+#REF!</f>
        <v>#REF!</v>
      </c>
      <c r="K37" s="47"/>
      <c r="L37" s="51" t="e">
        <f>SUMIFS(#REF!,#REF!,'2-BA 2019 MIFRS'!$B37)+#REF!</f>
        <v>#REF!</v>
      </c>
      <c r="M37" s="51" t="e">
        <f>SUMIFS(#REF!,#REF!,'2-BA 2019 MIFRS'!$B37)+#REF!</f>
        <v>#REF!</v>
      </c>
      <c r="N37" s="51" t="e">
        <f>SUMIFS(#REF!,#REF!,'2-BA 2019 MIFRS'!$B37)</f>
        <v>#REF!</v>
      </c>
      <c r="O37" s="51" t="e">
        <f>SUMIFS(#REF!,#REF!,'2-BA 2019 MIFRS'!$B37)</f>
        <v>#REF!</v>
      </c>
      <c r="P37" s="51" t="e">
        <f>SUMIFS(#REF!,#REF!,'2-BA 2019 MIFRS'!$B37)</f>
        <v>#REF!</v>
      </c>
      <c r="Q37" s="51" t="e">
        <f t="shared" si="2"/>
        <v>#REF!</v>
      </c>
      <c r="R37" s="51" t="e">
        <f>SUMIFS(#REF!,#REF!,'2-BA 2019 MIFRS'!$B37)+#REF!</f>
        <v>#REF!</v>
      </c>
      <c r="S37" s="51" t="e">
        <f>SUMIFS(#REF!,#REF!,'2-BA 2019 MIFRS'!$B37)+#REF!</f>
        <v>#REF!</v>
      </c>
      <c r="T37" s="38"/>
      <c r="U37" s="58" t="e">
        <f t="shared" si="0"/>
        <v>#REF!</v>
      </c>
    </row>
    <row r="38" spans="1:21" x14ac:dyDescent="0.25">
      <c r="A38" s="45">
        <v>8</v>
      </c>
      <c r="B38" s="45">
        <v>1945</v>
      </c>
      <c r="C38" s="46" t="s">
        <v>35</v>
      </c>
      <c r="D38" s="51" t="e">
        <f>SUMIFS(#REF!,#REF!,'2-BA 2019 MIFRS'!$B38)</f>
        <v>#REF!</v>
      </c>
      <c r="E38" s="51" t="e">
        <f>SUMIFS(#REF!,#REF!,'2-BA 2019 MIFRS'!$B38)</f>
        <v>#REF!</v>
      </c>
      <c r="F38" s="51" t="e">
        <f>SUMIFS(#REF!,#REF!,'2-BA 2019 MIFRS'!$B38)</f>
        <v>#REF!</v>
      </c>
      <c r="G38" s="51" t="e">
        <f>SUMIFS(#REF!,#REF!,'2-BA 2019 MIFRS'!$B38)</f>
        <v>#REF!</v>
      </c>
      <c r="H38" s="51" t="e">
        <f>SUMIFS(#REF!,#REF!,'2-BA 2019 MIFRS'!$B38)</f>
        <v>#REF!</v>
      </c>
      <c r="I38" s="51" t="e">
        <f t="shared" si="1"/>
        <v>#REF!</v>
      </c>
      <c r="J38" s="51" t="e">
        <f>SUMIFS(#REF!,#REF!,'2-BA 2019 MIFRS'!$B38)</f>
        <v>#REF!</v>
      </c>
      <c r="K38" s="47"/>
      <c r="L38" s="51" t="e">
        <f>SUMIFS(#REF!,#REF!,'2-BA 2019 MIFRS'!$B38)</f>
        <v>#REF!</v>
      </c>
      <c r="M38" s="51" t="e">
        <f>SUMIFS(#REF!,#REF!,'2-BA 2019 MIFRS'!$B38)</f>
        <v>#REF!</v>
      </c>
      <c r="N38" s="51" t="e">
        <f>SUMIFS(#REF!,#REF!,'2-BA 2019 MIFRS'!$B38)</f>
        <v>#REF!</v>
      </c>
      <c r="O38" s="51" t="e">
        <f>SUMIFS(#REF!,#REF!,'2-BA 2019 MIFRS'!$B38)</f>
        <v>#REF!</v>
      </c>
      <c r="P38" s="51" t="e">
        <f>SUMIFS(#REF!,#REF!,'2-BA 2019 MIFRS'!$B38)</f>
        <v>#REF!</v>
      </c>
      <c r="Q38" s="51" t="e">
        <f t="shared" si="2"/>
        <v>#REF!</v>
      </c>
      <c r="R38" s="51" t="e">
        <f>SUMIFS(#REF!,#REF!,'2-BA 2019 MIFRS'!$B38)</f>
        <v>#REF!</v>
      </c>
      <c r="S38" s="51" t="e">
        <f>SUMIFS(#REF!,#REF!,'2-BA 2019 MIFRS'!$B38)</f>
        <v>#REF!</v>
      </c>
      <c r="T38" s="38"/>
      <c r="U38" s="58" t="e">
        <f t="shared" si="0"/>
        <v>#REF!</v>
      </c>
    </row>
    <row r="39" spans="1:21" x14ac:dyDescent="0.25">
      <c r="A39" s="45">
        <v>8</v>
      </c>
      <c r="B39" s="45">
        <v>1950</v>
      </c>
      <c r="C39" s="46" t="s">
        <v>55</v>
      </c>
      <c r="D39" s="51" t="e">
        <f>SUMIFS(#REF!,#REF!,'2-BA 2019 MIFRS'!$B39)</f>
        <v>#REF!</v>
      </c>
      <c r="E39" s="51" t="e">
        <f>SUMIFS(#REF!,#REF!,'2-BA 2019 MIFRS'!$B39)</f>
        <v>#REF!</v>
      </c>
      <c r="F39" s="51" t="e">
        <f>SUMIFS(#REF!,#REF!,'2-BA 2019 MIFRS'!$B39)</f>
        <v>#REF!</v>
      </c>
      <c r="G39" s="51" t="e">
        <f>SUMIFS(#REF!,#REF!,'2-BA 2019 MIFRS'!$B39)</f>
        <v>#REF!</v>
      </c>
      <c r="H39" s="51" t="e">
        <f>SUMIFS(#REF!,#REF!,'2-BA 2019 MIFRS'!$B39)</f>
        <v>#REF!</v>
      </c>
      <c r="I39" s="51" t="e">
        <f t="shared" si="1"/>
        <v>#REF!</v>
      </c>
      <c r="J39" s="51" t="e">
        <f>SUMIFS(#REF!,#REF!,'2-BA 2019 MIFRS'!$B39)</f>
        <v>#REF!</v>
      </c>
      <c r="K39" s="47"/>
      <c r="L39" s="51" t="e">
        <f>SUMIFS(#REF!,#REF!,'2-BA 2019 MIFRS'!$B39)</f>
        <v>#REF!</v>
      </c>
      <c r="M39" s="51" t="e">
        <f>SUMIFS(#REF!,#REF!,'2-BA 2019 MIFRS'!$B39)</f>
        <v>#REF!</v>
      </c>
      <c r="N39" s="51" t="e">
        <f>SUMIFS(#REF!,#REF!,'2-BA 2019 MIFRS'!$B39)</f>
        <v>#REF!</v>
      </c>
      <c r="O39" s="51" t="e">
        <f>SUMIFS(#REF!,#REF!,'2-BA 2019 MIFRS'!$B39)</f>
        <v>#REF!</v>
      </c>
      <c r="P39" s="51" t="e">
        <f>SUMIFS(#REF!,#REF!,'2-BA 2019 MIFRS'!$B39)</f>
        <v>#REF!</v>
      </c>
      <c r="Q39" s="51" t="e">
        <f t="shared" si="2"/>
        <v>#REF!</v>
      </c>
      <c r="R39" s="51" t="e">
        <f>SUMIFS(#REF!,#REF!,'2-BA 2019 MIFRS'!$B39)</f>
        <v>#REF!</v>
      </c>
      <c r="S39" s="51" t="e">
        <f>SUMIFS(#REF!,#REF!,'2-BA 2019 MIFRS'!$B39)</f>
        <v>#REF!</v>
      </c>
      <c r="T39" s="38"/>
      <c r="U39" s="58" t="e">
        <f t="shared" si="0"/>
        <v>#REF!</v>
      </c>
    </row>
    <row r="40" spans="1:21" x14ac:dyDescent="0.25">
      <c r="A40" s="45">
        <v>8</v>
      </c>
      <c r="B40" s="45">
        <v>1955</v>
      </c>
      <c r="C40" s="46" t="s">
        <v>36</v>
      </c>
      <c r="D40" s="51" t="e">
        <f>SUMIFS(#REF!,#REF!,'2-BA 2019 MIFRS'!$B40)</f>
        <v>#REF!</v>
      </c>
      <c r="E40" s="51" t="e">
        <f>SUMIFS(#REF!,#REF!,'2-BA 2019 MIFRS'!$B40)</f>
        <v>#REF!</v>
      </c>
      <c r="F40" s="51" t="e">
        <f>SUMIFS(#REF!,#REF!,'2-BA 2019 MIFRS'!$B40)</f>
        <v>#REF!</v>
      </c>
      <c r="G40" s="51" t="e">
        <f>SUMIFS(#REF!,#REF!,'2-BA 2019 MIFRS'!$B40)</f>
        <v>#REF!</v>
      </c>
      <c r="H40" s="51" t="e">
        <f>SUMIFS(#REF!,#REF!,'2-BA 2019 MIFRS'!$B40)</f>
        <v>#REF!</v>
      </c>
      <c r="I40" s="51" t="e">
        <f t="shared" si="1"/>
        <v>#REF!</v>
      </c>
      <c r="J40" s="51" t="e">
        <f>SUMIFS(#REF!,#REF!,'2-BA 2019 MIFRS'!$B40)</f>
        <v>#REF!</v>
      </c>
      <c r="K40" s="47"/>
      <c r="L40" s="51" t="e">
        <f>SUMIFS(#REF!,#REF!,'2-BA 2019 MIFRS'!$B40)</f>
        <v>#REF!</v>
      </c>
      <c r="M40" s="51" t="e">
        <f>SUMIFS(#REF!,#REF!,'2-BA 2019 MIFRS'!$B40)</f>
        <v>#REF!</v>
      </c>
      <c r="N40" s="51" t="e">
        <f>SUMIFS(#REF!,#REF!,'2-BA 2019 MIFRS'!$B40)</f>
        <v>#REF!</v>
      </c>
      <c r="O40" s="51" t="e">
        <f>SUMIFS(#REF!,#REF!,'2-BA 2019 MIFRS'!$B40)</f>
        <v>#REF!</v>
      </c>
      <c r="P40" s="51" t="e">
        <f>SUMIFS(#REF!,#REF!,'2-BA 2019 MIFRS'!$B40)</f>
        <v>#REF!</v>
      </c>
      <c r="Q40" s="51" t="e">
        <f t="shared" si="2"/>
        <v>#REF!</v>
      </c>
      <c r="R40" s="51" t="e">
        <f>SUMIFS(#REF!,#REF!,'2-BA 2019 MIFRS'!$B40)</f>
        <v>#REF!</v>
      </c>
      <c r="S40" s="51" t="e">
        <f>SUMIFS(#REF!,#REF!,'2-BA 2019 MIFRS'!$B40)</f>
        <v>#REF!</v>
      </c>
      <c r="T40" s="38"/>
      <c r="U40" s="58" t="e">
        <f t="shared" si="0"/>
        <v>#REF!</v>
      </c>
    </row>
    <row r="41" spans="1:21" x14ac:dyDescent="0.25">
      <c r="A41" s="19">
        <v>8</v>
      </c>
      <c r="B41" s="19">
        <v>1960</v>
      </c>
      <c r="C41" s="46" t="s">
        <v>37</v>
      </c>
      <c r="D41" s="51" t="e">
        <f>SUMIFS(#REF!,#REF!,'2-BA 2019 MIFRS'!$B41)</f>
        <v>#REF!</v>
      </c>
      <c r="E41" s="51" t="e">
        <f>SUMIFS(#REF!,#REF!,'2-BA 2019 MIFRS'!$B41)</f>
        <v>#REF!</v>
      </c>
      <c r="F41" s="51" t="e">
        <f>SUMIFS(#REF!,#REF!,'2-BA 2019 MIFRS'!$B41)</f>
        <v>#REF!</v>
      </c>
      <c r="G41" s="51" t="e">
        <f>SUMIFS(#REF!,#REF!,'2-BA 2019 MIFRS'!$B41)</f>
        <v>#REF!</v>
      </c>
      <c r="H41" s="51" t="e">
        <f>SUMIFS(#REF!,#REF!,'2-BA 2019 MIFRS'!$B41)</f>
        <v>#REF!</v>
      </c>
      <c r="I41" s="51" t="e">
        <f t="shared" si="1"/>
        <v>#REF!</v>
      </c>
      <c r="J41" s="51" t="e">
        <f>SUMIFS(#REF!,#REF!,'2-BA 2019 MIFRS'!$B41)</f>
        <v>#REF!</v>
      </c>
      <c r="K41" s="47"/>
      <c r="L41" s="51" t="e">
        <f>SUMIFS(#REF!,#REF!,'2-BA 2019 MIFRS'!$B41)</f>
        <v>#REF!</v>
      </c>
      <c r="M41" s="51" t="e">
        <f>SUMIFS(#REF!,#REF!,'2-BA 2019 MIFRS'!$B41)</f>
        <v>#REF!</v>
      </c>
      <c r="N41" s="51" t="e">
        <f>SUMIFS(#REF!,#REF!,'2-BA 2019 MIFRS'!$B41)</f>
        <v>#REF!</v>
      </c>
      <c r="O41" s="51" t="e">
        <f>SUMIFS(#REF!,#REF!,'2-BA 2019 MIFRS'!$B41)</f>
        <v>#REF!</v>
      </c>
      <c r="P41" s="51" t="e">
        <f>SUMIFS(#REF!,#REF!,'2-BA 2019 MIFRS'!$B41)</f>
        <v>#REF!</v>
      </c>
      <c r="Q41" s="51" t="e">
        <f t="shared" si="2"/>
        <v>#REF!</v>
      </c>
      <c r="R41" s="51" t="e">
        <f>SUMIFS(#REF!,#REF!,'2-BA 2019 MIFRS'!$B41)</f>
        <v>#REF!</v>
      </c>
      <c r="S41" s="51" t="e">
        <f>SUMIFS(#REF!,#REF!,'2-BA 2019 MIFRS'!$B41)</f>
        <v>#REF!</v>
      </c>
      <c r="T41" s="38"/>
      <c r="U41" s="58" t="e">
        <f t="shared" si="0"/>
        <v>#REF!</v>
      </c>
    </row>
    <row r="42" spans="1:21" ht="30" x14ac:dyDescent="0.25">
      <c r="A42" s="48">
        <v>47</v>
      </c>
      <c r="B42" s="19">
        <v>1970</v>
      </c>
      <c r="C42" s="46" t="s">
        <v>38</v>
      </c>
      <c r="D42" s="51" t="e">
        <f>SUMIFS(#REF!,#REF!,'2-BA 2019 MIFRS'!$B42)</f>
        <v>#REF!</v>
      </c>
      <c r="E42" s="51" t="e">
        <f>SUMIFS(#REF!,#REF!,'2-BA 2019 MIFRS'!$B42)</f>
        <v>#REF!</v>
      </c>
      <c r="F42" s="51" t="e">
        <f>SUMIFS(#REF!,#REF!,'2-BA 2019 MIFRS'!$B42)</f>
        <v>#REF!</v>
      </c>
      <c r="G42" s="51" t="e">
        <f>SUMIFS(#REF!,#REF!,'2-BA 2019 MIFRS'!$B42)</f>
        <v>#REF!</v>
      </c>
      <c r="H42" s="51" t="e">
        <f>SUMIFS(#REF!,#REF!,'2-BA 2019 MIFRS'!$B42)</f>
        <v>#REF!</v>
      </c>
      <c r="I42" s="51" t="e">
        <f t="shared" si="1"/>
        <v>#REF!</v>
      </c>
      <c r="J42" s="51" t="e">
        <f>SUMIFS(#REF!,#REF!,'2-BA 2019 MIFRS'!$B42)</f>
        <v>#REF!</v>
      </c>
      <c r="K42" s="47"/>
      <c r="L42" s="51" t="e">
        <f>SUMIFS(#REF!,#REF!,'2-BA 2019 MIFRS'!$B42)</f>
        <v>#REF!</v>
      </c>
      <c r="M42" s="51" t="e">
        <f>SUMIFS(#REF!,#REF!,'2-BA 2019 MIFRS'!$B42)</f>
        <v>#REF!</v>
      </c>
      <c r="N42" s="51" t="e">
        <f>SUMIFS(#REF!,#REF!,'2-BA 2019 MIFRS'!$B42)</f>
        <v>#REF!</v>
      </c>
      <c r="O42" s="51" t="e">
        <f>SUMIFS(#REF!,#REF!,'2-BA 2019 MIFRS'!$B42)</f>
        <v>#REF!</v>
      </c>
      <c r="P42" s="51" t="e">
        <f>SUMIFS(#REF!,#REF!,'2-BA 2019 MIFRS'!$B42)</f>
        <v>#REF!</v>
      </c>
      <c r="Q42" s="51" t="e">
        <f t="shared" si="2"/>
        <v>#REF!</v>
      </c>
      <c r="R42" s="51" t="e">
        <f>SUMIFS(#REF!,#REF!,'2-BA 2019 MIFRS'!$B42)</f>
        <v>#REF!</v>
      </c>
      <c r="S42" s="51" t="e">
        <f>SUMIFS(#REF!,#REF!,'2-BA 2019 MIFRS'!$B42)</f>
        <v>#REF!</v>
      </c>
      <c r="T42" s="38"/>
      <c r="U42" s="58" t="e">
        <f t="shared" si="0"/>
        <v>#REF!</v>
      </c>
    </row>
    <row r="43" spans="1:21" ht="30" x14ac:dyDescent="0.25">
      <c r="A43" s="45">
        <v>47</v>
      </c>
      <c r="B43" s="45">
        <v>1975</v>
      </c>
      <c r="C43" s="46" t="s">
        <v>39</v>
      </c>
      <c r="D43" s="51" t="e">
        <f>SUMIFS(#REF!,#REF!,'2-BA 2019 MIFRS'!$B43)</f>
        <v>#REF!</v>
      </c>
      <c r="E43" s="51" t="e">
        <f>SUMIFS(#REF!,#REF!,'2-BA 2019 MIFRS'!$B43)</f>
        <v>#REF!</v>
      </c>
      <c r="F43" s="51" t="e">
        <f>SUMIFS(#REF!,#REF!,'2-BA 2019 MIFRS'!$B43)</f>
        <v>#REF!</v>
      </c>
      <c r="G43" s="51" t="e">
        <f>SUMIFS(#REF!,#REF!,'2-BA 2019 MIFRS'!$B43)</f>
        <v>#REF!</v>
      </c>
      <c r="H43" s="51" t="e">
        <f>SUMIFS(#REF!,#REF!,'2-BA 2019 MIFRS'!$B43)</f>
        <v>#REF!</v>
      </c>
      <c r="I43" s="51" t="e">
        <f t="shared" si="1"/>
        <v>#REF!</v>
      </c>
      <c r="J43" s="51" t="e">
        <f>SUMIFS(#REF!,#REF!,'2-BA 2019 MIFRS'!$B43)</f>
        <v>#REF!</v>
      </c>
      <c r="K43" s="47"/>
      <c r="L43" s="51" t="e">
        <f>SUMIFS(#REF!,#REF!,'2-BA 2019 MIFRS'!$B43)</f>
        <v>#REF!</v>
      </c>
      <c r="M43" s="51" t="e">
        <f>SUMIFS(#REF!,#REF!,'2-BA 2019 MIFRS'!$B43)</f>
        <v>#REF!</v>
      </c>
      <c r="N43" s="51" t="e">
        <f>SUMIFS(#REF!,#REF!,'2-BA 2019 MIFRS'!$B43)</f>
        <v>#REF!</v>
      </c>
      <c r="O43" s="51" t="e">
        <f>SUMIFS(#REF!,#REF!,'2-BA 2019 MIFRS'!$B43)</f>
        <v>#REF!</v>
      </c>
      <c r="P43" s="51" t="e">
        <f>SUMIFS(#REF!,#REF!,'2-BA 2019 MIFRS'!$B43)</f>
        <v>#REF!</v>
      </c>
      <c r="Q43" s="51" t="e">
        <f t="shared" si="2"/>
        <v>#REF!</v>
      </c>
      <c r="R43" s="51" t="e">
        <f>SUMIFS(#REF!,#REF!,'2-BA 2019 MIFRS'!$B43)</f>
        <v>#REF!</v>
      </c>
      <c r="S43" s="51" t="e">
        <f>SUMIFS(#REF!,#REF!,'2-BA 2019 MIFRS'!$B43)</f>
        <v>#REF!</v>
      </c>
      <c r="T43" s="38"/>
      <c r="U43" s="58" t="e">
        <f t="shared" si="0"/>
        <v>#REF!</v>
      </c>
    </row>
    <row r="44" spans="1:21" x14ac:dyDescent="0.25">
      <c r="A44" s="45">
        <v>47</v>
      </c>
      <c r="B44" s="45">
        <v>1980</v>
      </c>
      <c r="C44" s="46" t="s">
        <v>40</v>
      </c>
      <c r="D44" s="51" t="e">
        <f>SUMIFS(#REF!,#REF!,'2-BA 2019 MIFRS'!$B44)+#REF!</f>
        <v>#REF!</v>
      </c>
      <c r="E44" s="51" t="e">
        <f>SUMIFS(#REF!,#REF!,'2-BA 2019 MIFRS'!$B44)+#REF!</f>
        <v>#REF!</v>
      </c>
      <c r="F44" s="51" t="e">
        <f>SUMIFS(#REF!,#REF!,'2-BA 2019 MIFRS'!$B44)</f>
        <v>#REF!</v>
      </c>
      <c r="G44" s="51" t="e">
        <f>SUMIFS(#REF!,#REF!,'2-BA 2019 MIFRS'!$B44)</f>
        <v>#REF!</v>
      </c>
      <c r="H44" s="51" t="e">
        <f>SUMIFS(#REF!,#REF!,'2-BA 2019 MIFRS'!$B44)</f>
        <v>#REF!</v>
      </c>
      <c r="I44" s="51" t="e">
        <f t="shared" si="1"/>
        <v>#REF!</v>
      </c>
      <c r="J44" s="51" t="e">
        <f>SUMIFS(#REF!,#REF!,'2-BA 2019 MIFRS'!$B44)+#REF!</f>
        <v>#REF!</v>
      </c>
      <c r="K44" s="47"/>
      <c r="L44" s="51" t="e">
        <f>SUMIFS(#REF!,#REF!,'2-BA 2019 MIFRS'!$B44)+#REF!</f>
        <v>#REF!</v>
      </c>
      <c r="M44" s="51" t="e">
        <f>SUMIFS(#REF!,#REF!,'2-BA 2019 MIFRS'!$B44)+#REF!</f>
        <v>#REF!</v>
      </c>
      <c r="N44" s="51" t="e">
        <f>SUMIFS(#REF!,#REF!,'2-BA 2019 MIFRS'!$B44)</f>
        <v>#REF!</v>
      </c>
      <c r="O44" s="51" t="e">
        <f>SUMIFS(#REF!,#REF!,'2-BA 2019 MIFRS'!$B44)</f>
        <v>#REF!</v>
      </c>
      <c r="P44" s="51" t="e">
        <f>SUMIFS(#REF!,#REF!,'2-BA 2019 MIFRS'!$B44)</f>
        <v>#REF!</v>
      </c>
      <c r="Q44" s="51" t="e">
        <f t="shared" si="2"/>
        <v>#REF!</v>
      </c>
      <c r="R44" s="51" t="e">
        <f>SUMIFS(#REF!,#REF!,'2-BA 2019 MIFRS'!$B44)+#REF!</f>
        <v>#REF!</v>
      </c>
      <c r="S44" s="51" t="e">
        <f>SUMIFS(#REF!,#REF!,'2-BA 2019 MIFRS'!$B44)+#REF!</f>
        <v>#REF!</v>
      </c>
      <c r="T44" s="38"/>
      <c r="U44" s="58" t="e">
        <f t="shared" si="0"/>
        <v>#REF!</v>
      </c>
    </row>
    <row r="45" spans="1:21" ht="15" hidden="1" customHeight="1" outlineLevel="1" x14ac:dyDescent="0.25">
      <c r="A45" s="45">
        <v>47</v>
      </c>
      <c r="B45" s="45">
        <v>1985</v>
      </c>
      <c r="C45" s="46" t="s">
        <v>41</v>
      </c>
      <c r="D45" s="51" t="e">
        <f>SUMIFS(#REF!,#REF!,'2-BA 2019 MIFRS'!$B45)</f>
        <v>#REF!</v>
      </c>
      <c r="E45" s="51" t="e">
        <f>SUMIFS(#REF!,#REF!,'2-BA 2019 MIFRS'!$B45)</f>
        <v>#REF!</v>
      </c>
      <c r="F45" s="51" t="e">
        <f>SUMIFS(#REF!,#REF!,'2-BA 2019 MIFRS'!$B45)</f>
        <v>#REF!</v>
      </c>
      <c r="G45" s="51" t="e">
        <f>SUMIFS(#REF!,#REF!,'2-BA 2019 MIFRS'!$B45)</f>
        <v>#REF!</v>
      </c>
      <c r="H45" s="51" t="e">
        <f>SUMIFS(#REF!,#REF!,'2-BA 2019 MIFRS'!$B45)</f>
        <v>#REF!</v>
      </c>
      <c r="I45" s="51" t="e">
        <f t="shared" si="1"/>
        <v>#REF!</v>
      </c>
      <c r="J45" s="51" t="e">
        <f>SUMIFS(#REF!,#REF!,'2-BA 2019 MIFRS'!$B45)</f>
        <v>#REF!</v>
      </c>
      <c r="K45" s="47"/>
      <c r="L45" s="51" t="e">
        <f>SUMIFS(#REF!,#REF!,'2-BA 2019 MIFRS'!$B45)</f>
        <v>#REF!</v>
      </c>
      <c r="M45" s="51" t="e">
        <f>SUMIFS(#REF!,#REF!,'2-BA 2019 MIFRS'!$B45)</f>
        <v>#REF!</v>
      </c>
      <c r="N45" s="51" t="e">
        <f>SUMIFS(#REF!,#REF!,'2-BA 2019 MIFRS'!$B45)</f>
        <v>#REF!</v>
      </c>
      <c r="O45" s="51" t="e">
        <f>SUMIFS(#REF!,#REF!,'2-BA 2019 MIFRS'!$B45)</f>
        <v>#REF!</v>
      </c>
      <c r="P45" s="51" t="e">
        <f>SUMIFS(#REF!,#REF!,'2-BA 2019 MIFRS'!$B45)</f>
        <v>#REF!</v>
      </c>
      <c r="Q45" s="51" t="e">
        <f t="shared" si="2"/>
        <v>#REF!</v>
      </c>
      <c r="R45" s="51" t="e">
        <f>SUMIFS(#REF!,#REF!,'2-BA 2019 MIFRS'!$B45)</f>
        <v>#REF!</v>
      </c>
      <c r="S45" s="51" t="e">
        <f>SUMIFS(#REF!,#REF!,'2-BA 2019 MIFRS'!$B45)</f>
        <v>#REF!</v>
      </c>
      <c r="T45" s="38"/>
      <c r="U45" s="58" t="e">
        <f t="shared" si="0"/>
        <v>#REF!</v>
      </c>
    </row>
    <row r="46" spans="1:21" ht="30" collapsed="1" x14ac:dyDescent="0.25">
      <c r="A46" s="45">
        <v>47</v>
      </c>
      <c r="B46" s="45">
        <v>2440</v>
      </c>
      <c r="C46" s="46" t="s">
        <v>54</v>
      </c>
      <c r="D46" s="51" t="e">
        <f>SUMIFS(#REF!,#REF!,'2-BA 2019 MIFRS'!$B46)</f>
        <v>#REF!</v>
      </c>
      <c r="E46" s="51" t="e">
        <f>SUMIFS(#REF!,#REF!,'2-BA 2019 MIFRS'!$B46)</f>
        <v>#REF!</v>
      </c>
      <c r="F46" s="51" t="e">
        <f>SUMIFS(#REF!,#REF!,'2-BA 2019 MIFRS'!$B46)</f>
        <v>#REF!</v>
      </c>
      <c r="G46" s="51" t="e">
        <f>SUMIFS(#REF!,#REF!,'2-BA 2019 MIFRS'!$B46)</f>
        <v>#REF!</v>
      </c>
      <c r="H46" s="51" t="e">
        <f>SUMIFS(#REF!,#REF!,'2-BA 2019 MIFRS'!$B46)</f>
        <v>#REF!</v>
      </c>
      <c r="I46" s="51" t="e">
        <f t="shared" si="1"/>
        <v>#REF!</v>
      </c>
      <c r="J46" s="51" t="e">
        <f>SUMIFS(#REF!,#REF!,'2-BA 2019 MIFRS'!$B46)</f>
        <v>#REF!</v>
      </c>
      <c r="K46" s="47"/>
      <c r="L46" s="51" t="e">
        <f>SUMIFS(#REF!,#REF!,'2-BA 2019 MIFRS'!$B46)</f>
        <v>#REF!</v>
      </c>
      <c r="M46" s="51" t="e">
        <f>SUMIFS(#REF!,#REF!,'2-BA 2019 MIFRS'!$B46)</f>
        <v>#REF!</v>
      </c>
      <c r="N46" s="51" t="e">
        <f>SUMIFS(#REF!,#REF!,'2-BA 2019 MIFRS'!$B46)</f>
        <v>#REF!</v>
      </c>
      <c r="O46" s="51" t="e">
        <f>SUMIFS(#REF!,#REF!,'2-BA 2019 MIFRS'!$B46)</f>
        <v>#REF!</v>
      </c>
      <c r="P46" s="51" t="e">
        <f>SUMIFS(#REF!,#REF!,'2-BA 2019 MIFRS'!$B46)</f>
        <v>#REF!</v>
      </c>
      <c r="Q46" s="51" t="e">
        <f t="shared" si="2"/>
        <v>#REF!</v>
      </c>
      <c r="R46" s="51" t="e">
        <f>SUMIFS(#REF!,#REF!,'2-BA 2019 MIFRS'!$B46)</f>
        <v>#REF!</v>
      </c>
      <c r="S46" s="51" t="e">
        <f>SUMIFS(#REF!,#REF!,'2-BA 2019 MIFRS'!$B46)</f>
        <v>#REF!</v>
      </c>
      <c r="T46" s="38"/>
      <c r="U46" s="58" t="e">
        <f t="shared" si="0"/>
        <v>#REF!</v>
      </c>
    </row>
    <row r="47" spans="1:21" x14ac:dyDescent="0.25">
      <c r="A47" s="45" t="s">
        <v>15</v>
      </c>
      <c r="B47" s="45">
        <v>1609</v>
      </c>
      <c r="C47" s="46" t="s">
        <v>42</v>
      </c>
      <c r="D47" s="51" t="e">
        <f>SUMIFS(#REF!,#REF!,'2-BA 2019 MIFRS'!$B47)</f>
        <v>#REF!</v>
      </c>
      <c r="E47" s="51" t="e">
        <f>SUMIFS(#REF!,#REF!,'2-BA 2019 MIFRS'!$B47)</f>
        <v>#REF!</v>
      </c>
      <c r="F47" s="51" t="e">
        <f>SUMIFS(#REF!,#REF!,'2-BA 2019 MIFRS'!$B47)</f>
        <v>#REF!</v>
      </c>
      <c r="G47" s="51" t="e">
        <f>SUMIFS(#REF!,#REF!,'2-BA 2019 MIFRS'!$B47)</f>
        <v>#REF!</v>
      </c>
      <c r="H47" s="51" t="e">
        <f>SUMIFS(#REF!,#REF!,'2-BA 2019 MIFRS'!$B47)</f>
        <v>#REF!</v>
      </c>
      <c r="I47" s="51" t="e">
        <f t="shared" si="1"/>
        <v>#REF!</v>
      </c>
      <c r="J47" s="51" t="e">
        <f>SUMIFS(#REF!,#REF!,'2-BA 2019 MIFRS'!$B47)</f>
        <v>#REF!</v>
      </c>
      <c r="K47" s="47"/>
      <c r="L47" s="51" t="e">
        <f>SUMIFS(#REF!,#REF!,'2-BA 2019 MIFRS'!$B47)</f>
        <v>#REF!</v>
      </c>
      <c r="M47" s="51" t="e">
        <f>SUMIFS(#REF!,#REF!,'2-BA 2019 MIFRS'!$B47)</f>
        <v>#REF!</v>
      </c>
      <c r="N47" s="51" t="e">
        <f>SUMIFS(#REF!,#REF!,'2-BA 2019 MIFRS'!$B47)</f>
        <v>#REF!</v>
      </c>
      <c r="O47" s="51" t="e">
        <f>SUMIFS(#REF!,#REF!,'2-BA 2019 MIFRS'!$B47)</f>
        <v>#REF!</v>
      </c>
      <c r="P47" s="51" t="e">
        <f>SUMIFS(#REF!,#REF!,'2-BA 2019 MIFRS'!$B47)</f>
        <v>#REF!</v>
      </c>
      <c r="Q47" s="51" t="e">
        <f t="shared" si="2"/>
        <v>#REF!</v>
      </c>
      <c r="R47" s="51" t="e">
        <f>SUMIFS(#REF!,#REF!,'2-BA 2019 MIFRS'!$B47)</f>
        <v>#REF!</v>
      </c>
      <c r="S47" s="51" t="e">
        <f>SUMIFS(#REF!,#REF!,'2-BA 2019 MIFRS'!$B47)</f>
        <v>#REF!</v>
      </c>
      <c r="T47" s="38"/>
      <c r="U47" s="58" t="e">
        <f t="shared" si="0"/>
        <v>#REF!</v>
      </c>
    </row>
    <row r="48" spans="1:21" x14ac:dyDescent="0.25">
      <c r="A48" s="45" t="s">
        <v>15</v>
      </c>
      <c r="B48" s="45">
        <v>2005</v>
      </c>
      <c r="C48" s="46" t="s">
        <v>43</v>
      </c>
      <c r="D48" s="51" t="e">
        <f>SUMIFS(#REF!,#REF!,'2-BA 2019 MIFRS'!$B48)</f>
        <v>#REF!</v>
      </c>
      <c r="E48" s="51" t="e">
        <f>SUMIFS(#REF!,#REF!,'2-BA 2019 MIFRS'!$B48)</f>
        <v>#REF!</v>
      </c>
      <c r="F48" s="51" t="e">
        <f>SUMIFS(#REF!,#REF!,'2-BA 2019 MIFRS'!$B48)</f>
        <v>#REF!</v>
      </c>
      <c r="G48" s="51" t="e">
        <f>SUMIFS(#REF!,#REF!,'2-BA 2019 MIFRS'!$B48)</f>
        <v>#REF!</v>
      </c>
      <c r="H48" s="51" t="e">
        <f>SUMIFS(#REF!,#REF!,'2-BA 2019 MIFRS'!$B48)</f>
        <v>#REF!</v>
      </c>
      <c r="I48" s="51" t="e">
        <f t="shared" si="1"/>
        <v>#REF!</v>
      </c>
      <c r="J48" s="51" t="e">
        <f>SUMIFS(#REF!,#REF!,'2-BA 2019 MIFRS'!$B48)</f>
        <v>#REF!</v>
      </c>
      <c r="K48" s="47"/>
      <c r="L48" s="51" t="e">
        <f>SUMIFS(#REF!,#REF!,'2-BA 2019 MIFRS'!$B48)</f>
        <v>#REF!</v>
      </c>
      <c r="M48" s="51" t="e">
        <f>SUMIFS(#REF!,#REF!,'2-BA 2019 MIFRS'!$B48)</f>
        <v>#REF!</v>
      </c>
      <c r="N48" s="51" t="e">
        <f>SUMIFS(#REF!,#REF!,'2-BA 2019 MIFRS'!$B48)</f>
        <v>#REF!</v>
      </c>
      <c r="O48" s="51" t="e">
        <f>SUMIFS(#REF!,#REF!,'2-BA 2019 MIFRS'!$B48)</f>
        <v>#REF!</v>
      </c>
      <c r="P48" s="51" t="e">
        <f>SUMIFS(#REF!,#REF!,'2-BA 2019 MIFRS'!$B48)</f>
        <v>#REF!</v>
      </c>
      <c r="Q48" s="51" t="e">
        <f t="shared" si="2"/>
        <v>#REF!</v>
      </c>
      <c r="R48" s="51" t="e">
        <f>SUMIFS(#REF!,#REF!,'2-BA 2019 MIFRS'!$B48)</f>
        <v>#REF!</v>
      </c>
      <c r="S48" s="51" t="e">
        <f>SUMIFS(#REF!,#REF!,'2-BA 2019 MIFRS'!$B48)</f>
        <v>#REF!</v>
      </c>
      <c r="T48" s="38"/>
      <c r="U48" s="58" t="e">
        <f t="shared" si="0"/>
        <v>#REF!</v>
      </c>
    </row>
    <row r="49" spans="1:24" x14ac:dyDescent="0.25">
      <c r="A49" s="20"/>
      <c r="B49" s="20"/>
      <c r="C49" s="21"/>
      <c r="D49" s="22"/>
      <c r="E49" s="22"/>
      <c r="F49" s="22"/>
      <c r="G49" s="22"/>
      <c r="H49" s="22"/>
      <c r="I49" s="22"/>
      <c r="J49" s="41"/>
      <c r="K49" s="37"/>
      <c r="L49" s="22"/>
      <c r="M49" s="22"/>
      <c r="N49" s="22"/>
      <c r="O49" s="22"/>
      <c r="P49" s="22"/>
      <c r="Q49" s="22"/>
      <c r="R49" s="41"/>
      <c r="S49" s="44"/>
      <c r="T49" s="38"/>
      <c r="U49" s="58">
        <f t="shared" si="0"/>
        <v>0</v>
      </c>
    </row>
    <row r="50" spans="1:24" x14ac:dyDescent="0.25">
      <c r="A50" s="20"/>
      <c r="B50" s="20"/>
      <c r="C50" s="23" t="s">
        <v>44</v>
      </c>
      <c r="D50" s="24" t="e">
        <f>SUM(D16:D49)</f>
        <v>#REF!</v>
      </c>
      <c r="E50" s="24" t="e">
        <f t="shared" ref="E50:J50" si="5">SUM(E16:E49)</f>
        <v>#REF!</v>
      </c>
      <c r="F50" s="24" t="e">
        <f t="shared" si="5"/>
        <v>#REF!</v>
      </c>
      <c r="G50" s="24" t="e">
        <f t="shared" si="5"/>
        <v>#REF!</v>
      </c>
      <c r="H50" s="24" t="e">
        <f t="shared" si="5"/>
        <v>#REF!</v>
      </c>
      <c r="I50" s="24" t="e">
        <f t="shared" si="5"/>
        <v>#REF!</v>
      </c>
      <c r="J50" s="24" t="e">
        <f t="shared" si="5"/>
        <v>#REF!</v>
      </c>
      <c r="K50" s="108"/>
      <c r="L50" s="24" t="e">
        <f t="shared" ref="L50:S50" si="6">SUM(L16:L49)</f>
        <v>#REF!</v>
      </c>
      <c r="M50" s="24" t="e">
        <f t="shared" si="6"/>
        <v>#REF!</v>
      </c>
      <c r="N50" s="24" t="e">
        <f t="shared" si="6"/>
        <v>#REF!</v>
      </c>
      <c r="O50" s="24" t="e">
        <f t="shared" si="6"/>
        <v>#REF!</v>
      </c>
      <c r="P50" s="24" t="e">
        <f t="shared" si="6"/>
        <v>#REF!</v>
      </c>
      <c r="Q50" s="24" t="e">
        <f t="shared" si="6"/>
        <v>#REF!</v>
      </c>
      <c r="R50" s="24" t="e">
        <f t="shared" si="6"/>
        <v>#REF!</v>
      </c>
      <c r="S50" s="24" t="e">
        <f t="shared" si="6"/>
        <v>#REF!</v>
      </c>
      <c r="U50" s="58" t="e">
        <f t="shared" si="0"/>
        <v>#REF!</v>
      </c>
      <c r="W50" s="58" t="e">
        <f>+D50+E50+I50-J50</f>
        <v>#REF!</v>
      </c>
      <c r="X50" s="58" t="e">
        <f>+L50+M50+Q50-R50</f>
        <v>#REF!</v>
      </c>
    </row>
    <row r="51" spans="1:24" ht="37.5" x14ac:dyDescent="0.25">
      <c r="A51" s="20"/>
      <c r="B51" s="20"/>
      <c r="C51" s="25" t="s">
        <v>45</v>
      </c>
      <c r="D51" s="22" t="e">
        <f>-#REF!</f>
        <v>#REF!</v>
      </c>
      <c r="E51" s="22" t="e">
        <f>-#REF!</f>
        <v>#REF!</v>
      </c>
      <c r="F51" s="22"/>
      <c r="G51" s="22"/>
      <c r="H51" s="22"/>
      <c r="I51" s="22">
        <v>0</v>
      </c>
      <c r="J51" s="41" t="e">
        <f>-#REF!</f>
        <v>#REF!</v>
      </c>
      <c r="K51" s="37"/>
      <c r="L51" s="22" t="e">
        <f>-#REF!</f>
        <v>#REF!</v>
      </c>
      <c r="M51" s="22" t="e">
        <f>-#REF!</f>
        <v>#REF!</v>
      </c>
      <c r="N51" s="22"/>
      <c r="O51" s="22"/>
      <c r="P51" s="22"/>
      <c r="Q51" s="22">
        <v>0</v>
      </c>
      <c r="R51" s="41" t="e">
        <f>-#REF!</f>
        <v>#REF!</v>
      </c>
      <c r="S51" s="44" t="e">
        <f>-#REF!</f>
        <v>#REF!</v>
      </c>
      <c r="U51" s="58" t="e">
        <f t="shared" si="0"/>
        <v>#REF!</v>
      </c>
      <c r="W51" s="58"/>
      <c r="X51" s="58"/>
    </row>
    <row r="52" spans="1:24" ht="25.5" x14ac:dyDescent="0.25">
      <c r="A52" s="20"/>
      <c r="B52" s="20"/>
      <c r="C52" s="26" t="s">
        <v>46</v>
      </c>
      <c r="D52" s="22" t="e">
        <f>-SUM(#REF!)</f>
        <v>#REF!</v>
      </c>
      <c r="E52" s="22" t="e">
        <f>-(#REF!)</f>
        <v>#REF!</v>
      </c>
      <c r="F52" s="22"/>
      <c r="G52" s="22"/>
      <c r="H52" s="22"/>
      <c r="I52" s="22">
        <v>0</v>
      </c>
      <c r="J52" s="41" t="e">
        <f>-(#REF!)</f>
        <v>#REF!</v>
      </c>
      <c r="K52" s="27"/>
      <c r="L52" s="22" t="e">
        <f>-(#REF!)</f>
        <v>#REF!</v>
      </c>
      <c r="M52" s="22" t="e">
        <f>-(#REF!)</f>
        <v>#REF!</v>
      </c>
      <c r="N52" s="22"/>
      <c r="O52" s="22"/>
      <c r="P52" s="22"/>
      <c r="Q52" s="22">
        <v>0</v>
      </c>
      <c r="R52" s="41" t="e">
        <f>-(#REF!)</f>
        <v>#REF!</v>
      </c>
      <c r="S52" s="44" t="e">
        <f>-(#REF!)</f>
        <v>#REF!</v>
      </c>
      <c r="U52" s="58" t="e">
        <f t="shared" si="0"/>
        <v>#REF!</v>
      </c>
      <c r="W52" s="58"/>
      <c r="X52" s="58" t="e">
        <f>+L52+M52+Q52-R52</f>
        <v>#REF!</v>
      </c>
    </row>
    <row r="53" spans="1:24" x14ac:dyDescent="0.25">
      <c r="A53" s="95"/>
      <c r="B53" s="95"/>
      <c r="C53" s="96" t="s">
        <v>47</v>
      </c>
      <c r="D53" s="97" t="e">
        <f>SUM(D50:D52)</f>
        <v>#REF!</v>
      </c>
      <c r="E53" s="97" t="e">
        <f t="shared" ref="E53:J53" si="7">SUM(E50:E52)</f>
        <v>#REF!</v>
      </c>
      <c r="F53" s="97" t="e">
        <f t="shared" si="7"/>
        <v>#REF!</v>
      </c>
      <c r="G53" s="97" t="e">
        <f t="shared" si="7"/>
        <v>#REF!</v>
      </c>
      <c r="H53" s="97" t="e">
        <f t="shared" si="7"/>
        <v>#REF!</v>
      </c>
      <c r="I53" s="97" t="e">
        <f t="shared" si="7"/>
        <v>#REF!</v>
      </c>
      <c r="J53" s="97" t="e">
        <f t="shared" si="7"/>
        <v>#REF!</v>
      </c>
      <c r="K53" s="108"/>
      <c r="L53" s="97" t="e">
        <f t="shared" ref="L53:S53" si="8">SUM(L50:L52)</f>
        <v>#REF!</v>
      </c>
      <c r="M53" s="97" t="e">
        <f t="shared" si="8"/>
        <v>#REF!</v>
      </c>
      <c r="N53" s="97" t="e">
        <f t="shared" si="8"/>
        <v>#REF!</v>
      </c>
      <c r="O53" s="97" t="e">
        <f t="shared" si="8"/>
        <v>#REF!</v>
      </c>
      <c r="P53" s="97" t="e">
        <f t="shared" si="8"/>
        <v>#REF!</v>
      </c>
      <c r="Q53" s="97" t="e">
        <f t="shared" si="8"/>
        <v>#REF!</v>
      </c>
      <c r="R53" s="97" t="e">
        <f t="shared" si="8"/>
        <v>#REF!</v>
      </c>
      <c r="S53" s="97" t="e">
        <f t="shared" si="8"/>
        <v>#REF!</v>
      </c>
      <c r="U53" s="58" t="e">
        <f t="shared" si="0"/>
        <v>#REF!</v>
      </c>
      <c r="W53" s="58" t="e">
        <f>+D53+E53+I53-J53</f>
        <v>#REF!</v>
      </c>
      <c r="X53" s="58" t="e">
        <f>+L53+M53+P53-R53</f>
        <v>#REF!</v>
      </c>
    </row>
    <row r="54" spans="1:24" s="92" customFormat="1" x14ac:dyDescent="0.25">
      <c r="A54" s="20"/>
      <c r="B54" s="20"/>
      <c r="C54" s="141" t="s">
        <v>74</v>
      </c>
      <c r="D54" s="142"/>
      <c r="E54" s="142"/>
      <c r="F54" s="142"/>
      <c r="G54" s="142"/>
      <c r="H54" s="142"/>
      <c r="I54" s="142"/>
      <c r="J54" s="142"/>
      <c r="K54" s="142"/>
      <c r="L54" s="142"/>
      <c r="M54" s="51">
        <v>0</v>
      </c>
      <c r="N54" s="100"/>
      <c r="O54" s="100"/>
      <c r="P54" s="100"/>
      <c r="Q54" s="100"/>
      <c r="R54" s="99"/>
      <c r="S54" s="103"/>
    </row>
    <row r="55" spans="1:24" s="92" customFormat="1" x14ac:dyDescent="0.25">
      <c r="A55" s="20"/>
      <c r="B55" s="20"/>
      <c r="C55" s="141" t="s">
        <v>75</v>
      </c>
      <c r="D55" s="142"/>
      <c r="E55" s="142"/>
      <c r="F55" s="142"/>
      <c r="G55" s="142"/>
      <c r="H55" s="142"/>
      <c r="I55" s="142"/>
      <c r="J55" s="142"/>
      <c r="K55" s="142"/>
      <c r="L55" s="142"/>
      <c r="M55" s="24" t="e">
        <f>SUM(M53:M54)</f>
        <v>#REF!</v>
      </c>
      <c r="R55" s="122"/>
      <c r="S55" s="107"/>
    </row>
    <row r="56" spans="1:24" s="92" customFormat="1" x14ac:dyDescent="0.25">
      <c r="A56" s="4"/>
      <c r="B56" s="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R56" s="122"/>
      <c r="S56" s="107"/>
    </row>
    <row r="57" spans="1:24" s="92" customFormat="1" x14ac:dyDescent="0.25">
      <c r="A57" s="3"/>
      <c r="B57" s="3"/>
      <c r="C57" s="3"/>
      <c r="D57" s="3"/>
      <c r="E57" s="3"/>
      <c r="F57" s="3"/>
      <c r="G57" s="29"/>
      <c r="H57" s="3"/>
      <c r="I57" s="3"/>
      <c r="J57" s="3"/>
      <c r="K57" s="3"/>
      <c r="L57" s="30" t="s">
        <v>76</v>
      </c>
      <c r="M57" s="3"/>
      <c r="R57" s="122"/>
      <c r="S57" s="107"/>
    </row>
    <row r="58" spans="1:24" s="92" customFormat="1" x14ac:dyDescent="0.25">
      <c r="A58" s="20">
        <v>10</v>
      </c>
      <c r="B58" s="20"/>
      <c r="C58" s="21" t="s">
        <v>72</v>
      </c>
      <c r="D58" s="3"/>
      <c r="E58" s="3"/>
      <c r="F58" s="3"/>
      <c r="G58" s="3"/>
      <c r="H58" s="3"/>
      <c r="I58" s="3"/>
      <c r="J58" s="3"/>
      <c r="K58" s="3"/>
      <c r="L58" s="73" t="s">
        <v>72</v>
      </c>
      <c r="M58" s="127">
        <v>-1759520.5649999999</v>
      </c>
      <c r="R58" s="122"/>
      <c r="S58" s="107"/>
    </row>
    <row r="59" spans="1:24" s="92" customFormat="1" x14ac:dyDescent="0.25">
      <c r="A59" s="20"/>
      <c r="B59" s="20"/>
      <c r="C59" s="21" t="s">
        <v>33</v>
      </c>
      <c r="D59" s="3"/>
      <c r="E59" s="3"/>
      <c r="F59" s="128"/>
      <c r="G59" s="3"/>
      <c r="H59" s="3"/>
      <c r="I59" s="3"/>
      <c r="J59" s="3"/>
      <c r="K59" s="3"/>
      <c r="L59" s="131" t="s">
        <v>33</v>
      </c>
      <c r="M59" s="127">
        <v>0</v>
      </c>
      <c r="R59" s="122"/>
      <c r="S59" s="107"/>
    </row>
    <row r="60" spans="1:24" s="92" customForma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2" t="s">
        <v>73</v>
      </c>
      <c r="M60" s="129" t="e">
        <f>+M53-M58</f>
        <v>#REF!</v>
      </c>
      <c r="R60" s="122"/>
      <c r="S60" s="107"/>
    </row>
    <row r="61" spans="1:24" s="92" customFormat="1" x14ac:dyDescent="0.25">
      <c r="A61" s="94"/>
      <c r="B61" s="94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122"/>
      <c r="R61" s="122"/>
      <c r="S61" s="107"/>
    </row>
    <row r="62" spans="1:24" s="92" customFormat="1" x14ac:dyDescent="0.25">
      <c r="A62" s="94"/>
      <c r="B62" s="94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122"/>
      <c r="R62" s="122"/>
      <c r="S62" s="107"/>
    </row>
    <row r="63" spans="1:24" s="92" customFormat="1" x14ac:dyDescent="0.25">
      <c r="A63" s="94"/>
      <c r="B63" s="94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113"/>
      <c r="R63" s="106"/>
      <c r="S63" s="107"/>
    </row>
    <row r="64" spans="1:24" s="92" customFormat="1" x14ac:dyDescent="0.25">
      <c r="A64" s="137" t="s">
        <v>71</v>
      </c>
      <c r="B64" s="138"/>
      <c r="C64" s="138"/>
    </row>
    <row r="65" spans="1:25" s="92" customFormat="1" x14ac:dyDescent="0.25">
      <c r="A65" s="138"/>
      <c r="B65" s="138"/>
      <c r="C65" s="138"/>
      <c r="E65" s="123"/>
    </row>
    <row r="66" spans="1:25" s="92" customFormat="1" x14ac:dyDescent="0.25">
      <c r="A66" s="138"/>
      <c r="B66" s="138"/>
      <c r="C66" s="138"/>
      <c r="M66" s="110"/>
      <c r="N66" s="122"/>
      <c r="P66" s="124"/>
      <c r="Q66" s="124"/>
    </row>
    <row r="67" spans="1:25" s="92" customFormat="1" x14ac:dyDescent="0.25">
      <c r="A67" s="138"/>
      <c r="B67" s="138"/>
      <c r="C67" s="138"/>
      <c r="M67" s="110"/>
      <c r="N67" s="122"/>
    </row>
    <row r="68" spans="1:25" s="92" customFormat="1" x14ac:dyDescent="0.25">
      <c r="A68" s="138"/>
      <c r="B68" s="138"/>
      <c r="C68" s="138"/>
      <c r="N68" s="122"/>
      <c r="O68" s="106"/>
      <c r="R68" s="125"/>
    </row>
    <row r="69" spans="1:25" s="92" customFormat="1" x14ac:dyDescent="0.25">
      <c r="A69" s="143"/>
      <c r="B69" s="143"/>
      <c r="C69" s="143"/>
      <c r="N69" s="124"/>
      <c r="O69" s="124"/>
    </row>
    <row r="70" spans="1:25" x14ac:dyDescent="0.25">
      <c r="A70" s="143"/>
      <c r="B70" s="143"/>
      <c r="C70" s="143"/>
    </row>
    <row r="71" spans="1:25" s="59" customFormat="1" ht="15" customHeight="1" x14ac:dyDescent="0.25"/>
    <row r="72" spans="1:25" s="59" customFormat="1" x14ac:dyDescent="0.25">
      <c r="A72" s="62"/>
      <c r="B72" s="63"/>
      <c r="C72" s="76" t="s">
        <v>77</v>
      </c>
      <c r="D72" s="134" t="e">
        <f>SUM(D16:D48,D51:D52)-D53</f>
        <v>#REF!</v>
      </c>
      <c r="E72" s="134" t="e">
        <f t="shared" ref="E72:J72" si="9">SUM(E16:E48,E51:E52)-E53</f>
        <v>#REF!</v>
      </c>
      <c r="F72" s="134" t="e">
        <f t="shared" si="9"/>
        <v>#REF!</v>
      </c>
      <c r="G72" s="134" t="e">
        <f t="shared" si="9"/>
        <v>#REF!</v>
      </c>
      <c r="H72" s="134" t="e">
        <f t="shared" si="9"/>
        <v>#REF!</v>
      </c>
      <c r="I72" s="134" t="e">
        <f t="shared" si="9"/>
        <v>#REF!</v>
      </c>
      <c r="J72" s="134" t="e">
        <f t="shared" si="9"/>
        <v>#REF!</v>
      </c>
      <c r="K72" s="134"/>
      <c r="L72" s="134" t="e">
        <f>SUM(L16:L48,L51:L52)-L53</f>
        <v>#REF!</v>
      </c>
      <c r="M72" s="134" t="e">
        <f t="shared" ref="M72:S72" si="10">SUM(M16:M48,M51:M52)-M53</f>
        <v>#REF!</v>
      </c>
      <c r="N72" s="134" t="e">
        <f t="shared" si="10"/>
        <v>#REF!</v>
      </c>
      <c r="O72" s="134" t="e">
        <f t="shared" si="10"/>
        <v>#REF!</v>
      </c>
      <c r="P72" s="134" t="e">
        <f t="shared" si="10"/>
        <v>#REF!</v>
      </c>
      <c r="Q72" s="134" t="e">
        <f t="shared" si="10"/>
        <v>#REF!</v>
      </c>
      <c r="R72" s="134" t="e">
        <f t="shared" si="10"/>
        <v>#REF!</v>
      </c>
      <c r="S72" s="134" t="e">
        <f t="shared" si="10"/>
        <v>#REF!</v>
      </c>
      <c r="T72" s="72"/>
      <c r="U72" s="72"/>
    </row>
    <row r="73" spans="1:25" s="59" customFormat="1" x14ac:dyDescent="0.25">
      <c r="A73" s="62"/>
      <c r="B73" s="63"/>
      <c r="C73" s="76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</row>
    <row r="74" spans="1:25" s="59" customFormat="1" ht="12.75" customHeight="1" x14ac:dyDescent="0.25">
      <c r="A74" s="64"/>
      <c r="B74" s="64"/>
      <c r="C74" s="77"/>
      <c r="D74" s="66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</row>
    <row r="75" spans="1:25" s="59" customFormat="1" ht="15" customHeight="1" x14ac:dyDescent="0.25">
      <c r="A75" s="64"/>
      <c r="B75" s="64"/>
      <c r="D75" s="66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</row>
    <row r="76" spans="1:25" s="59" customFormat="1" ht="15" customHeight="1" x14ac:dyDescent="0.25">
      <c r="A76" s="64"/>
      <c r="B76" s="64"/>
      <c r="C76" s="65"/>
      <c r="D76" s="66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</row>
    <row r="77" spans="1:25" s="59" customFormat="1" ht="15" customHeight="1" x14ac:dyDescent="0.25">
      <c r="A77" s="64"/>
      <c r="B77" s="64"/>
      <c r="C77" s="65"/>
      <c r="D77" s="66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</row>
    <row r="78" spans="1:25" s="59" customFormat="1" ht="15" customHeight="1" x14ac:dyDescent="0.25">
      <c r="A78" s="64"/>
      <c r="B78" s="64"/>
      <c r="C78" s="65"/>
      <c r="D78" s="66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</row>
    <row r="79" spans="1:25" s="59" customFormat="1" ht="15" customHeight="1" x14ac:dyDescent="0.25">
      <c r="A79" s="64"/>
      <c r="B79" s="64"/>
      <c r="C79" s="65"/>
      <c r="D79" s="66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</row>
    <row r="80" spans="1:25" s="59" customFormat="1" ht="18.75" customHeight="1" x14ac:dyDescent="0.25">
      <c r="A80" s="60"/>
      <c r="B80" s="60"/>
      <c r="D80" s="68"/>
    </row>
    <row r="81" spans="4:14" x14ac:dyDescent="0.25">
      <c r="M81" s="54"/>
      <c r="N81" s="55"/>
    </row>
    <row r="82" spans="4:14" x14ac:dyDescent="0.25">
      <c r="M82" s="53"/>
      <c r="N82" s="35"/>
    </row>
    <row r="83" spans="4:14" x14ac:dyDescent="0.25">
      <c r="M83" s="53"/>
      <c r="N83" s="35"/>
    </row>
    <row r="84" spans="4:14" x14ac:dyDescent="0.25">
      <c r="M84" s="56"/>
      <c r="N84" s="57"/>
    </row>
    <row r="94" spans="4:14" x14ac:dyDescent="0.25">
      <c r="D94" s="35" t="e">
        <f>+D50-'2-BA 2018 MIFRS'!J50</f>
        <v>#REF!</v>
      </c>
      <c r="L94" s="35" t="e">
        <f>+L50-'2-BA 2018 MIFRS'!R50</f>
        <v>#REF!</v>
      </c>
    </row>
    <row r="95" spans="4:14" x14ac:dyDescent="0.25">
      <c r="D95" s="35" t="e">
        <f>+D53-'2-BA 2018 MIFRS'!J53</f>
        <v>#REF!</v>
      </c>
      <c r="L95" s="35" t="e">
        <f>+L53-'2-BA 2018 MIFRS'!R53</f>
        <v>#REF!</v>
      </c>
    </row>
    <row r="101" spans="1:27" hidden="1" outlineLevel="1" x14ac:dyDescent="0.25"/>
    <row r="102" spans="1:27" hidden="1" outlineLevel="1" x14ac:dyDescent="0.25">
      <c r="A102" s="4" t="s">
        <v>57</v>
      </c>
    </row>
    <row r="103" spans="1:27" hidden="1" outlineLevel="1" x14ac:dyDescent="0.25">
      <c r="A103" s="49">
        <v>47</v>
      </c>
      <c r="B103" s="49">
        <v>1860</v>
      </c>
      <c r="C103" s="50" t="s">
        <v>27</v>
      </c>
      <c r="D103" s="51" t="e">
        <f>SUMIFS(#REF!,#REF!,'2-BA 2019 MIFRS'!$B103)</f>
        <v>#REF!</v>
      </c>
      <c r="E103" s="51" t="e">
        <f>SUMIFS(#REF!,#REF!,'2-BA 2019 MIFRS'!$B103)</f>
        <v>#REF!</v>
      </c>
      <c r="F103" s="51" t="e">
        <f>SUMIFS(#REF!,#REF!,'2-BA 2019 MIFRS'!$B103)</f>
        <v>#REF!</v>
      </c>
      <c r="G103" s="51" t="e">
        <f>SUMIFS(#REF!,#REF!,'2-BA 2019 MIFRS'!$B103)</f>
        <v>#REF!</v>
      </c>
      <c r="H103" s="51" t="e">
        <f>SUMIFS(#REF!,#REF!,'2-BA 2019 MIFRS'!$B103)</f>
        <v>#REF!</v>
      </c>
      <c r="I103" s="51"/>
      <c r="J103" s="51" t="e">
        <f>SUMIFS(#REF!,#REF!,'2-BA 2019 MIFRS'!$B103)</f>
        <v>#REF!</v>
      </c>
      <c r="K103" s="37"/>
      <c r="L103" s="51" t="e">
        <f>SUMIFS(#REF!,#REF!,'2-BA 2019 MIFRS'!$B103)</f>
        <v>#REF!</v>
      </c>
      <c r="M103" s="51" t="e">
        <f>SUMIFS(#REF!,#REF!,'2-BA 2019 MIFRS'!$B103)</f>
        <v>#REF!</v>
      </c>
      <c r="N103" s="51" t="e">
        <f>SUMIFS(#REF!,#REF!,'2-BA 2019 MIFRS'!$B103)</f>
        <v>#REF!</v>
      </c>
      <c r="O103" s="51" t="e">
        <f>SUMIFS(#REF!,#REF!,'2-BA 2019 MIFRS'!$B103)</f>
        <v>#REF!</v>
      </c>
      <c r="P103" s="51" t="e">
        <f>SUMIFS(#REF!,#REF!,'2-BA 2019 MIFRS'!$B103)</f>
        <v>#REF!</v>
      </c>
      <c r="Q103" s="51"/>
      <c r="R103" s="51" t="e">
        <f>SUMIFS(#REF!,#REF!,'2-BA 2019 MIFRS'!$B103)</f>
        <v>#REF!</v>
      </c>
      <c r="S103" s="51" t="e">
        <f>SUMIFS(#REF!,#REF!,'2-BA 2019 MIFRS'!$B103)</f>
        <v>#REF!</v>
      </c>
      <c r="T103" s="38"/>
      <c r="U103" s="58" t="e">
        <f t="shared" ref="U103" si="11">+S103-R103-J103</f>
        <v>#REF!</v>
      </c>
    </row>
    <row r="104" spans="1:27" hidden="1" outlineLevel="1" x14ac:dyDescent="0.25">
      <c r="A104" s="4" t="s">
        <v>58</v>
      </c>
    </row>
    <row r="105" spans="1:27" hidden="1" outlineLevel="1" x14ac:dyDescent="0.25">
      <c r="A105" s="49">
        <v>47</v>
      </c>
      <c r="B105" s="49">
        <v>1860</v>
      </c>
      <c r="C105" s="50" t="s">
        <v>27</v>
      </c>
      <c r="D105" s="51" t="e">
        <f>+D103-D29</f>
        <v>#REF!</v>
      </c>
      <c r="E105" s="51" t="e">
        <f>+E103-E29</f>
        <v>#REF!</v>
      </c>
      <c r="F105" s="51" t="e">
        <f>+F103-F29</f>
        <v>#REF!</v>
      </c>
      <c r="G105" s="51" t="e">
        <f>+G103-G29</f>
        <v>#REF!</v>
      </c>
      <c r="H105" s="51" t="e">
        <f>+H103-H29</f>
        <v>#REF!</v>
      </c>
      <c r="I105" s="51"/>
      <c r="J105" s="51" t="e">
        <f t="shared" ref="J105:P105" si="12">+J103-J29</f>
        <v>#REF!</v>
      </c>
      <c r="K105" s="51">
        <f t="shared" si="12"/>
        <v>0</v>
      </c>
      <c r="L105" s="51" t="e">
        <f t="shared" si="12"/>
        <v>#REF!</v>
      </c>
      <c r="M105" s="51" t="e">
        <f t="shared" si="12"/>
        <v>#REF!</v>
      </c>
      <c r="N105" s="51" t="e">
        <f t="shared" si="12"/>
        <v>#REF!</v>
      </c>
      <c r="O105" s="51" t="e">
        <f t="shared" si="12"/>
        <v>#REF!</v>
      </c>
      <c r="P105" s="51" t="e">
        <f t="shared" si="12"/>
        <v>#REF!</v>
      </c>
      <c r="Q105" s="51"/>
      <c r="R105" s="51" t="e">
        <f t="shared" ref="R105:Y105" si="13">+R103-R29</f>
        <v>#REF!</v>
      </c>
      <c r="S105" s="51" t="e">
        <f t="shared" si="13"/>
        <v>#REF!</v>
      </c>
      <c r="T105" s="51">
        <f t="shared" si="13"/>
        <v>0</v>
      </c>
      <c r="U105" s="51" t="e">
        <f t="shared" si="13"/>
        <v>#REF!</v>
      </c>
      <c r="V105" s="51">
        <f t="shared" si="13"/>
        <v>0</v>
      </c>
      <c r="W105" s="51">
        <f t="shared" si="13"/>
        <v>0</v>
      </c>
      <c r="X105" s="51">
        <f t="shared" si="13"/>
        <v>0</v>
      </c>
      <c r="Y105" s="51">
        <f t="shared" si="13"/>
        <v>0</v>
      </c>
      <c r="Z105" s="38"/>
      <c r="AA105" s="58" t="e">
        <f t="shared" ref="AA105" si="14">+Y105-X105-M105</f>
        <v>#REF!</v>
      </c>
    </row>
    <row r="106" spans="1:27" hidden="1" outlineLevel="1" x14ac:dyDescent="0.25"/>
    <row r="107" spans="1:27" hidden="1" outlineLevel="1" x14ac:dyDescent="0.25"/>
    <row r="108" spans="1:27" collapsed="1" x14ac:dyDescent="0.25"/>
  </sheetData>
  <mergeCells count="5">
    <mergeCell ref="A9:K9"/>
    <mergeCell ref="A10:K10"/>
    <mergeCell ref="A64:C70"/>
    <mergeCell ref="C54:L54"/>
    <mergeCell ref="C55:L55"/>
  </mergeCells>
  <printOptions horizontalCentered="1"/>
  <pageMargins left="0.39370078740157483" right="0.19685039370078741" top="0.6692913385826772" bottom="0.47244094488188981" header="0.31496062992125984" footer="0.23622047244094491"/>
  <pageSetup paperSize="3" scale="63" fitToHeight="0" orientation="landscape" r:id="rId1"/>
  <headerFooter>
    <oddHeader>&amp;RToronto Hydro-Electric System Limited
EB-2014-0116
Exhibit 2A
Tab 1
Schedule 2
Filed:  2014 Jul 31
Corrected:  2014 Sep 23
Page &amp;P of &amp;N</oddHead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73"/>
  <sheetViews>
    <sheetView tabSelected="1" view="pageBreakPreview" topLeftCell="A47" zoomScale="70" zoomScaleNormal="70" zoomScaleSheetLayoutView="70" workbookViewId="0">
      <selection activeCell="I69" sqref="I69"/>
    </sheetView>
  </sheetViews>
  <sheetFormatPr defaultColWidth="7.5703125" defaultRowHeight="15" outlineLevelRow="1" x14ac:dyDescent="0.25"/>
  <cols>
    <col min="1" max="1" width="12.42578125" style="4" customWidth="1"/>
    <col min="2" max="2" width="14.7109375" style="4" customWidth="1"/>
    <col min="3" max="3" width="36.7109375" style="3" bestFit="1" customWidth="1"/>
    <col min="4" max="4" width="27.42578125" style="3" customWidth="1"/>
    <col min="5" max="5" width="19.28515625" style="3" customWidth="1"/>
    <col min="6" max="6" width="18.42578125" style="3" customWidth="1"/>
    <col min="7" max="7" width="21.5703125" style="3" bestFit="1" customWidth="1"/>
    <col min="8" max="8" width="4.42578125" style="3" customWidth="1"/>
    <col min="9" max="9" width="22" style="3" bestFit="1" customWidth="1"/>
    <col min="10" max="11" width="20.85546875" style="3" customWidth="1"/>
    <col min="12" max="12" width="20.140625" style="3" bestFit="1" customWidth="1"/>
    <col min="13" max="13" width="21.5703125" style="3" customWidth="1"/>
    <col min="14" max="14" width="7.5703125" style="3"/>
    <col min="15" max="15" width="20.28515625" style="3" bestFit="1" customWidth="1"/>
    <col min="16" max="16" width="7.5703125" style="3"/>
    <col min="17" max="17" width="17.7109375" style="3" customWidth="1"/>
    <col min="18" max="18" width="10.5703125" style="3" bestFit="1" customWidth="1"/>
    <col min="19" max="22" width="7.5703125" style="3"/>
    <col min="23" max="23" width="11.140625" style="3" bestFit="1" customWidth="1"/>
    <col min="24" max="16384" width="7.5703125" style="3"/>
  </cols>
  <sheetData>
    <row r="1" spans="1:15" x14ac:dyDescent="0.25">
      <c r="A1" s="3"/>
      <c r="B1" s="3"/>
      <c r="L1" s="5" t="s">
        <v>0</v>
      </c>
      <c r="M1" s="6">
        <v>0</v>
      </c>
    </row>
    <row r="2" spans="1:15" x14ac:dyDescent="0.25">
      <c r="A2" s="3"/>
      <c r="B2" s="3"/>
      <c r="L2" s="5" t="s">
        <v>1</v>
      </c>
      <c r="M2" s="7"/>
    </row>
    <row r="3" spans="1:15" x14ac:dyDescent="0.25">
      <c r="A3" s="3"/>
      <c r="B3" s="3"/>
      <c r="L3" s="5" t="s">
        <v>2</v>
      </c>
      <c r="M3" s="7"/>
    </row>
    <row r="4" spans="1:15" x14ac:dyDescent="0.25">
      <c r="A4" s="3"/>
      <c r="B4" s="3"/>
      <c r="L4" s="5" t="s">
        <v>3</v>
      </c>
      <c r="M4" s="7"/>
    </row>
    <row r="5" spans="1:15" x14ac:dyDescent="0.25">
      <c r="A5" s="3"/>
      <c r="B5" s="3"/>
      <c r="L5" s="5" t="s">
        <v>4</v>
      </c>
      <c r="M5" s="8"/>
    </row>
    <row r="6" spans="1:15" x14ac:dyDescent="0.25">
      <c r="A6" s="3"/>
      <c r="B6" s="3"/>
      <c r="L6" s="5"/>
      <c r="M6" s="6"/>
    </row>
    <row r="7" spans="1:15" x14ac:dyDescent="0.25">
      <c r="A7" s="3"/>
      <c r="B7" s="3"/>
      <c r="L7" s="5" t="s">
        <v>5</v>
      </c>
      <c r="M7" s="8"/>
    </row>
    <row r="9" spans="1:15" ht="18" x14ac:dyDescent="0.25">
      <c r="A9" s="136" t="s">
        <v>52</v>
      </c>
      <c r="B9" s="136"/>
      <c r="C9" s="136"/>
      <c r="D9" s="136"/>
      <c r="E9" s="136"/>
      <c r="F9" s="136"/>
      <c r="G9" s="136"/>
      <c r="H9" s="136"/>
      <c r="I9" s="52"/>
      <c r="J9" s="52"/>
      <c r="K9" s="52"/>
      <c r="L9" s="52"/>
      <c r="M9" s="52"/>
    </row>
    <row r="10" spans="1:15" ht="18" x14ac:dyDescent="0.25">
      <c r="A10" s="136" t="s">
        <v>49</v>
      </c>
      <c r="B10" s="136"/>
      <c r="C10" s="136"/>
      <c r="D10" s="136"/>
      <c r="E10" s="136"/>
      <c r="F10" s="136"/>
      <c r="G10" s="136"/>
      <c r="H10" s="136"/>
      <c r="I10" s="52"/>
      <c r="J10" s="52"/>
      <c r="K10" s="52"/>
      <c r="L10" s="52"/>
      <c r="M10" s="52"/>
    </row>
    <row r="11" spans="1:15" x14ac:dyDescent="0.25">
      <c r="F11" s="83"/>
    </row>
    <row r="12" spans="1:15" x14ac:dyDescent="0.25">
      <c r="A12" s="3"/>
      <c r="B12" s="3"/>
      <c r="C12" s="9"/>
      <c r="D12" s="10" t="s">
        <v>6</v>
      </c>
      <c r="E12" s="11">
        <v>2020</v>
      </c>
      <c r="F12" s="12"/>
      <c r="G12" s="12"/>
      <c r="H12" s="12"/>
    </row>
    <row r="13" spans="1:15" x14ac:dyDescent="0.25">
      <c r="D13" s="88"/>
      <c r="E13" s="85"/>
      <c r="F13" s="85"/>
      <c r="G13" s="85"/>
      <c r="I13" s="88"/>
      <c r="J13" s="85"/>
      <c r="K13" s="85"/>
      <c r="L13" s="85"/>
      <c r="M13" s="59"/>
    </row>
    <row r="14" spans="1:15" x14ac:dyDescent="0.25">
      <c r="A14" s="39"/>
      <c r="B14" s="39"/>
      <c r="C14" s="38"/>
      <c r="D14" s="84" t="s">
        <v>66</v>
      </c>
      <c r="E14" s="87"/>
      <c r="F14" s="87"/>
      <c r="G14" s="89"/>
      <c r="H14" s="27"/>
      <c r="I14" s="84" t="s">
        <v>67</v>
      </c>
      <c r="J14" s="85"/>
      <c r="K14" s="85"/>
      <c r="L14" s="86"/>
      <c r="M14" s="27"/>
    </row>
    <row r="15" spans="1:15" ht="27.6" customHeight="1" x14ac:dyDescent="0.25">
      <c r="A15" s="43" t="s">
        <v>7</v>
      </c>
      <c r="B15" s="42" t="s">
        <v>53</v>
      </c>
      <c r="C15" s="40" t="s">
        <v>8</v>
      </c>
      <c r="D15" s="43" t="s">
        <v>59</v>
      </c>
      <c r="E15" s="43" t="s">
        <v>9</v>
      </c>
      <c r="F15" s="43" t="s">
        <v>61</v>
      </c>
      <c r="G15" s="43" t="s">
        <v>12</v>
      </c>
      <c r="H15" s="37"/>
      <c r="I15" s="36" t="s">
        <v>59</v>
      </c>
      <c r="J15" s="36" t="s">
        <v>9</v>
      </c>
      <c r="K15" s="36" t="s">
        <v>61</v>
      </c>
      <c r="L15" s="36" t="s">
        <v>12</v>
      </c>
      <c r="M15" s="43" t="s">
        <v>13</v>
      </c>
    </row>
    <row r="16" spans="1:15" ht="25.5" x14ac:dyDescent="0.25">
      <c r="A16" s="49">
        <v>12</v>
      </c>
      <c r="B16" s="49">
        <v>1611</v>
      </c>
      <c r="C16" s="14" t="s">
        <v>14</v>
      </c>
      <c r="D16" s="51">
        <v>247940280.77704018</v>
      </c>
      <c r="E16" s="51">
        <v>41602565.038720593</v>
      </c>
      <c r="F16" s="51">
        <v>0</v>
      </c>
      <c r="G16" s="51">
        <v>289542845.81576079</v>
      </c>
      <c r="H16" s="37"/>
      <c r="I16" s="51">
        <v>-124697200.93105075</v>
      </c>
      <c r="J16" s="51">
        <v>-32653777.338616971</v>
      </c>
      <c r="K16" s="51">
        <v>0</v>
      </c>
      <c r="L16" s="51">
        <v>-157350978.26966771</v>
      </c>
      <c r="M16" s="51">
        <v>132191867.54609308</v>
      </c>
      <c r="N16" s="38"/>
      <c r="O16" s="58"/>
    </row>
    <row r="17" spans="1:15" x14ac:dyDescent="0.25">
      <c r="A17" s="16" t="s">
        <v>15</v>
      </c>
      <c r="B17" s="49">
        <v>1612</v>
      </c>
      <c r="C17" s="14" t="s">
        <v>16</v>
      </c>
      <c r="D17" s="51">
        <v>0</v>
      </c>
      <c r="E17" s="51">
        <v>0</v>
      </c>
      <c r="F17" s="51">
        <v>0</v>
      </c>
      <c r="G17" s="51">
        <v>0</v>
      </c>
      <c r="H17" s="37"/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38"/>
      <c r="O17" s="58"/>
    </row>
    <row r="18" spans="1:15" x14ac:dyDescent="0.25">
      <c r="A18" s="16" t="s">
        <v>15</v>
      </c>
      <c r="B18" s="16">
        <v>1805</v>
      </c>
      <c r="C18" s="17" t="s">
        <v>17</v>
      </c>
      <c r="D18" s="51">
        <v>7006432.0499999998</v>
      </c>
      <c r="E18" s="51">
        <v>0</v>
      </c>
      <c r="F18" s="51">
        <v>0</v>
      </c>
      <c r="G18" s="51">
        <v>7006432.0499999998</v>
      </c>
      <c r="H18" s="37"/>
      <c r="I18" s="51">
        <v>0</v>
      </c>
      <c r="J18" s="51">
        <v>0</v>
      </c>
      <c r="K18" s="51">
        <v>0</v>
      </c>
      <c r="L18" s="51">
        <v>0</v>
      </c>
      <c r="M18" s="51">
        <v>7006432.0499999998</v>
      </c>
      <c r="N18" s="38"/>
      <c r="O18" s="58"/>
    </row>
    <row r="19" spans="1:15" x14ac:dyDescent="0.25">
      <c r="A19" s="49">
        <v>1</v>
      </c>
      <c r="B19" s="49">
        <v>1808</v>
      </c>
      <c r="C19" s="50" t="s">
        <v>18</v>
      </c>
      <c r="D19" s="51">
        <v>146603540.71714434</v>
      </c>
      <c r="E19" s="51">
        <v>3545979.8287511491</v>
      </c>
      <c r="F19" s="51">
        <v>0</v>
      </c>
      <c r="G19" s="51">
        <v>150149520.54589549</v>
      </c>
      <c r="H19" s="37"/>
      <c r="I19" s="51">
        <v>-16315309.567448094</v>
      </c>
      <c r="J19" s="51">
        <v>-3719187.8865234898</v>
      </c>
      <c r="K19" s="51">
        <v>0</v>
      </c>
      <c r="L19" s="51">
        <v>-20034497.453971583</v>
      </c>
      <c r="M19" s="51">
        <v>130115023.09192391</v>
      </c>
      <c r="N19" s="38"/>
      <c r="O19" s="58"/>
    </row>
    <row r="20" spans="1:15" x14ac:dyDescent="0.25">
      <c r="A20" s="49">
        <v>47</v>
      </c>
      <c r="B20" s="49">
        <v>1815</v>
      </c>
      <c r="C20" s="50" t="s">
        <v>19</v>
      </c>
      <c r="D20" s="51">
        <v>38893290.857463144</v>
      </c>
      <c r="E20" s="51">
        <v>146097.6692202499</v>
      </c>
      <c r="F20" s="51">
        <v>0</v>
      </c>
      <c r="G20" s="51">
        <v>39039388.52668339</v>
      </c>
      <c r="H20" s="37"/>
      <c r="I20" s="51">
        <v>-4500899.7937612496</v>
      </c>
      <c r="J20" s="51">
        <v>-1387410.0780795019</v>
      </c>
      <c r="K20" s="51">
        <v>0</v>
      </c>
      <c r="L20" s="51">
        <v>-5888309.8718407517</v>
      </c>
      <c r="M20" s="51">
        <v>33151078.654842637</v>
      </c>
      <c r="N20" s="38"/>
      <c r="O20" s="58"/>
    </row>
    <row r="21" spans="1:15" x14ac:dyDescent="0.25">
      <c r="A21" s="49">
        <v>47</v>
      </c>
      <c r="B21" s="49">
        <v>1820</v>
      </c>
      <c r="C21" s="14" t="s">
        <v>20</v>
      </c>
      <c r="D21" s="51">
        <v>233896333.51887825</v>
      </c>
      <c r="E21" s="51">
        <v>32875896.080013618</v>
      </c>
      <c r="F21" s="51">
        <v>-326796.25886728102</v>
      </c>
      <c r="G21" s="51">
        <v>266445433.34002459</v>
      </c>
      <c r="H21" s="37"/>
      <c r="I21" s="51">
        <v>-46700148.263362378</v>
      </c>
      <c r="J21" s="51">
        <v>-10856456.171455503</v>
      </c>
      <c r="K21" s="51">
        <v>95923.157294327946</v>
      </c>
      <c r="L21" s="51">
        <v>-57460681.277523555</v>
      </c>
      <c r="M21" s="51">
        <v>208984752.06250101</v>
      </c>
      <c r="N21" s="38"/>
      <c r="O21" s="58"/>
    </row>
    <row r="22" spans="1:15" x14ac:dyDescent="0.25">
      <c r="A22" s="49">
        <v>47</v>
      </c>
      <c r="B22" s="49">
        <v>1830</v>
      </c>
      <c r="C22" s="50" t="s">
        <v>21</v>
      </c>
      <c r="D22" s="51">
        <v>402570950.56298769</v>
      </c>
      <c r="E22" s="51">
        <v>42684885.409423083</v>
      </c>
      <c r="F22" s="51">
        <v>-6898193.651376171</v>
      </c>
      <c r="G22" s="51">
        <v>438357642.32103461</v>
      </c>
      <c r="H22" s="37"/>
      <c r="I22" s="51">
        <v>-56695907.721434325</v>
      </c>
      <c r="J22" s="51">
        <v>-11871898.272004088</v>
      </c>
      <c r="K22" s="51">
        <v>927887.52576522413</v>
      </c>
      <c r="L22" s="51">
        <v>-67639918.467673182</v>
      </c>
      <c r="M22" s="51">
        <v>370717723.85336143</v>
      </c>
      <c r="N22" s="38"/>
      <c r="O22" s="58"/>
    </row>
    <row r="23" spans="1:15" x14ac:dyDescent="0.25">
      <c r="A23" s="49">
        <v>47</v>
      </c>
      <c r="B23" s="49">
        <v>1835</v>
      </c>
      <c r="C23" s="50" t="s">
        <v>22</v>
      </c>
      <c r="D23" s="51">
        <v>468238299.60485774</v>
      </c>
      <c r="E23" s="51">
        <v>61492934.865334965</v>
      </c>
      <c r="F23" s="51">
        <v>-2629678.2422613497</v>
      </c>
      <c r="G23" s="51">
        <v>527101556.22793138</v>
      </c>
      <c r="H23" s="37"/>
      <c r="I23" s="51">
        <v>-54922626.659526825</v>
      </c>
      <c r="J23" s="51">
        <v>-12475862.333953405</v>
      </c>
      <c r="K23" s="51">
        <v>283889.34102289827</v>
      </c>
      <c r="L23" s="51">
        <v>-67114599.652457342</v>
      </c>
      <c r="M23" s="51">
        <v>459986956.57547402</v>
      </c>
      <c r="N23" s="38"/>
      <c r="O23" s="58"/>
    </row>
    <row r="24" spans="1:15" x14ac:dyDescent="0.25">
      <c r="A24" s="49">
        <v>47</v>
      </c>
      <c r="B24" s="49">
        <v>1840</v>
      </c>
      <c r="C24" s="50" t="s">
        <v>23</v>
      </c>
      <c r="D24" s="51">
        <v>1306119179.9825339</v>
      </c>
      <c r="E24" s="51">
        <v>141110830.55238605</v>
      </c>
      <c r="F24" s="51">
        <v>-668558.82087819767</v>
      </c>
      <c r="G24" s="51">
        <v>1446561451.7140417</v>
      </c>
      <c r="H24" s="37"/>
      <c r="I24" s="51">
        <v>-246475755.83140311</v>
      </c>
      <c r="J24" s="51">
        <v>-51782108.402256906</v>
      </c>
      <c r="K24" s="51">
        <v>98098.613897128263</v>
      </c>
      <c r="L24" s="51">
        <v>-298159765.6197629</v>
      </c>
      <c r="M24" s="51">
        <v>1148401686.0942788</v>
      </c>
      <c r="N24" s="38"/>
      <c r="O24" s="58"/>
    </row>
    <row r="25" spans="1:15" x14ac:dyDescent="0.25">
      <c r="A25" s="49">
        <v>47</v>
      </c>
      <c r="B25" s="49">
        <v>1845</v>
      </c>
      <c r="C25" s="50" t="s">
        <v>24</v>
      </c>
      <c r="D25" s="51">
        <v>955851965.63518238</v>
      </c>
      <c r="E25" s="51">
        <v>124881819.21061385</v>
      </c>
      <c r="F25" s="51">
        <v>-5903042.5772156212</v>
      </c>
      <c r="G25" s="51">
        <v>1074830742.2685807</v>
      </c>
      <c r="H25" s="37"/>
      <c r="I25" s="51">
        <v>-127818888.28085649</v>
      </c>
      <c r="J25" s="51">
        <v>-29865268.09446609</v>
      </c>
      <c r="K25" s="51">
        <v>560000.7624465425</v>
      </c>
      <c r="L25" s="51">
        <v>-157124155.61287603</v>
      </c>
      <c r="M25" s="51">
        <v>917706586.65570462</v>
      </c>
      <c r="N25" s="38"/>
      <c r="O25" s="58"/>
    </row>
    <row r="26" spans="1:15" x14ac:dyDescent="0.25">
      <c r="A26" s="49">
        <v>47</v>
      </c>
      <c r="B26" s="49">
        <v>1850</v>
      </c>
      <c r="C26" s="50" t="s">
        <v>25</v>
      </c>
      <c r="D26" s="51">
        <v>640828362.19687915</v>
      </c>
      <c r="E26" s="51">
        <v>102119136.28219509</v>
      </c>
      <c r="F26" s="51">
        <v>-11048455.900850793</v>
      </c>
      <c r="G26" s="51">
        <v>731899042.57822347</v>
      </c>
      <c r="H26" s="37"/>
      <c r="I26" s="51">
        <v>-122498050.51253961</v>
      </c>
      <c r="J26" s="51">
        <v>-27962577.005403504</v>
      </c>
      <c r="K26" s="51">
        <v>1545227.92485152</v>
      </c>
      <c r="L26" s="51">
        <v>-148915399.59309161</v>
      </c>
      <c r="M26" s="51">
        <v>582983642.98513186</v>
      </c>
      <c r="N26" s="38"/>
      <c r="O26" s="58"/>
    </row>
    <row r="27" spans="1:15" x14ac:dyDescent="0.25">
      <c r="A27" s="49">
        <v>47</v>
      </c>
      <c r="B27" s="49">
        <v>1855</v>
      </c>
      <c r="C27" s="50" t="s">
        <v>26</v>
      </c>
      <c r="D27" s="51">
        <v>141412396.96003333</v>
      </c>
      <c r="E27" s="51">
        <v>25045714.629770007</v>
      </c>
      <c r="F27" s="51">
        <v>-398087.88483716245</v>
      </c>
      <c r="G27" s="51">
        <v>166060023.70496619</v>
      </c>
      <c r="H27" s="37"/>
      <c r="I27" s="51">
        <v>-14620527.827524476</v>
      </c>
      <c r="J27" s="51">
        <v>-3358705.3240757911</v>
      </c>
      <c r="K27" s="51">
        <v>22965.333603156316</v>
      </c>
      <c r="L27" s="51">
        <v>-17956267.817997113</v>
      </c>
      <c r="M27" s="51">
        <v>148103755.88696909</v>
      </c>
      <c r="N27" s="38"/>
      <c r="O27" s="58"/>
    </row>
    <row r="28" spans="1:15" x14ac:dyDescent="0.25">
      <c r="A28" s="49">
        <v>47</v>
      </c>
      <c r="B28" s="49">
        <v>1860</v>
      </c>
      <c r="C28" s="50" t="s">
        <v>27</v>
      </c>
      <c r="D28" s="51">
        <v>105053832.25462422</v>
      </c>
      <c r="E28" s="51">
        <v>25640094.992109884</v>
      </c>
      <c r="F28" s="51">
        <v>-1022851.2967190223</v>
      </c>
      <c r="G28" s="51">
        <v>129671075.9500151</v>
      </c>
      <c r="H28" s="37"/>
      <c r="I28" s="51">
        <v>-21901280.103924982</v>
      </c>
      <c r="J28" s="51">
        <v>-5159846.8952995148</v>
      </c>
      <c r="K28" s="51">
        <v>140732.75581660829</v>
      </c>
      <c r="L28" s="51">
        <v>-26920394.24340789</v>
      </c>
      <c r="M28" s="51">
        <v>102750681.70660719</v>
      </c>
      <c r="N28" s="38"/>
      <c r="O28" s="58"/>
    </row>
    <row r="29" spans="1:15" ht="15" customHeight="1" x14ac:dyDescent="0.25">
      <c r="A29" s="49">
        <v>47</v>
      </c>
      <c r="B29" s="49">
        <v>1860</v>
      </c>
      <c r="C29" s="17" t="s">
        <v>56</v>
      </c>
      <c r="D29" s="51">
        <v>138842990.18570265</v>
      </c>
      <c r="E29" s="51">
        <v>11966039.245718252</v>
      </c>
      <c r="F29" s="51">
        <v>-713141.17662501172</v>
      </c>
      <c r="G29" s="51">
        <v>150095888.25479588</v>
      </c>
      <c r="H29" s="37"/>
      <c r="I29" s="51">
        <v>-60798151.971551009</v>
      </c>
      <c r="J29" s="51">
        <v>-12293423.374747073</v>
      </c>
      <c r="K29" s="51">
        <v>163556.84087000744</v>
      </c>
      <c r="L29" s="51">
        <v>-72928018.505428076</v>
      </c>
      <c r="M29" s="51">
        <v>77167869.749367803</v>
      </c>
      <c r="N29" s="38"/>
      <c r="O29" s="58"/>
    </row>
    <row r="30" spans="1:15" x14ac:dyDescent="0.25">
      <c r="A30" s="16" t="s">
        <v>15</v>
      </c>
      <c r="B30" s="16">
        <v>1905</v>
      </c>
      <c r="C30" s="17" t="s">
        <v>17</v>
      </c>
      <c r="D30" s="51">
        <v>17358656.739999998</v>
      </c>
      <c r="E30" s="51">
        <v>0</v>
      </c>
      <c r="F30" s="51">
        <v>0</v>
      </c>
      <c r="G30" s="51">
        <v>17358656.739999998</v>
      </c>
      <c r="H30" s="37"/>
      <c r="I30" s="51">
        <v>0</v>
      </c>
      <c r="J30" s="51">
        <v>0</v>
      </c>
      <c r="K30" s="51">
        <v>0</v>
      </c>
      <c r="L30" s="51">
        <v>0</v>
      </c>
      <c r="M30" s="51">
        <v>17358656.739999998</v>
      </c>
      <c r="N30" s="38"/>
      <c r="O30" s="58"/>
    </row>
    <row r="31" spans="1:15" x14ac:dyDescent="0.25">
      <c r="A31" s="49">
        <v>1</v>
      </c>
      <c r="B31" s="49">
        <v>1908</v>
      </c>
      <c r="C31" s="50" t="s">
        <v>28</v>
      </c>
      <c r="D31" s="51">
        <v>240619776.84031999</v>
      </c>
      <c r="E31" s="51">
        <v>2944359.994221942</v>
      </c>
      <c r="F31" s="51">
        <v>0</v>
      </c>
      <c r="G31" s="51">
        <v>243564136.83454195</v>
      </c>
      <c r="H31" s="37"/>
      <c r="I31" s="51">
        <v>-48906069.475898579</v>
      </c>
      <c r="J31" s="51">
        <v>-11356783.63931324</v>
      </c>
      <c r="K31" s="51">
        <v>0</v>
      </c>
      <c r="L31" s="51">
        <v>-60262853.115211815</v>
      </c>
      <c r="M31" s="51">
        <v>183301283.71933013</v>
      </c>
      <c r="N31" s="38"/>
      <c r="O31" s="58"/>
    </row>
    <row r="32" spans="1:15" x14ac:dyDescent="0.25">
      <c r="A32" s="49">
        <v>13</v>
      </c>
      <c r="B32" s="49">
        <v>1910</v>
      </c>
      <c r="C32" s="50" t="s">
        <v>29</v>
      </c>
      <c r="D32" s="51">
        <v>753840.09</v>
      </c>
      <c r="E32" s="51">
        <v>0</v>
      </c>
      <c r="F32" s="51">
        <v>0</v>
      </c>
      <c r="G32" s="51">
        <v>753840.09</v>
      </c>
      <c r="H32" s="37"/>
      <c r="I32" s="51">
        <v>-753840.09</v>
      </c>
      <c r="J32" s="51">
        <v>0</v>
      </c>
      <c r="K32" s="51">
        <v>0</v>
      </c>
      <c r="L32" s="51">
        <v>-753840.09</v>
      </c>
      <c r="M32" s="51">
        <v>0</v>
      </c>
      <c r="N32" s="38"/>
      <c r="O32" s="58"/>
    </row>
    <row r="33" spans="1:15" x14ac:dyDescent="0.25">
      <c r="A33" s="49">
        <v>8</v>
      </c>
      <c r="B33" s="49">
        <v>1915</v>
      </c>
      <c r="C33" s="50" t="s">
        <v>30</v>
      </c>
      <c r="D33" s="51">
        <v>20438654.50936</v>
      </c>
      <c r="E33" s="51">
        <v>1053324.9318805693</v>
      </c>
      <c r="F33" s="51">
        <v>0</v>
      </c>
      <c r="G33" s="51">
        <v>21491979.441240571</v>
      </c>
      <c r="H33" s="37"/>
      <c r="I33" s="51">
        <v>-11414206.081996394</v>
      </c>
      <c r="J33" s="51">
        <v>-1886440.2703426688</v>
      </c>
      <c r="K33" s="51">
        <v>0</v>
      </c>
      <c r="L33" s="51">
        <v>-13300646.352339063</v>
      </c>
      <c r="M33" s="51">
        <v>8191333.0889015086</v>
      </c>
      <c r="N33" s="38"/>
      <c r="O33" s="58"/>
    </row>
    <row r="34" spans="1:15" x14ac:dyDescent="0.25">
      <c r="A34" s="49">
        <v>50</v>
      </c>
      <c r="B34" s="49">
        <v>1920</v>
      </c>
      <c r="C34" s="50" t="s">
        <v>31</v>
      </c>
      <c r="D34" s="51">
        <v>74159596.338971227</v>
      </c>
      <c r="E34" s="51">
        <v>15123253.613445107</v>
      </c>
      <c r="F34" s="51">
        <v>0</v>
      </c>
      <c r="G34" s="51">
        <v>89282849.952416331</v>
      </c>
      <c r="H34" s="37"/>
      <c r="I34" s="51">
        <v>-50494296.759482853</v>
      </c>
      <c r="J34" s="51">
        <v>-11199443.322675245</v>
      </c>
      <c r="K34" s="51">
        <v>0</v>
      </c>
      <c r="L34" s="51">
        <v>-61693740.082158104</v>
      </c>
      <c r="M34" s="51">
        <v>27589109.870258227</v>
      </c>
      <c r="N34" s="38"/>
      <c r="O34" s="58"/>
    </row>
    <row r="35" spans="1:15" x14ac:dyDescent="0.25">
      <c r="A35" s="45">
        <v>10</v>
      </c>
      <c r="B35" s="45">
        <v>1930</v>
      </c>
      <c r="C35" s="46" t="s">
        <v>32</v>
      </c>
      <c r="D35" s="51">
        <v>41078691.891191922</v>
      </c>
      <c r="E35" s="51">
        <v>4604061.1300498126</v>
      </c>
      <c r="F35" s="51">
        <v>0</v>
      </c>
      <c r="G35" s="51">
        <v>45682753.021241732</v>
      </c>
      <c r="H35" s="47"/>
      <c r="I35" s="51">
        <v>-27822725.020228788</v>
      </c>
      <c r="J35" s="51">
        <v>-3150222.0875158105</v>
      </c>
      <c r="K35" s="51">
        <v>0</v>
      </c>
      <c r="L35" s="51">
        <v>-30972947.107744601</v>
      </c>
      <c r="M35" s="51">
        <v>14709805.913497131</v>
      </c>
      <c r="N35" s="38"/>
      <c r="O35" s="58"/>
    </row>
    <row r="36" spans="1:15" x14ac:dyDescent="0.25">
      <c r="A36" s="45">
        <v>8</v>
      </c>
      <c r="B36" s="45">
        <v>1935</v>
      </c>
      <c r="C36" s="46" t="s">
        <v>33</v>
      </c>
      <c r="D36" s="51">
        <v>7066.25</v>
      </c>
      <c r="E36" s="51">
        <v>0</v>
      </c>
      <c r="F36" s="51">
        <v>0</v>
      </c>
      <c r="G36" s="51">
        <v>7066.25</v>
      </c>
      <c r="H36" s="47"/>
      <c r="I36" s="51">
        <v>-7066.25</v>
      </c>
      <c r="J36" s="51">
        <v>0</v>
      </c>
      <c r="K36" s="51">
        <v>0</v>
      </c>
      <c r="L36" s="51">
        <v>-7066.25</v>
      </c>
      <c r="M36" s="51">
        <v>0</v>
      </c>
      <c r="N36" s="38"/>
      <c r="O36" s="58"/>
    </row>
    <row r="37" spans="1:15" x14ac:dyDescent="0.25">
      <c r="A37" s="49">
        <v>8</v>
      </c>
      <c r="B37" s="49">
        <v>1940</v>
      </c>
      <c r="C37" s="50" t="s">
        <v>34</v>
      </c>
      <c r="D37" s="51">
        <v>28881401.248289309</v>
      </c>
      <c r="E37" s="51">
        <v>15356838.355980283</v>
      </c>
      <c r="F37" s="51">
        <v>0</v>
      </c>
      <c r="G37" s="51">
        <v>44238239.604269594</v>
      </c>
      <c r="H37" s="37"/>
      <c r="I37" s="51">
        <v>-13765998.457827063</v>
      </c>
      <c r="J37" s="51">
        <v>-3017289.870762893</v>
      </c>
      <c r="K37" s="51">
        <v>0</v>
      </c>
      <c r="L37" s="51">
        <v>-16783288.328589953</v>
      </c>
      <c r="M37" s="51">
        <v>27454951.275679633</v>
      </c>
      <c r="N37" s="38"/>
      <c r="O37" s="58"/>
    </row>
    <row r="38" spans="1:15" x14ac:dyDescent="0.25">
      <c r="A38" s="45">
        <v>8</v>
      </c>
      <c r="B38" s="45">
        <v>1945</v>
      </c>
      <c r="C38" s="46" t="s">
        <v>35</v>
      </c>
      <c r="D38" s="51">
        <v>499679.41776470374</v>
      </c>
      <c r="E38" s="51">
        <v>85245.825108143239</v>
      </c>
      <c r="F38" s="51">
        <v>0</v>
      </c>
      <c r="G38" s="51">
        <v>584925.24287284701</v>
      </c>
      <c r="H38" s="47"/>
      <c r="I38" s="51">
        <v>-395907.54113889678</v>
      </c>
      <c r="J38" s="51">
        <v>-50414.167201928038</v>
      </c>
      <c r="K38" s="51">
        <v>0</v>
      </c>
      <c r="L38" s="51">
        <v>-446321.70834082481</v>
      </c>
      <c r="M38" s="51">
        <v>138603.5345320222</v>
      </c>
      <c r="N38" s="38"/>
      <c r="O38" s="58"/>
    </row>
    <row r="39" spans="1:15" x14ac:dyDescent="0.25">
      <c r="A39" s="45">
        <v>8</v>
      </c>
      <c r="B39" s="45">
        <v>1950</v>
      </c>
      <c r="C39" s="46" t="s">
        <v>55</v>
      </c>
      <c r="D39" s="51">
        <v>1387956.1796969697</v>
      </c>
      <c r="E39" s="51">
        <v>120322.66</v>
      </c>
      <c r="F39" s="51">
        <v>0</v>
      </c>
      <c r="G39" s="51">
        <v>1508278.8396969696</v>
      </c>
      <c r="H39" s="47"/>
      <c r="I39" s="51">
        <v>-743037.39433587715</v>
      </c>
      <c r="J39" s="51">
        <v>-127564.41616088105</v>
      </c>
      <c r="K39" s="51">
        <v>0</v>
      </c>
      <c r="L39" s="51">
        <v>-870601.8104967582</v>
      </c>
      <c r="M39" s="51">
        <v>637677.0292002114</v>
      </c>
      <c r="N39" s="38"/>
      <c r="O39" s="58"/>
    </row>
    <row r="40" spans="1:15" x14ac:dyDescent="0.25">
      <c r="A40" s="45">
        <v>8</v>
      </c>
      <c r="B40" s="45">
        <v>1955</v>
      </c>
      <c r="C40" s="46" t="s">
        <v>36</v>
      </c>
      <c r="D40" s="51">
        <v>50690667.62957114</v>
      </c>
      <c r="E40" s="51">
        <v>1263247.9315214201</v>
      </c>
      <c r="F40" s="51">
        <v>0</v>
      </c>
      <c r="G40" s="51">
        <v>51953915.561092556</v>
      </c>
      <c r="H40" s="47"/>
      <c r="I40" s="51">
        <v>-19759472.943858951</v>
      </c>
      <c r="J40" s="51">
        <v>-4395504.9480623249</v>
      </c>
      <c r="K40" s="51">
        <v>0</v>
      </c>
      <c r="L40" s="51">
        <v>-24154977.891921274</v>
      </c>
      <c r="M40" s="51">
        <v>27798937.669171281</v>
      </c>
      <c r="N40" s="38"/>
      <c r="O40" s="58"/>
    </row>
    <row r="41" spans="1:15" x14ac:dyDescent="0.25">
      <c r="A41" s="19">
        <v>8</v>
      </c>
      <c r="B41" s="19">
        <v>1960</v>
      </c>
      <c r="C41" s="46" t="s">
        <v>37</v>
      </c>
      <c r="D41" s="51">
        <v>270977.71999999997</v>
      </c>
      <c r="E41" s="51">
        <v>0</v>
      </c>
      <c r="F41" s="51">
        <v>0</v>
      </c>
      <c r="G41" s="51">
        <v>270977.71999999997</v>
      </c>
      <c r="H41" s="47"/>
      <c r="I41" s="51">
        <v>-223012.38999999998</v>
      </c>
      <c r="J41" s="51">
        <v>-34271.46</v>
      </c>
      <c r="K41" s="51">
        <v>0</v>
      </c>
      <c r="L41" s="51">
        <v>-257283.84999999998</v>
      </c>
      <c r="M41" s="51">
        <v>13693.869999999995</v>
      </c>
      <c r="N41" s="38"/>
      <c r="O41" s="58"/>
    </row>
    <row r="42" spans="1:15" ht="30" x14ac:dyDescent="0.25">
      <c r="A42" s="48">
        <v>47</v>
      </c>
      <c r="B42" s="19">
        <v>1970</v>
      </c>
      <c r="C42" s="46" t="s">
        <v>38</v>
      </c>
      <c r="D42" s="51">
        <v>3022833.64</v>
      </c>
      <c r="E42" s="51">
        <v>0</v>
      </c>
      <c r="F42" s="51">
        <v>0</v>
      </c>
      <c r="G42" s="51">
        <v>3022833.64</v>
      </c>
      <c r="H42" s="47"/>
      <c r="I42" s="51">
        <v>-3022833.64</v>
      </c>
      <c r="J42" s="51">
        <v>0</v>
      </c>
      <c r="K42" s="51">
        <v>0</v>
      </c>
      <c r="L42" s="51">
        <v>-3022833.64</v>
      </c>
      <c r="M42" s="51">
        <v>0</v>
      </c>
      <c r="N42" s="38"/>
      <c r="O42" s="58"/>
    </row>
    <row r="43" spans="1:15" ht="30" x14ac:dyDescent="0.25">
      <c r="A43" s="45">
        <v>47</v>
      </c>
      <c r="B43" s="45">
        <v>1975</v>
      </c>
      <c r="C43" s="46" t="s">
        <v>39</v>
      </c>
      <c r="D43" s="51">
        <v>0</v>
      </c>
      <c r="E43" s="51">
        <v>0</v>
      </c>
      <c r="F43" s="51">
        <v>0</v>
      </c>
      <c r="G43" s="51">
        <v>0</v>
      </c>
      <c r="H43" s="47"/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38"/>
      <c r="O43" s="58"/>
    </row>
    <row r="44" spans="1:15" x14ac:dyDescent="0.25">
      <c r="A44" s="49">
        <v>47</v>
      </c>
      <c r="B44" s="49">
        <v>1980</v>
      </c>
      <c r="C44" s="50" t="s">
        <v>40</v>
      </c>
      <c r="D44" s="51">
        <v>52079296.877055697</v>
      </c>
      <c r="E44" s="51">
        <v>18811880.920210712</v>
      </c>
      <c r="F44" s="51">
        <v>-627898.35491080396</v>
      </c>
      <c r="G44" s="51">
        <v>70263279.442355603</v>
      </c>
      <c r="H44" s="37"/>
      <c r="I44" s="51">
        <v>-14532254.012559462</v>
      </c>
      <c r="J44" s="51">
        <v>-3652396.9428120991</v>
      </c>
      <c r="K44" s="51">
        <v>67859.469837995668</v>
      </c>
      <c r="L44" s="51">
        <v>-18116791.485533565</v>
      </c>
      <c r="M44" s="51">
        <v>52146487.956822038</v>
      </c>
      <c r="N44" s="38"/>
      <c r="O44" s="58"/>
    </row>
    <row r="45" spans="1:15" ht="15" hidden="1" customHeight="1" outlineLevel="1" x14ac:dyDescent="0.25">
      <c r="A45" s="45">
        <v>47</v>
      </c>
      <c r="B45" s="45">
        <v>1985</v>
      </c>
      <c r="C45" s="46" t="s">
        <v>41</v>
      </c>
      <c r="D45" s="51">
        <v>0</v>
      </c>
      <c r="E45" s="51">
        <v>0</v>
      </c>
      <c r="F45" s="51">
        <v>0</v>
      </c>
      <c r="G45" s="51">
        <v>0</v>
      </c>
      <c r="H45" s="47"/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38"/>
      <c r="O45" s="58"/>
    </row>
    <row r="46" spans="1:15" ht="30" collapsed="1" x14ac:dyDescent="0.25">
      <c r="A46" s="45">
        <v>47</v>
      </c>
      <c r="B46" s="45">
        <v>2440</v>
      </c>
      <c r="C46" s="46" t="s">
        <v>54</v>
      </c>
      <c r="D46" s="51">
        <v>-235243419.79737896</v>
      </c>
      <c r="E46" s="51">
        <v>-146273553.23497844</v>
      </c>
      <c r="F46" s="51">
        <v>565896.46638247243</v>
      </c>
      <c r="G46" s="51">
        <v>-380951076.56597495</v>
      </c>
      <c r="H46" s="47"/>
      <c r="I46" s="51">
        <v>22047975.555405475</v>
      </c>
      <c r="J46" s="51">
        <v>8804136.8066326566</v>
      </c>
      <c r="K46" s="51">
        <v>-28846.927800000936</v>
      </c>
      <c r="L46" s="51">
        <v>30823265.434238125</v>
      </c>
      <c r="M46" s="51">
        <v>-350127811.13173681</v>
      </c>
      <c r="N46" s="38"/>
      <c r="O46" s="58"/>
    </row>
    <row r="47" spans="1:15" x14ac:dyDescent="0.25">
      <c r="A47" s="45" t="s">
        <v>15</v>
      </c>
      <c r="B47" s="45">
        <v>1609</v>
      </c>
      <c r="C47" s="46" t="s">
        <v>42</v>
      </c>
      <c r="D47" s="51">
        <v>190469721.6372</v>
      </c>
      <c r="E47" s="51">
        <v>29784497.700000033</v>
      </c>
      <c r="F47" s="51">
        <v>0</v>
      </c>
      <c r="G47" s="51">
        <v>220254219.33720005</v>
      </c>
      <c r="H47" s="47"/>
      <c r="I47" s="51">
        <v>-17995699.098863199</v>
      </c>
      <c r="J47" s="51">
        <v>-8256700.5417643683</v>
      </c>
      <c r="K47" s="51">
        <v>0</v>
      </c>
      <c r="L47" s="51">
        <v>-26252399.640627567</v>
      </c>
      <c r="M47" s="51">
        <v>194001819.69657248</v>
      </c>
      <c r="N47" s="38"/>
      <c r="O47" s="58"/>
    </row>
    <row r="48" spans="1:15" x14ac:dyDescent="0.25">
      <c r="A48" s="45" t="s">
        <v>15</v>
      </c>
      <c r="B48" s="45">
        <v>2005</v>
      </c>
      <c r="C48" s="46" t="s">
        <v>43</v>
      </c>
      <c r="D48" s="51">
        <v>19747714.350000001</v>
      </c>
      <c r="E48" s="51">
        <v>0</v>
      </c>
      <c r="F48" s="51">
        <v>0</v>
      </c>
      <c r="G48" s="51">
        <v>19747714.350000001</v>
      </c>
      <c r="H48" s="47"/>
      <c r="I48" s="51">
        <v>-12323115.388664953</v>
      </c>
      <c r="J48" s="51">
        <v>-676393.06782884069</v>
      </c>
      <c r="K48" s="51">
        <v>0</v>
      </c>
      <c r="L48" s="51">
        <v>-12999508.456493793</v>
      </c>
      <c r="M48" s="51">
        <v>6748205.8935062066</v>
      </c>
      <c r="N48" s="38"/>
      <c r="O48" s="58"/>
    </row>
    <row r="49" spans="1:18" x14ac:dyDescent="0.25">
      <c r="A49" s="20"/>
      <c r="B49" s="20"/>
      <c r="C49" s="21"/>
      <c r="D49" s="22"/>
      <c r="E49" s="22"/>
      <c r="F49" s="22"/>
      <c r="G49" s="41"/>
      <c r="H49" s="37"/>
      <c r="I49" s="22"/>
      <c r="J49" s="22"/>
      <c r="K49" s="22"/>
      <c r="L49" s="41"/>
      <c r="M49" s="44"/>
      <c r="N49" s="38"/>
      <c r="O49" s="58"/>
    </row>
    <row r="50" spans="1:18" x14ac:dyDescent="0.25">
      <c r="A50" s="20"/>
      <c r="B50" s="20"/>
      <c r="C50" s="23" t="s">
        <v>44</v>
      </c>
      <c r="D50" s="24">
        <v>5339480966.8653698</v>
      </c>
      <c r="E50" s="24">
        <v>555985473.63169646</v>
      </c>
      <c r="F50" s="24">
        <v>-29670807.698158942</v>
      </c>
      <c r="G50" s="24">
        <v>5865795632.7989082</v>
      </c>
      <c r="H50" s="108"/>
      <c r="I50" s="24">
        <v>-1098056306.4538331</v>
      </c>
      <c r="J50" s="24">
        <v>-242385809.10468948</v>
      </c>
      <c r="K50" s="24">
        <v>3877294.7976054079</v>
      </c>
      <c r="L50" s="24">
        <v>-1336564820.7609169</v>
      </c>
      <c r="M50" s="24">
        <v>4529230812.0379887</v>
      </c>
      <c r="O50" s="58"/>
      <c r="Q50" s="58">
        <v>0</v>
      </c>
      <c r="R50" s="58">
        <v>0</v>
      </c>
    </row>
    <row r="51" spans="1:18" ht="37.5" x14ac:dyDescent="0.25">
      <c r="A51" s="20"/>
      <c r="B51" s="20"/>
      <c r="C51" s="25" t="s">
        <v>45</v>
      </c>
      <c r="D51" s="22">
        <v>-2730140.9538000003</v>
      </c>
      <c r="E51" s="22">
        <v>-5828583.7837837804</v>
      </c>
      <c r="F51" s="22">
        <v>0</v>
      </c>
      <c r="G51" s="22">
        <v>-8558724.7375837807</v>
      </c>
      <c r="H51" s="27"/>
      <c r="I51" s="22">
        <v>34126.700052222215</v>
      </c>
      <c r="J51" s="22">
        <v>410729.27679987979</v>
      </c>
      <c r="K51" s="22">
        <v>0</v>
      </c>
      <c r="L51" s="22">
        <v>444855.97685210203</v>
      </c>
      <c r="M51" s="22">
        <v>-8113868.7607316785</v>
      </c>
      <c r="O51" s="58"/>
      <c r="Q51" s="58"/>
      <c r="R51" s="58"/>
    </row>
    <row r="52" spans="1:18" ht="25.5" x14ac:dyDescent="0.25">
      <c r="A52" s="20"/>
      <c r="B52" s="20"/>
      <c r="C52" s="26" t="s">
        <v>46</v>
      </c>
      <c r="D52" s="22">
        <v>-5704285.0302000027</v>
      </c>
      <c r="E52" s="22">
        <v>-10214511.572804075</v>
      </c>
      <c r="F52" s="22">
        <v>0</v>
      </c>
      <c r="G52" s="22">
        <v>-15918796.603004077</v>
      </c>
      <c r="H52" s="37"/>
      <c r="I52" s="22">
        <v>369443.83908363641</v>
      </c>
      <c r="J52" s="22">
        <v>469290.82296977733</v>
      </c>
      <c r="K52" s="22">
        <v>0</v>
      </c>
      <c r="L52" s="22">
        <v>838734.66205341369</v>
      </c>
      <c r="M52" s="22">
        <v>-15080061.940950664</v>
      </c>
      <c r="O52" s="58"/>
      <c r="Q52" s="58"/>
      <c r="R52" s="58"/>
    </row>
    <row r="53" spans="1:18" x14ac:dyDescent="0.25">
      <c r="A53" s="95"/>
      <c r="B53" s="95"/>
      <c r="C53" s="96" t="s">
        <v>47</v>
      </c>
      <c r="D53" s="97">
        <v>5331046540.8813696</v>
      </c>
      <c r="E53" s="97">
        <v>539942378.27510858</v>
      </c>
      <c r="F53" s="97">
        <v>-29670807.698158942</v>
      </c>
      <c r="G53" s="97">
        <v>5841318111.4583197</v>
      </c>
      <c r="H53" s="108"/>
      <c r="I53" s="97">
        <v>-1097652735.9146972</v>
      </c>
      <c r="J53" s="97">
        <v>-241505789.00491983</v>
      </c>
      <c r="K53" s="144">
        <v>3877294.7976054079</v>
      </c>
      <c r="L53" s="144">
        <v>-1335281230.1220114</v>
      </c>
      <c r="M53" s="144">
        <v>4506036881.3363066</v>
      </c>
      <c r="O53" s="58"/>
      <c r="Q53" s="58">
        <v>0</v>
      </c>
      <c r="R53" s="58">
        <v>0</v>
      </c>
    </row>
    <row r="54" spans="1:18" x14ac:dyDescent="0.25">
      <c r="A54" s="20"/>
      <c r="B54" s="20"/>
      <c r="C54" s="141" t="s">
        <v>74</v>
      </c>
      <c r="D54" s="142"/>
      <c r="E54" s="142"/>
      <c r="F54" s="142"/>
      <c r="G54" s="142"/>
      <c r="H54" s="142"/>
      <c r="I54" s="142"/>
      <c r="J54" s="51">
        <v>0</v>
      </c>
      <c r="K54" s="27"/>
      <c r="O54" s="130"/>
      <c r="Q54" s="58"/>
    </row>
    <row r="55" spans="1:18" x14ac:dyDescent="0.25">
      <c r="A55" s="20"/>
      <c r="B55" s="20"/>
      <c r="C55" s="141" t="s">
        <v>75</v>
      </c>
      <c r="D55" s="142"/>
      <c r="E55" s="142"/>
      <c r="F55" s="142"/>
      <c r="G55" s="142"/>
      <c r="H55" s="142"/>
      <c r="I55" s="142"/>
      <c r="J55" s="24">
        <v>-241505789.00491983</v>
      </c>
      <c r="K55" s="27"/>
      <c r="O55" s="130"/>
      <c r="Q55" s="58"/>
    </row>
    <row r="57" spans="1:18" x14ac:dyDescent="0.25">
      <c r="A57" s="3"/>
      <c r="B57" s="3"/>
      <c r="I57" s="30" t="s">
        <v>76</v>
      </c>
    </row>
    <row r="58" spans="1:18" x14ac:dyDescent="0.25">
      <c r="A58" s="20">
        <v>10</v>
      </c>
      <c r="B58" s="20"/>
      <c r="C58" s="21" t="s">
        <v>72</v>
      </c>
      <c r="I58" s="73" t="s">
        <v>72</v>
      </c>
      <c r="J58" s="127">
        <v>-1759520.5649999999</v>
      </c>
      <c r="M58" s="35"/>
    </row>
    <row r="59" spans="1:18" x14ac:dyDescent="0.25">
      <c r="A59" s="20"/>
      <c r="B59" s="20"/>
      <c r="C59" s="21" t="s">
        <v>33</v>
      </c>
      <c r="I59" s="131" t="s">
        <v>33</v>
      </c>
      <c r="J59" s="127">
        <v>0</v>
      </c>
    </row>
    <row r="60" spans="1:18" x14ac:dyDescent="0.25">
      <c r="A60" s="3"/>
      <c r="B60" s="3"/>
      <c r="I60" s="32" t="s">
        <v>73</v>
      </c>
      <c r="J60" s="129">
        <v>-239746268.43991983</v>
      </c>
      <c r="L60" s="33"/>
    </row>
    <row r="61" spans="1:18" s="92" customFormat="1" x14ac:dyDescent="0.25">
      <c r="A61" s="94"/>
      <c r="B61" s="94"/>
      <c r="C61" s="72"/>
      <c r="D61" s="72"/>
      <c r="E61" s="72"/>
      <c r="F61" s="72"/>
      <c r="G61" s="72"/>
      <c r="H61" s="72"/>
      <c r="I61" s="72"/>
      <c r="J61" s="122"/>
      <c r="L61" s="122"/>
      <c r="M61" s="107"/>
      <c r="O61" s="125"/>
    </row>
    <row r="62" spans="1:18" s="92" customFormat="1" x14ac:dyDescent="0.25">
      <c r="A62" s="94"/>
      <c r="B62" s="94"/>
      <c r="C62" s="72"/>
      <c r="D62" s="72"/>
      <c r="E62" s="72"/>
      <c r="F62" s="72"/>
      <c r="G62" s="72"/>
      <c r="H62" s="72"/>
      <c r="I62" s="72"/>
      <c r="J62" s="113"/>
      <c r="L62" s="106"/>
      <c r="M62" s="107"/>
      <c r="O62" s="125"/>
    </row>
    <row r="63" spans="1:18" s="92" customFormat="1" x14ac:dyDescent="0.25">
      <c r="A63" s="137" t="s">
        <v>71</v>
      </c>
      <c r="B63" s="138"/>
      <c r="C63" s="138"/>
    </row>
    <row r="64" spans="1:18" s="92" customFormat="1" x14ac:dyDescent="0.25">
      <c r="A64" s="138"/>
      <c r="B64" s="138"/>
      <c r="C64" s="138"/>
      <c r="E64" s="123"/>
    </row>
    <row r="65" spans="1:15" s="92" customFormat="1" x14ac:dyDescent="0.25">
      <c r="A65" s="138"/>
      <c r="B65" s="138"/>
      <c r="C65" s="138"/>
      <c r="J65" s="110"/>
      <c r="K65" s="124"/>
    </row>
    <row r="66" spans="1:15" s="92" customFormat="1" x14ac:dyDescent="0.25">
      <c r="A66" s="138"/>
      <c r="B66" s="138"/>
      <c r="C66" s="138"/>
      <c r="J66" s="110"/>
    </row>
    <row r="67" spans="1:15" s="92" customFormat="1" x14ac:dyDescent="0.25">
      <c r="A67" s="138"/>
      <c r="B67" s="138"/>
      <c r="C67" s="138"/>
      <c r="L67" s="125"/>
    </row>
    <row r="68" spans="1:15" x14ac:dyDescent="0.25">
      <c r="A68" s="143"/>
      <c r="B68" s="143"/>
      <c r="C68" s="143"/>
    </row>
    <row r="69" spans="1:15" x14ac:dyDescent="0.25">
      <c r="A69" s="143"/>
      <c r="B69" s="143"/>
      <c r="C69" s="143"/>
    </row>
    <row r="70" spans="1:15" s="59" customFormat="1" ht="15" customHeight="1" x14ac:dyDescent="0.25"/>
    <row r="71" spans="1:15" s="59" customFormat="1" ht="15" customHeight="1" x14ac:dyDescent="0.25">
      <c r="A71" s="60"/>
      <c r="B71" s="78"/>
      <c r="C71" s="75"/>
      <c r="D71" s="78"/>
      <c r="E71" s="78"/>
      <c r="F71" s="61"/>
      <c r="G71" s="61"/>
      <c r="H71" s="61"/>
      <c r="I71" s="61"/>
      <c r="J71" s="61"/>
      <c r="K71" s="61"/>
      <c r="L71" s="61"/>
      <c r="M71" s="61"/>
      <c r="N71" s="61"/>
      <c r="O71" s="61"/>
    </row>
    <row r="72" spans="1:15" s="59" customFormat="1" ht="15" customHeight="1" x14ac:dyDescent="0.25">
      <c r="A72" s="64"/>
      <c r="B72" s="64"/>
      <c r="D72" s="66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</row>
    <row r="73" spans="1:15" s="59" customFormat="1" ht="15" customHeight="1" x14ac:dyDescent="0.25">
      <c r="A73" s="64"/>
      <c r="B73" s="64"/>
      <c r="C73" s="65"/>
      <c r="D73" s="66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</row>
  </sheetData>
  <mergeCells count="5">
    <mergeCell ref="A9:H9"/>
    <mergeCell ref="A10:H10"/>
    <mergeCell ref="A63:C69"/>
    <mergeCell ref="C54:I54"/>
    <mergeCell ref="C55:I55"/>
  </mergeCells>
  <printOptions horizontalCentered="1"/>
  <pageMargins left="0.70866141732283472" right="0.70866141732283472" top="1.5354330708661419" bottom="0.74803149606299213" header="0.51181102362204722" footer="0.31496062992125984"/>
  <pageSetup paperSize="3" scale="61" orientation="landscape" r:id="rId1"/>
  <headerFooter scaleWithDoc="0">
    <oddHeader>&amp;R&amp;7Toronto Hydro-Electric System Limited
EB-2018-0165
Interrogatory Responses
&amp;"-,Bold"U-STAFF-168
Appendix A&amp;"-,Regular"
FILED:  June 11, 2018
Page &amp;P of &amp;N</oddHeader>
    <oddFooter>&amp;C&amp;7&amp;A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70"/>
  <sheetViews>
    <sheetView tabSelected="1" view="pageBreakPreview" topLeftCell="A32" zoomScale="70" zoomScaleNormal="70" zoomScaleSheetLayoutView="70" workbookViewId="0">
      <selection activeCell="I69" sqref="I69"/>
    </sheetView>
  </sheetViews>
  <sheetFormatPr defaultColWidth="7.5703125" defaultRowHeight="15" outlineLevelRow="1" x14ac:dyDescent="0.25"/>
  <cols>
    <col min="1" max="1" width="12.42578125" style="4" customWidth="1"/>
    <col min="2" max="2" width="14.7109375" style="4" customWidth="1"/>
    <col min="3" max="3" width="36.7109375" style="3" bestFit="1" customWidth="1"/>
    <col min="4" max="4" width="27.42578125" style="3" customWidth="1"/>
    <col min="5" max="5" width="19.28515625" style="3" customWidth="1"/>
    <col min="6" max="6" width="18.42578125" style="3" customWidth="1"/>
    <col min="7" max="7" width="21.5703125" style="3" bestFit="1" customWidth="1"/>
    <col min="8" max="8" width="4.42578125" style="3" customWidth="1"/>
    <col min="9" max="9" width="22" style="3" bestFit="1" customWidth="1"/>
    <col min="10" max="11" width="20.85546875" style="3" customWidth="1"/>
    <col min="12" max="12" width="20.140625" style="3" bestFit="1" customWidth="1"/>
    <col min="13" max="13" width="21.5703125" style="3" customWidth="1"/>
    <col min="14" max="14" width="7.5703125" style="3"/>
    <col min="15" max="15" width="11.140625" style="3" bestFit="1" customWidth="1"/>
    <col min="16" max="16384" width="7.5703125" style="3"/>
  </cols>
  <sheetData>
    <row r="1" spans="1:13" x14ac:dyDescent="0.25">
      <c r="A1" s="3"/>
      <c r="B1" s="3"/>
      <c r="L1" s="5" t="s">
        <v>0</v>
      </c>
      <c r="M1" s="6">
        <v>0</v>
      </c>
    </row>
    <row r="2" spans="1:13" x14ac:dyDescent="0.25">
      <c r="A2" s="3"/>
      <c r="B2" s="3"/>
      <c r="L2" s="5" t="s">
        <v>1</v>
      </c>
      <c r="M2" s="7"/>
    </row>
    <row r="3" spans="1:13" x14ac:dyDescent="0.25">
      <c r="A3" s="3"/>
      <c r="B3" s="3"/>
      <c r="L3" s="5" t="s">
        <v>2</v>
      </c>
      <c r="M3" s="7"/>
    </row>
    <row r="4" spans="1:13" x14ac:dyDescent="0.25">
      <c r="A4" s="3"/>
      <c r="B4" s="3"/>
      <c r="L4" s="5" t="s">
        <v>3</v>
      </c>
      <c r="M4" s="7"/>
    </row>
    <row r="5" spans="1:13" x14ac:dyDescent="0.25">
      <c r="A5" s="3"/>
      <c r="B5" s="3"/>
      <c r="L5" s="5" t="s">
        <v>4</v>
      </c>
      <c r="M5" s="8"/>
    </row>
    <row r="6" spans="1:13" x14ac:dyDescent="0.25">
      <c r="A6" s="3"/>
      <c r="B6" s="3"/>
      <c r="L6" s="5"/>
      <c r="M6" s="6"/>
    </row>
    <row r="7" spans="1:13" x14ac:dyDescent="0.25">
      <c r="A7" s="3"/>
      <c r="B7" s="3"/>
      <c r="L7" s="5" t="s">
        <v>5</v>
      </c>
      <c r="M7" s="8"/>
    </row>
    <row r="9" spans="1:13" ht="18" x14ac:dyDescent="0.25">
      <c r="A9" s="136" t="s">
        <v>52</v>
      </c>
      <c r="B9" s="136"/>
      <c r="C9" s="136"/>
      <c r="D9" s="136"/>
      <c r="E9" s="136"/>
      <c r="F9" s="136"/>
      <c r="G9" s="136"/>
      <c r="H9" s="136"/>
      <c r="I9" s="52"/>
      <c r="J9" s="52"/>
      <c r="K9" s="52"/>
      <c r="L9" s="52"/>
      <c r="M9" s="52"/>
    </row>
    <row r="10" spans="1:13" ht="18" x14ac:dyDescent="0.25">
      <c r="A10" s="136" t="s">
        <v>49</v>
      </c>
      <c r="B10" s="136"/>
      <c r="C10" s="136"/>
      <c r="D10" s="136"/>
      <c r="E10" s="136"/>
      <c r="F10" s="136"/>
      <c r="G10" s="136"/>
      <c r="H10" s="136"/>
      <c r="I10" s="52"/>
      <c r="J10" s="52"/>
      <c r="K10" s="52"/>
      <c r="L10" s="52"/>
      <c r="M10" s="52"/>
    </row>
    <row r="11" spans="1:13" x14ac:dyDescent="0.25">
      <c r="F11" s="83"/>
    </row>
    <row r="12" spans="1:13" x14ac:dyDescent="0.25">
      <c r="A12" s="3"/>
      <c r="B12" s="3"/>
      <c r="C12" s="9"/>
      <c r="D12" s="10" t="s">
        <v>6</v>
      </c>
      <c r="E12" s="11">
        <v>2021</v>
      </c>
      <c r="F12" s="12"/>
      <c r="G12" s="12"/>
      <c r="H12" s="12"/>
    </row>
    <row r="13" spans="1:13" x14ac:dyDescent="0.25">
      <c r="D13" s="88"/>
      <c r="E13" s="85"/>
      <c r="F13" s="85"/>
      <c r="G13" s="85"/>
      <c r="I13" s="88"/>
      <c r="J13" s="85"/>
      <c r="K13" s="85"/>
      <c r="L13" s="85"/>
      <c r="M13" s="59"/>
    </row>
    <row r="14" spans="1:13" x14ac:dyDescent="0.25">
      <c r="A14" s="39"/>
      <c r="B14" s="39"/>
      <c r="C14" s="38"/>
      <c r="D14" s="84" t="s">
        <v>66</v>
      </c>
      <c r="E14" s="87"/>
      <c r="F14" s="87"/>
      <c r="G14" s="89"/>
      <c r="H14" s="27"/>
      <c r="I14" s="84" t="s">
        <v>67</v>
      </c>
      <c r="J14" s="85"/>
      <c r="K14" s="85"/>
      <c r="L14" s="86"/>
      <c r="M14" s="27"/>
    </row>
    <row r="15" spans="1:13" ht="27.6" customHeight="1" x14ac:dyDescent="0.25">
      <c r="A15" s="43" t="s">
        <v>7</v>
      </c>
      <c r="B15" s="42" t="s">
        <v>53</v>
      </c>
      <c r="C15" s="40" t="s">
        <v>8</v>
      </c>
      <c r="D15" s="43" t="s">
        <v>59</v>
      </c>
      <c r="E15" s="43" t="s">
        <v>9</v>
      </c>
      <c r="F15" s="43" t="s">
        <v>61</v>
      </c>
      <c r="G15" s="43" t="s">
        <v>12</v>
      </c>
      <c r="H15" s="37"/>
      <c r="I15" s="36" t="s">
        <v>59</v>
      </c>
      <c r="J15" s="36" t="s">
        <v>9</v>
      </c>
      <c r="K15" s="36" t="s">
        <v>61</v>
      </c>
      <c r="L15" s="36" t="s">
        <v>12</v>
      </c>
      <c r="M15" s="43" t="s">
        <v>13</v>
      </c>
    </row>
    <row r="16" spans="1:13" ht="25.5" x14ac:dyDescent="0.25">
      <c r="A16" s="49">
        <v>12</v>
      </c>
      <c r="B16" s="49">
        <v>1611</v>
      </c>
      <c r="C16" s="14" t="s">
        <v>14</v>
      </c>
      <c r="D16" s="51">
        <v>289542845.81576079</v>
      </c>
      <c r="E16" s="51">
        <v>37040209.426264793</v>
      </c>
      <c r="F16" s="51">
        <v>0</v>
      </c>
      <c r="G16" s="51">
        <v>326583055.24202561</v>
      </c>
      <c r="H16" s="37"/>
      <c r="I16" s="51">
        <v>-157350978.26966771</v>
      </c>
      <c r="J16" s="51">
        <v>-35750755.741890319</v>
      </c>
      <c r="K16" s="51">
        <v>0</v>
      </c>
      <c r="L16" s="51">
        <v>-193101734.01155803</v>
      </c>
      <c r="M16" s="51">
        <v>133481321.23046759</v>
      </c>
    </row>
    <row r="17" spans="1:13" x14ac:dyDescent="0.25">
      <c r="A17" s="16" t="s">
        <v>15</v>
      </c>
      <c r="B17" s="49">
        <v>1612</v>
      </c>
      <c r="C17" s="14" t="s">
        <v>16</v>
      </c>
      <c r="D17" s="51">
        <v>0</v>
      </c>
      <c r="E17" s="51">
        <v>0</v>
      </c>
      <c r="F17" s="51">
        <v>0</v>
      </c>
      <c r="G17" s="51">
        <v>0</v>
      </c>
      <c r="H17" s="37"/>
      <c r="I17" s="51">
        <v>0</v>
      </c>
      <c r="J17" s="51">
        <v>0</v>
      </c>
      <c r="K17" s="51">
        <v>0</v>
      </c>
      <c r="L17" s="51">
        <v>0</v>
      </c>
      <c r="M17" s="51">
        <v>0</v>
      </c>
    </row>
    <row r="18" spans="1:13" x14ac:dyDescent="0.25">
      <c r="A18" s="16" t="s">
        <v>15</v>
      </c>
      <c r="B18" s="16">
        <v>1805</v>
      </c>
      <c r="C18" s="17" t="s">
        <v>17</v>
      </c>
      <c r="D18" s="51">
        <v>7006432.0499999998</v>
      </c>
      <c r="E18" s="51">
        <v>0</v>
      </c>
      <c r="F18" s="51">
        <v>0</v>
      </c>
      <c r="G18" s="51">
        <v>7006432.0499999998</v>
      </c>
      <c r="H18" s="37"/>
      <c r="I18" s="51">
        <v>0</v>
      </c>
      <c r="J18" s="51">
        <v>0</v>
      </c>
      <c r="K18" s="51">
        <v>0</v>
      </c>
      <c r="L18" s="51">
        <v>0</v>
      </c>
      <c r="M18" s="51">
        <v>7006432.0499999998</v>
      </c>
    </row>
    <row r="19" spans="1:13" x14ac:dyDescent="0.25">
      <c r="A19" s="49">
        <v>1</v>
      </c>
      <c r="B19" s="49">
        <v>1808</v>
      </c>
      <c r="C19" s="50" t="s">
        <v>18</v>
      </c>
      <c r="D19" s="51">
        <v>150149520.54589549</v>
      </c>
      <c r="E19" s="51">
        <v>5054020.3428778835</v>
      </c>
      <c r="F19" s="51">
        <v>0</v>
      </c>
      <c r="G19" s="51">
        <v>155203540.88877338</v>
      </c>
      <c r="H19" s="37"/>
      <c r="I19" s="51">
        <v>-20034497.453971583</v>
      </c>
      <c r="J19" s="51">
        <v>-3846016.2020084779</v>
      </c>
      <c r="K19" s="51">
        <v>0</v>
      </c>
      <c r="L19" s="51">
        <v>-23880513.655980062</v>
      </c>
      <c r="M19" s="51">
        <v>131323027.23279332</v>
      </c>
    </row>
    <row r="20" spans="1:13" x14ac:dyDescent="0.25">
      <c r="A20" s="49">
        <v>47</v>
      </c>
      <c r="B20" s="49">
        <v>1815</v>
      </c>
      <c r="C20" s="50" t="s">
        <v>19</v>
      </c>
      <c r="D20" s="51">
        <v>39039388.52668339</v>
      </c>
      <c r="E20" s="51">
        <v>117027.53388033531</v>
      </c>
      <c r="F20" s="51">
        <v>0</v>
      </c>
      <c r="G20" s="51">
        <v>39156416.060563728</v>
      </c>
      <c r="H20" s="37"/>
      <c r="I20" s="51">
        <v>-5888309.8718407517</v>
      </c>
      <c r="J20" s="51">
        <v>-1429994.5419696474</v>
      </c>
      <c r="K20" s="51">
        <v>0</v>
      </c>
      <c r="L20" s="51">
        <v>-7318304.4138103994</v>
      </c>
      <c r="M20" s="51">
        <v>31838111.64675333</v>
      </c>
    </row>
    <row r="21" spans="1:13" x14ac:dyDescent="0.25">
      <c r="A21" s="49">
        <v>47</v>
      </c>
      <c r="B21" s="49">
        <v>1820</v>
      </c>
      <c r="C21" s="14" t="s">
        <v>20</v>
      </c>
      <c r="D21" s="51">
        <v>266445433.34002459</v>
      </c>
      <c r="E21" s="51">
        <v>25064669.382909324</v>
      </c>
      <c r="F21" s="51">
        <v>-341165.44912445563</v>
      </c>
      <c r="G21" s="51">
        <v>291168937.27380943</v>
      </c>
      <c r="H21" s="37"/>
      <c r="I21" s="51">
        <v>-57460681.277523555</v>
      </c>
      <c r="J21" s="51">
        <v>-11786856.481257252</v>
      </c>
      <c r="K21" s="51">
        <v>100135.86977032154</v>
      </c>
      <c r="L21" s="51">
        <v>-69147401.889010489</v>
      </c>
      <c r="M21" s="51">
        <v>222021535.38479897</v>
      </c>
    </row>
    <row r="22" spans="1:13" x14ac:dyDescent="0.25">
      <c r="A22" s="49">
        <v>47</v>
      </c>
      <c r="B22" s="49">
        <v>1830</v>
      </c>
      <c r="C22" s="50" t="s">
        <v>21</v>
      </c>
      <c r="D22" s="51">
        <v>438357642.32103461</v>
      </c>
      <c r="E22" s="51">
        <v>35702172.023271941</v>
      </c>
      <c r="F22" s="51">
        <v>-7314181.2467304291</v>
      </c>
      <c r="G22" s="51">
        <v>466745633.09757614</v>
      </c>
      <c r="H22" s="37"/>
      <c r="I22" s="51">
        <v>-67639918.467673182</v>
      </c>
      <c r="J22" s="51">
        <v>-12701324.939846221</v>
      </c>
      <c r="K22" s="51">
        <v>967636.83265512891</v>
      </c>
      <c r="L22" s="51">
        <v>-79373606.574864268</v>
      </c>
      <c r="M22" s="51">
        <v>387372026.52271187</v>
      </c>
    </row>
    <row r="23" spans="1:13" x14ac:dyDescent="0.25">
      <c r="A23" s="49">
        <v>47</v>
      </c>
      <c r="B23" s="49">
        <v>1835</v>
      </c>
      <c r="C23" s="50" t="s">
        <v>22</v>
      </c>
      <c r="D23" s="51">
        <v>527101556.22793138</v>
      </c>
      <c r="E23" s="51">
        <v>51007557.64776893</v>
      </c>
      <c r="F23" s="51">
        <v>-2787782.0723634474</v>
      </c>
      <c r="G23" s="51">
        <v>575321331.80333686</v>
      </c>
      <c r="H23" s="37"/>
      <c r="I23" s="51">
        <v>-67114599.652457342</v>
      </c>
      <c r="J23" s="51">
        <v>-13710099.854060529</v>
      </c>
      <c r="K23" s="51">
        <v>297885.78256703034</v>
      </c>
      <c r="L23" s="51">
        <v>-80526813.723950848</v>
      </c>
      <c r="M23" s="51">
        <v>494794518.079386</v>
      </c>
    </row>
    <row r="24" spans="1:13" x14ac:dyDescent="0.25">
      <c r="A24" s="49">
        <v>47</v>
      </c>
      <c r="B24" s="49">
        <v>1840</v>
      </c>
      <c r="C24" s="50" t="s">
        <v>23</v>
      </c>
      <c r="D24" s="51">
        <v>1446561451.7140417</v>
      </c>
      <c r="E24" s="51">
        <v>112903055.19306161</v>
      </c>
      <c r="F24" s="51">
        <v>-703711.79603625578</v>
      </c>
      <c r="G24" s="51">
        <v>1558760795.1110671</v>
      </c>
      <c r="H24" s="37"/>
      <c r="I24" s="51">
        <v>-298159765.6197629</v>
      </c>
      <c r="J24" s="51">
        <v>-56331901.233766496</v>
      </c>
      <c r="K24" s="51">
        <v>102019.39306111314</v>
      </c>
      <c r="L24" s="51">
        <v>-354389647.46046829</v>
      </c>
      <c r="M24" s="51">
        <v>1204371147.650599</v>
      </c>
    </row>
    <row r="25" spans="1:13" x14ac:dyDescent="0.25">
      <c r="A25" s="49">
        <v>47</v>
      </c>
      <c r="B25" s="49">
        <v>1845</v>
      </c>
      <c r="C25" s="50" t="s">
        <v>24</v>
      </c>
      <c r="D25" s="51">
        <v>1074830742.2685807</v>
      </c>
      <c r="E25" s="51">
        <v>104656787.45505247</v>
      </c>
      <c r="F25" s="51">
        <v>-6282984.5779618062</v>
      </c>
      <c r="G25" s="51">
        <v>1173204545.1456714</v>
      </c>
      <c r="H25" s="37"/>
      <c r="I25" s="51">
        <v>-157124155.61287603</v>
      </c>
      <c r="J25" s="51">
        <v>-32368162.324386995</v>
      </c>
      <c r="K25" s="51">
        <v>594838.19280823704</v>
      </c>
      <c r="L25" s="51">
        <v>-188897479.74445477</v>
      </c>
      <c r="M25" s="51">
        <v>984307065.40121651</v>
      </c>
    </row>
    <row r="26" spans="1:13" x14ac:dyDescent="0.25">
      <c r="A26" s="49">
        <v>47</v>
      </c>
      <c r="B26" s="49">
        <v>1850</v>
      </c>
      <c r="C26" s="50" t="s">
        <v>25</v>
      </c>
      <c r="D26" s="51">
        <v>731899042.57822347</v>
      </c>
      <c r="E26" s="51">
        <v>84331281.090174422</v>
      </c>
      <c r="F26" s="51">
        <v>-11603645.303240381</v>
      </c>
      <c r="G26" s="51">
        <v>804626678.36515749</v>
      </c>
      <c r="H26" s="37"/>
      <c r="I26" s="51">
        <v>-148915399.59309161</v>
      </c>
      <c r="J26" s="51">
        <v>-29981284.71300029</v>
      </c>
      <c r="K26" s="51">
        <v>1621305.3345396388</v>
      </c>
      <c r="L26" s="51">
        <v>-177275378.97155222</v>
      </c>
      <c r="M26" s="51">
        <v>627351299.39360523</v>
      </c>
    </row>
    <row r="27" spans="1:13" x14ac:dyDescent="0.25">
      <c r="A27" s="49">
        <v>47</v>
      </c>
      <c r="B27" s="49">
        <v>1855</v>
      </c>
      <c r="C27" s="50" t="s">
        <v>26</v>
      </c>
      <c r="D27" s="51">
        <v>166060023.70496619</v>
      </c>
      <c r="E27" s="51">
        <v>20715061.619463351</v>
      </c>
      <c r="F27" s="51">
        <v>-425950.13332378404</v>
      </c>
      <c r="G27" s="51">
        <v>186349135.19110575</v>
      </c>
      <c r="H27" s="37"/>
      <c r="I27" s="51">
        <v>-17956267.817997113</v>
      </c>
      <c r="J27" s="51">
        <v>-3715367.0716506275</v>
      </c>
      <c r="K27" s="51">
        <v>24570.512435232238</v>
      </c>
      <c r="L27" s="51">
        <v>-21647064.37721251</v>
      </c>
      <c r="M27" s="51">
        <v>164702070.81389326</v>
      </c>
    </row>
    <row r="28" spans="1:13" x14ac:dyDescent="0.25">
      <c r="A28" s="49">
        <v>47</v>
      </c>
      <c r="B28" s="49">
        <v>1860</v>
      </c>
      <c r="C28" s="50" t="s">
        <v>27</v>
      </c>
      <c r="D28" s="51">
        <v>129671075.9500151</v>
      </c>
      <c r="E28" s="51">
        <v>16187757.241147369</v>
      </c>
      <c r="F28" s="51">
        <v>-1017639.9541118182</v>
      </c>
      <c r="G28" s="51">
        <v>144841193.23705065</v>
      </c>
      <c r="H28" s="37"/>
      <c r="I28" s="51">
        <v>-26920394.24340789</v>
      </c>
      <c r="J28" s="51">
        <v>-5618338.6789434981</v>
      </c>
      <c r="K28" s="51">
        <v>140015.73408630514</v>
      </c>
      <c r="L28" s="51">
        <v>-32398717.188265085</v>
      </c>
      <c r="M28" s="51">
        <v>112442476.04878558</v>
      </c>
    </row>
    <row r="29" spans="1:13" ht="15" customHeight="1" x14ac:dyDescent="0.25">
      <c r="A29" s="49">
        <v>47</v>
      </c>
      <c r="B29" s="49">
        <v>1860</v>
      </c>
      <c r="C29" s="17" t="s">
        <v>56</v>
      </c>
      <c r="D29" s="51">
        <v>150095888.25479588</v>
      </c>
      <c r="E29" s="51">
        <v>7996296.2177794324</v>
      </c>
      <c r="F29" s="51">
        <v>-428284.3321538766</v>
      </c>
      <c r="G29" s="51">
        <v>157663900.14042145</v>
      </c>
      <c r="H29" s="37"/>
      <c r="I29" s="51">
        <v>-72928018.505428076</v>
      </c>
      <c r="J29" s="51">
        <v>-12056010.727398017</v>
      </c>
      <c r="K29" s="51">
        <v>98155.648384245593</v>
      </c>
      <c r="L29" s="51">
        <v>-84885873.584441856</v>
      </c>
      <c r="M29" s="51">
        <v>72778026.555979595</v>
      </c>
    </row>
    <row r="30" spans="1:13" x14ac:dyDescent="0.25">
      <c r="A30" s="16" t="s">
        <v>15</v>
      </c>
      <c r="B30" s="16">
        <v>1905</v>
      </c>
      <c r="C30" s="17" t="s">
        <v>17</v>
      </c>
      <c r="D30" s="51">
        <v>17358656.739999998</v>
      </c>
      <c r="E30" s="51">
        <v>0</v>
      </c>
      <c r="F30" s="51">
        <v>0</v>
      </c>
      <c r="G30" s="51">
        <v>17358656.739999998</v>
      </c>
      <c r="H30" s="37"/>
      <c r="I30" s="51">
        <v>0</v>
      </c>
      <c r="J30" s="51">
        <v>0</v>
      </c>
      <c r="K30" s="51">
        <v>0</v>
      </c>
      <c r="L30" s="51">
        <v>0</v>
      </c>
      <c r="M30" s="51">
        <v>17358656.739999998</v>
      </c>
    </row>
    <row r="31" spans="1:13" x14ac:dyDescent="0.25">
      <c r="A31" s="49">
        <v>1</v>
      </c>
      <c r="B31" s="49">
        <v>1908</v>
      </c>
      <c r="C31" s="50" t="s">
        <v>28</v>
      </c>
      <c r="D31" s="51">
        <v>243564136.83454195</v>
      </c>
      <c r="E31" s="51">
        <v>4470731.8526376002</v>
      </c>
      <c r="F31" s="51">
        <v>0</v>
      </c>
      <c r="G31" s="51">
        <v>248034868.68717954</v>
      </c>
      <c r="H31" s="37"/>
      <c r="I31" s="51">
        <v>-60262853.115211815</v>
      </c>
      <c r="J31" s="51">
        <v>-11386790.600099418</v>
      </c>
      <c r="K31" s="51">
        <v>0</v>
      </c>
      <c r="L31" s="51">
        <v>-71649643.715311229</v>
      </c>
      <c r="M31" s="51">
        <v>176385224.97186831</v>
      </c>
    </row>
    <row r="32" spans="1:13" x14ac:dyDescent="0.25">
      <c r="A32" s="49">
        <v>13</v>
      </c>
      <c r="B32" s="49">
        <v>1910</v>
      </c>
      <c r="C32" s="50" t="s">
        <v>29</v>
      </c>
      <c r="D32" s="51">
        <v>753840.09</v>
      </c>
      <c r="E32" s="51">
        <v>0</v>
      </c>
      <c r="F32" s="51">
        <v>0</v>
      </c>
      <c r="G32" s="51">
        <v>753840.09</v>
      </c>
      <c r="H32" s="37"/>
      <c r="I32" s="51">
        <v>-753840.09</v>
      </c>
      <c r="J32" s="51">
        <v>0</v>
      </c>
      <c r="K32" s="51">
        <v>0</v>
      </c>
      <c r="L32" s="51">
        <v>-753840.09</v>
      </c>
      <c r="M32" s="51">
        <v>0</v>
      </c>
    </row>
    <row r="33" spans="1:13" x14ac:dyDescent="0.25">
      <c r="A33" s="49">
        <v>8</v>
      </c>
      <c r="B33" s="49">
        <v>1915</v>
      </c>
      <c r="C33" s="50" t="s">
        <v>30</v>
      </c>
      <c r="D33" s="51">
        <v>21491979.441240571</v>
      </c>
      <c r="E33" s="51">
        <v>1602715.1924549886</v>
      </c>
      <c r="F33" s="51">
        <v>0</v>
      </c>
      <c r="G33" s="51">
        <v>23094694.633695561</v>
      </c>
      <c r="H33" s="37"/>
      <c r="I33" s="51">
        <v>-13300646.352339063</v>
      </c>
      <c r="J33" s="51">
        <v>-1522208.6939990353</v>
      </c>
      <c r="K33" s="51">
        <v>0</v>
      </c>
      <c r="L33" s="51">
        <v>-14822855.046338098</v>
      </c>
      <c r="M33" s="51">
        <v>8271839.5873574633</v>
      </c>
    </row>
    <row r="34" spans="1:13" x14ac:dyDescent="0.25">
      <c r="A34" s="49">
        <v>50</v>
      </c>
      <c r="B34" s="49">
        <v>1920</v>
      </c>
      <c r="C34" s="50" t="s">
        <v>31</v>
      </c>
      <c r="D34" s="51">
        <v>89282849.952416331</v>
      </c>
      <c r="E34" s="51">
        <v>10942287.13721668</v>
      </c>
      <c r="F34" s="51">
        <v>0</v>
      </c>
      <c r="G34" s="51">
        <v>100225137.08963302</v>
      </c>
      <c r="H34" s="37"/>
      <c r="I34" s="51">
        <v>-61693740.082158104</v>
      </c>
      <c r="J34" s="51">
        <v>-11577822.15538677</v>
      </c>
      <c r="K34" s="51">
        <v>0</v>
      </c>
      <c r="L34" s="51">
        <v>-73271562.237544864</v>
      </c>
      <c r="M34" s="51">
        <v>26953574.852088146</v>
      </c>
    </row>
    <row r="35" spans="1:13" x14ac:dyDescent="0.25">
      <c r="A35" s="45">
        <v>10</v>
      </c>
      <c r="B35" s="45">
        <v>1930</v>
      </c>
      <c r="C35" s="46" t="s">
        <v>32</v>
      </c>
      <c r="D35" s="51">
        <v>45682753.021241732</v>
      </c>
      <c r="E35" s="51">
        <v>8317934.7515251813</v>
      </c>
      <c r="F35" s="51">
        <v>0</v>
      </c>
      <c r="G35" s="51">
        <v>54000687.772766918</v>
      </c>
      <c r="H35" s="47"/>
      <c r="I35" s="51">
        <v>-30972947.107744601</v>
      </c>
      <c r="J35" s="51">
        <v>-3603064.3035664596</v>
      </c>
      <c r="K35" s="51">
        <v>0</v>
      </c>
      <c r="L35" s="51">
        <v>-34576011.41131106</v>
      </c>
      <c r="M35" s="51">
        <v>19424676.361455854</v>
      </c>
    </row>
    <row r="36" spans="1:13" x14ac:dyDescent="0.25">
      <c r="A36" s="45">
        <v>8</v>
      </c>
      <c r="B36" s="45">
        <v>1935</v>
      </c>
      <c r="C36" s="46" t="s">
        <v>33</v>
      </c>
      <c r="D36" s="51">
        <v>7066.25</v>
      </c>
      <c r="E36" s="51">
        <v>0</v>
      </c>
      <c r="F36" s="51">
        <v>0</v>
      </c>
      <c r="G36" s="51">
        <v>7066.25</v>
      </c>
      <c r="H36" s="47"/>
      <c r="I36" s="51">
        <v>-7066.25</v>
      </c>
      <c r="J36" s="51">
        <v>0</v>
      </c>
      <c r="K36" s="51">
        <v>0</v>
      </c>
      <c r="L36" s="51">
        <v>-7066.25</v>
      </c>
      <c r="M36" s="51">
        <v>0</v>
      </c>
    </row>
    <row r="37" spans="1:13" x14ac:dyDescent="0.25">
      <c r="A37" s="49">
        <v>8</v>
      </c>
      <c r="B37" s="49">
        <v>1940</v>
      </c>
      <c r="C37" s="50" t="s">
        <v>34</v>
      </c>
      <c r="D37" s="51">
        <v>44238239.604269594</v>
      </c>
      <c r="E37" s="51">
        <v>19467405.639307331</v>
      </c>
      <c r="F37" s="51">
        <v>0</v>
      </c>
      <c r="G37" s="51">
        <v>63705645.243576922</v>
      </c>
      <c r="H37" s="37"/>
      <c r="I37" s="51">
        <v>-16783288.328589953</v>
      </c>
      <c r="J37" s="51">
        <v>-3955826.8708788697</v>
      </c>
      <c r="K37" s="51">
        <v>0</v>
      </c>
      <c r="L37" s="51">
        <v>-20739115.199468821</v>
      </c>
      <c r="M37" s="51">
        <v>42966530.0441081</v>
      </c>
    </row>
    <row r="38" spans="1:13" x14ac:dyDescent="0.25">
      <c r="A38" s="45">
        <v>8</v>
      </c>
      <c r="B38" s="45">
        <v>1945</v>
      </c>
      <c r="C38" s="46" t="s">
        <v>35</v>
      </c>
      <c r="D38" s="51">
        <v>584925.24287284701</v>
      </c>
      <c r="E38" s="51">
        <v>229524.14097156655</v>
      </c>
      <c r="F38" s="51">
        <v>0</v>
      </c>
      <c r="G38" s="51">
        <v>814449.38384441356</v>
      </c>
      <c r="H38" s="47"/>
      <c r="I38" s="51">
        <v>-446321.70834082481</v>
      </c>
      <c r="J38" s="51">
        <v>-40378.723758660781</v>
      </c>
      <c r="K38" s="51">
        <v>0</v>
      </c>
      <c r="L38" s="51">
        <v>-486700.4320994856</v>
      </c>
      <c r="M38" s="51">
        <v>327748.95174492797</v>
      </c>
    </row>
    <row r="39" spans="1:13" x14ac:dyDescent="0.25">
      <c r="A39" s="45">
        <v>8</v>
      </c>
      <c r="B39" s="45">
        <v>1950</v>
      </c>
      <c r="C39" s="46" t="s">
        <v>55</v>
      </c>
      <c r="D39" s="51">
        <v>1508278.8396969696</v>
      </c>
      <c r="E39" s="51">
        <v>248660.12583483598</v>
      </c>
      <c r="F39" s="51">
        <v>0</v>
      </c>
      <c r="G39" s="51">
        <v>1756938.9655318055</v>
      </c>
      <c r="H39" s="47"/>
      <c r="I39" s="51">
        <v>-870601.8104967582</v>
      </c>
      <c r="J39" s="51">
        <v>-130733.17748711791</v>
      </c>
      <c r="K39" s="51">
        <v>0</v>
      </c>
      <c r="L39" s="51">
        <v>-1001334.9879838761</v>
      </c>
      <c r="M39" s="51">
        <v>755603.97754792939</v>
      </c>
    </row>
    <row r="40" spans="1:13" x14ac:dyDescent="0.25">
      <c r="A40" s="45">
        <v>8</v>
      </c>
      <c r="B40" s="45">
        <v>1955</v>
      </c>
      <c r="C40" s="46" t="s">
        <v>36</v>
      </c>
      <c r="D40" s="51">
        <v>51953915.561092556</v>
      </c>
      <c r="E40" s="51">
        <v>1175493.4568202842</v>
      </c>
      <c r="F40" s="51">
        <v>0</v>
      </c>
      <c r="G40" s="51">
        <v>53129409.017912835</v>
      </c>
      <c r="H40" s="47"/>
      <c r="I40" s="51">
        <v>-24154977.891921274</v>
      </c>
      <c r="J40" s="51">
        <v>-4104648.2583118496</v>
      </c>
      <c r="K40" s="51">
        <v>0</v>
      </c>
      <c r="L40" s="51">
        <v>-28259626.150233123</v>
      </c>
      <c r="M40" s="51">
        <v>24869782.867679715</v>
      </c>
    </row>
    <row r="41" spans="1:13" x14ac:dyDescent="0.25">
      <c r="A41" s="19">
        <v>8</v>
      </c>
      <c r="B41" s="19">
        <v>1960</v>
      </c>
      <c r="C41" s="46" t="s">
        <v>37</v>
      </c>
      <c r="D41" s="51">
        <v>270977.71999999997</v>
      </c>
      <c r="E41" s="51">
        <v>0</v>
      </c>
      <c r="F41" s="51">
        <v>0</v>
      </c>
      <c r="G41" s="51">
        <v>270977.71999999997</v>
      </c>
      <c r="H41" s="47"/>
      <c r="I41" s="51">
        <v>-257283.84999999998</v>
      </c>
      <c r="J41" s="51">
        <v>-12065.859999999999</v>
      </c>
      <c r="K41" s="51">
        <v>0</v>
      </c>
      <c r="L41" s="51">
        <v>-269349.70999999996</v>
      </c>
      <c r="M41" s="51">
        <v>1628.0100000000093</v>
      </c>
    </row>
    <row r="42" spans="1:13" ht="30" x14ac:dyDescent="0.25">
      <c r="A42" s="48">
        <v>47</v>
      </c>
      <c r="B42" s="19">
        <v>1970</v>
      </c>
      <c r="C42" s="46" t="s">
        <v>38</v>
      </c>
      <c r="D42" s="51">
        <v>3022833.64</v>
      </c>
      <c r="E42" s="51">
        <v>0</v>
      </c>
      <c r="F42" s="51">
        <v>0</v>
      </c>
      <c r="G42" s="51">
        <v>3022833.64</v>
      </c>
      <c r="H42" s="47"/>
      <c r="I42" s="51">
        <v>-3022833.64</v>
      </c>
      <c r="J42" s="51">
        <v>0</v>
      </c>
      <c r="K42" s="51">
        <v>0</v>
      </c>
      <c r="L42" s="51">
        <v>-3022833.64</v>
      </c>
      <c r="M42" s="51">
        <v>0</v>
      </c>
    </row>
    <row r="43" spans="1:13" ht="30" x14ac:dyDescent="0.25">
      <c r="A43" s="45">
        <v>47</v>
      </c>
      <c r="B43" s="45">
        <v>1975</v>
      </c>
      <c r="C43" s="46" t="s">
        <v>39</v>
      </c>
      <c r="D43" s="51">
        <v>0</v>
      </c>
      <c r="E43" s="51">
        <v>0</v>
      </c>
      <c r="F43" s="51">
        <v>0</v>
      </c>
      <c r="G43" s="51">
        <v>0</v>
      </c>
      <c r="H43" s="47"/>
      <c r="I43" s="51">
        <v>0</v>
      </c>
      <c r="J43" s="51">
        <v>0</v>
      </c>
      <c r="K43" s="51">
        <v>0</v>
      </c>
      <c r="L43" s="51">
        <v>0</v>
      </c>
      <c r="M43" s="51">
        <v>0</v>
      </c>
    </row>
    <row r="44" spans="1:13" x14ac:dyDescent="0.25">
      <c r="A44" s="49">
        <v>47</v>
      </c>
      <c r="B44" s="49">
        <v>1980</v>
      </c>
      <c r="C44" s="50" t="s">
        <v>40</v>
      </c>
      <c r="D44" s="51">
        <v>70263279.442355603</v>
      </c>
      <c r="E44" s="51">
        <v>9053902.3680685442</v>
      </c>
      <c r="F44" s="51">
        <v>-668673.21346255136</v>
      </c>
      <c r="G44" s="51">
        <v>78648508.596961603</v>
      </c>
      <c r="H44" s="37"/>
      <c r="I44" s="51">
        <v>-18116791.485533565</v>
      </c>
      <c r="J44" s="51">
        <v>-4074312.8778480748</v>
      </c>
      <c r="K44" s="51">
        <v>72264.098626647479</v>
      </c>
      <c r="L44" s="51">
        <v>-22118840.264754992</v>
      </c>
      <c r="M44" s="51">
        <v>56529668.332206607</v>
      </c>
    </row>
    <row r="45" spans="1:13" ht="15" hidden="1" customHeight="1" outlineLevel="1" x14ac:dyDescent="0.25">
      <c r="A45" s="45">
        <v>47</v>
      </c>
      <c r="B45" s="45">
        <v>1985</v>
      </c>
      <c r="C45" s="46" t="s">
        <v>41</v>
      </c>
      <c r="D45" s="51">
        <v>0</v>
      </c>
      <c r="E45" s="51">
        <v>0</v>
      </c>
      <c r="F45" s="51">
        <v>0</v>
      </c>
      <c r="G45" s="51">
        <v>0</v>
      </c>
      <c r="H45" s="47"/>
      <c r="I45" s="51">
        <v>0</v>
      </c>
      <c r="J45" s="51">
        <v>0</v>
      </c>
      <c r="K45" s="51">
        <v>0</v>
      </c>
      <c r="L45" s="51">
        <v>0</v>
      </c>
      <c r="M45" s="51">
        <v>0</v>
      </c>
    </row>
    <row r="46" spans="1:13" ht="30" collapsed="1" x14ac:dyDescent="0.25">
      <c r="A46" s="45">
        <v>47</v>
      </c>
      <c r="B46" s="45">
        <v>2440</v>
      </c>
      <c r="C46" s="46" t="s">
        <v>54</v>
      </c>
      <c r="D46" s="51">
        <v>-380951076.56597495</v>
      </c>
      <c r="E46" s="51">
        <v>-80356037.323362827</v>
      </c>
      <c r="F46" s="51">
        <v>579154.49073271663</v>
      </c>
      <c r="G46" s="51">
        <v>-460727959.39860511</v>
      </c>
      <c r="H46" s="47"/>
      <c r="I46" s="51">
        <v>30823265.434238125</v>
      </c>
      <c r="J46" s="51">
        <v>11560942.150323743</v>
      </c>
      <c r="K46" s="51">
        <v>-29522.763918305405</v>
      </c>
      <c r="L46" s="51">
        <v>42354684.820643559</v>
      </c>
      <c r="M46" s="51">
        <v>-418373274.57796144</v>
      </c>
    </row>
    <row r="47" spans="1:13" x14ac:dyDescent="0.25">
      <c r="A47" s="45" t="s">
        <v>15</v>
      </c>
      <c r="B47" s="45">
        <v>1609</v>
      </c>
      <c r="C47" s="46" t="s">
        <v>42</v>
      </c>
      <c r="D47" s="51">
        <v>220254219.33720005</v>
      </c>
      <c r="E47" s="51">
        <v>2035514.5381760341</v>
      </c>
      <c r="F47" s="51">
        <v>0</v>
      </c>
      <c r="G47" s="51">
        <v>222289733.87537608</v>
      </c>
      <c r="H47" s="47"/>
      <c r="I47" s="51">
        <v>-26252399.640627567</v>
      </c>
      <c r="J47" s="51">
        <v>-8846852.4912324362</v>
      </c>
      <c r="K47" s="51">
        <v>0</v>
      </c>
      <c r="L47" s="51">
        <v>-35099252.131860003</v>
      </c>
      <c r="M47" s="51">
        <v>187190481.74351609</v>
      </c>
    </row>
    <row r="48" spans="1:13" x14ac:dyDescent="0.25">
      <c r="A48" s="45" t="s">
        <v>15</v>
      </c>
      <c r="B48" s="45">
        <v>2005</v>
      </c>
      <c r="C48" s="46" t="s">
        <v>43</v>
      </c>
      <c r="D48" s="51">
        <v>19747714.350000001</v>
      </c>
      <c r="E48" s="51">
        <v>0</v>
      </c>
      <c r="F48" s="51">
        <v>0</v>
      </c>
      <c r="G48" s="51">
        <v>19747714.350000001</v>
      </c>
      <c r="H48" s="47"/>
      <c r="I48" s="51">
        <v>-12999508.456493793</v>
      </c>
      <c r="J48" s="51">
        <v>-622308.94470033178</v>
      </c>
      <c r="K48" s="51">
        <v>0</v>
      </c>
      <c r="L48" s="51">
        <v>-13621817.401194125</v>
      </c>
      <c r="M48" s="51">
        <v>6125896.9488058761</v>
      </c>
    </row>
    <row r="49" spans="1:13" x14ac:dyDescent="0.25">
      <c r="A49" s="20"/>
      <c r="B49" s="20"/>
      <c r="C49" s="21"/>
      <c r="D49" s="22"/>
      <c r="E49" s="22"/>
      <c r="F49" s="22"/>
      <c r="G49" s="41"/>
      <c r="H49" s="37"/>
      <c r="I49" s="22"/>
      <c r="J49" s="22"/>
      <c r="K49" s="22"/>
      <c r="L49" s="41"/>
      <c r="M49" s="44"/>
    </row>
    <row r="50" spans="1:13" x14ac:dyDescent="0.25">
      <c r="A50" s="20"/>
      <c r="B50" s="20"/>
      <c r="C50" s="23" t="s">
        <v>44</v>
      </c>
      <c r="D50" s="24">
        <v>5865795632.7989082</v>
      </c>
      <c r="E50" s="24">
        <v>477964027.05330205</v>
      </c>
      <c r="F50" s="24">
        <v>-30994863.587776083</v>
      </c>
      <c r="G50" s="24">
        <v>6312764796.2644329</v>
      </c>
      <c r="H50" s="108"/>
      <c r="I50" s="24">
        <v>-1336564820.7609169</v>
      </c>
      <c r="J50" s="24">
        <v>-257612183.31712362</v>
      </c>
      <c r="K50" s="24">
        <v>3989304.6350155952</v>
      </c>
      <c r="L50" s="24">
        <v>-1590187699.4430251</v>
      </c>
      <c r="M50" s="24">
        <v>4722577096.8214073</v>
      </c>
    </row>
    <row r="51" spans="1:13" ht="37.5" x14ac:dyDescent="0.25">
      <c r="A51" s="20"/>
      <c r="B51" s="20"/>
      <c r="C51" s="25" t="s">
        <v>45</v>
      </c>
      <c r="D51" s="22">
        <v>-8558724.7375837807</v>
      </c>
      <c r="E51" s="22">
        <v>-868192.71445358172</v>
      </c>
      <c r="F51" s="22">
        <v>0</v>
      </c>
      <c r="G51" s="22">
        <v>-9426917.4520373642</v>
      </c>
      <c r="H51" s="27"/>
      <c r="I51" s="22">
        <v>444855.97685210203</v>
      </c>
      <c r="J51" s="22">
        <v>642822.52918269718</v>
      </c>
      <c r="K51" s="22">
        <v>0</v>
      </c>
      <c r="L51" s="22">
        <v>1087678.5060347994</v>
      </c>
      <c r="M51" s="22">
        <v>-8339238.9460025653</v>
      </c>
    </row>
    <row r="52" spans="1:13" ht="25.5" x14ac:dyDescent="0.25">
      <c r="A52" s="20"/>
      <c r="B52" s="20"/>
      <c r="C52" s="26" t="s">
        <v>46</v>
      </c>
      <c r="D52" s="22">
        <v>-15918796.603004077</v>
      </c>
      <c r="E52" s="22">
        <v>-2121224.7851540102</v>
      </c>
      <c r="F52" s="22">
        <v>0</v>
      </c>
      <c r="G52" s="22">
        <v>-18040021.388158087</v>
      </c>
      <c r="H52" s="37"/>
      <c r="I52" s="22">
        <v>838734.66205341369</v>
      </c>
      <c r="J52" s="22">
        <v>681314.38283015159</v>
      </c>
      <c r="K52" s="22">
        <v>0</v>
      </c>
      <c r="L52" s="22">
        <v>1520049.0448835653</v>
      </c>
      <c r="M52" s="22">
        <v>-16519972.343274521</v>
      </c>
    </row>
    <row r="53" spans="1:13" x14ac:dyDescent="0.25">
      <c r="A53" s="95"/>
      <c r="B53" s="95"/>
      <c r="C53" s="96" t="s">
        <v>47</v>
      </c>
      <c r="D53" s="97">
        <v>5841318111.4583197</v>
      </c>
      <c r="E53" s="97">
        <v>474974609.55369449</v>
      </c>
      <c r="F53" s="97">
        <v>-30994863.587776083</v>
      </c>
      <c r="G53" s="97">
        <v>6285297857.4242373</v>
      </c>
      <c r="H53" s="108"/>
      <c r="I53" s="97">
        <v>-1335281230.1220114</v>
      </c>
      <c r="J53" s="97">
        <v>-256288046.40511078</v>
      </c>
      <c r="K53" s="144">
        <v>3989304.6350155952</v>
      </c>
      <c r="L53" s="144">
        <v>-1587579971.8921068</v>
      </c>
      <c r="M53" s="144">
        <v>4697717885.5321302</v>
      </c>
    </row>
    <row r="54" spans="1:13" x14ac:dyDescent="0.25">
      <c r="A54" s="20"/>
      <c r="B54" s="20"/>
      <c r="C54" s="141" t="s">
        <v>74</v>
      </c>
      <c r="D54" s="142"/>
      <c r="E54" s="142"/>
      <c r="F54" s="142"/>
      <c r="G54" s="142"/>
      <c r="H54" s="142"/>
      <c r="I54" s="142"/>
      <c r="J54" s="51">
        <v>0</v>
      </c>
      <c r="K54" s="27"/>
    </row>
    <row r="55" spans="1:13" x14ac:dyDescent="0.25">
      <c r="A55" s="20"/>
      <c r="B55" s="20"/>
      <c r="C55" s="141" t="s">
        <v>75</v>
      </c>
      <c r="D55" s="142"/>
      <c r="E55" s="142"/>
      <c r="F55" s="142"/>
      <c r="G55" s="142"/>
      <c r="H55" s="142"/>
      <c r="I55" s="142"/>
      <c r="J55" s="24">
        <v>-256288046.40511078</v>
      </c>
      <c r="K55" s="27"/>
    </row>
    <row r="57" spans="1:13" x14ac:dyDescent="0.25">
      <c r="A57" s="3"/>
      <c r="B57" s="3"/>
      <c r="I57" s="30" t="s">
        <v>76</v>
      </c>
    </row>
    <row r="58" spans="1:13" x14ac:dyDescent="0.25">
      <c r="A58" s="20">
        <v>10</v>
      </c>
      <c r="B58" s="20"/>
      <c r="C58" s="21" t="s">
        <v>72</v>
      </c>
      <c r="I58" s="73" t="s">
        <v>72</v>
      </c>
      <c r="J58" s="127">
        <v>-1759520.5649999999</v>
      </c>
      <c r="M58" s="35"/>
    </row>
    <row r="59" spans="1:13" x14ac:dyDescent="0.25">
      <c r="A59" s="20"/>
      <c r="B59" s="20"/>
      <c r="C59" s="21" t="s">
        <v>33</v>
      </c>
      <c r="I59" s="131" t="s">
        <v>33</v>
      </c>
      <c r="J59" s="127">
        <v>0</v>
      </c>
    </row>
    <row r="60" spans="1:13" x14ac:dyDescent="0.25">
      <c r="A60" s="3"/>
      <c r="B60" s="3"/>
      <c r="I60" s="32" t="s">
        <v>73</v>
      </c>
      <c r="J60" s="129">
        <v>-254528525.84011078</v>
      </c>
      <c r="L60" s="33"/>
    </row>
    <row r="61" spans="1:13" s="92" customFormat="1" x14ac:dyDescent="0.25">
      <c r="A61" s="94"/>
      <c r="B61" s="94"/>
      <c r="C61" s="72"/>
      <c r="D61" s="72"/>
      <c r="E61" s="72"/>
      <c r="F61" s="72"/>
      <c r="G61" s="72"/>
      <c r="H61" s="72"/>
      <c r="I61" s="72"/>
      <c r="J61" s="122"/>
      <c r="L61" s="122"/>
      <c r="M61" s="107"/>
    </row>
    <row r="62" spans="1:13" s="92" customFormat="1" x14ac:dyDescent="0.25">
      <c r="A62" s="94"/>
      <c r="B62" s="94"/>
      <c r="C62" s="72"/>
      <c r="D62" s="72"/>
      <c r="E62" s="72"/>
      <c r="F62" s="72"/>
      <c r="G62" s="72"/>
      <c r="H62" s="72"/>
      <c r="I62" s="72"/>
      <c r="J62" s="113"/>
      <c r="L62" s="106"/>
      <c r="M62" s="107"/>
    </row>
    <row r="63" spans="1:13" s="92" customFormat="1" x14ac:dyDescent="0.25">
      <c r="A63" s="137" t="s">
        <v>71</v>
      </c>
      <c r="B63" s="138"/>
      <c r="C63" s="138"/>
    </row>
    <row r="64" spans="1:13" s="92" customFormat="1" x14ac:dyDescent="0.25">
      <c r="A64" s="138"/>
      <c r="B64" s="138"/>
      <c r="C64" s="138"/>
      <c r="E64" s="123"/>
    </row>
    <row r="65" spans="1:12" s="92" customFormat="1" x14ac:dyDescent="0.25">
      <c r="A65" s="138"/>
      <c r="B65" s="138"/>
      <c r="C65" s="138"/>
      <c r="J65" s="132"/>
      <c r="K65" s="124"/>
    </row>
    <row r="66" spans="1:12" s="92" customFormat="1" x14ac:dyDescent="0.25">
      <c r="A66" s="138"/>
      <c r="B66" s="138"/>
      <c r="C66" s="138"/>
      <c r="J66" s="132"/>
    </row>
    <row r="67" spans="1:12" s="92" customFormat="1" x14ac:dyDescent="0.25">
      <c r="A67" s="138"/>
      <c r="B67" s="138"/>
      <c r="C67" s="138"/>
      <c r="L67" s="125"/>
    </row>
    <row r="68" spans="1:12" x14ac:dyDescent="0.25">
      <c r="A68" s="143"/>
      <c r="B68" s="143"/>
      <c r="C68" s="143"/>
    </row>
    <row r="69" spans="1:12" x14ac:dyDescent="0.25">
      <c r="A69" s="143"/>
      <c r="B69" s="143"/>
      <c r="C69" s="143"/>
    </row>
    <row r="70" spans="1:12" s="59" customFormat="1" ht="15" customHeight="1" x14ac:dyDescent="0.25"/>
  </sheetData>
  <mergeCells count="5">
    <mergeCell ref="A9:H9"/>
    <mergeCell ref="A10:H10"/>
    <mergeCell ref="C54:I54"/>
    <mergeCell ref="C55:I55"/>
    <mergeCell ref="A63:C69"/>
  </mergeCells>
  <printOptions horizontalCentered="1"/>
  <pageMargins left="0.70866141732283472" right="0.70866141732283472" top="1.5354330708661419" bottom="0.74803149606299213" header="0.51181102362204722" footer="0.31496062992125984"/>
  <pageSetup paperSize="3" scale="61" orientation="landscape" r:id="rId1"/>
  <headerFooter scaleWithDoc="0">
    <oddHeader>&amp;R&amp;7Toronto Hydro-Electric System Limited
EB-2018-0165
Interrogatory Responses
&amp;"-,Bold"U-STAFF-168
Appendix A&amp;"-,Regular"
FILED:  June 11, 2018
Page &amp;P of &amp;N</oddHeader>
    <oddFooter>&amp;C&amp;7&amp;A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70"/>
  <sheetViews>
    <sheetView tabSelected="1" view="pageBreakPreview" topLeftCell="A32" zoomScale="70" zoomScaleNormal="70" zoomScaleSheetLayoutView="70" workbookViewId="0">
      <selection activeCell="I69" sqref="I69"/>
    </sheetView>
  </sheetViews>
  <sheetFormatPr defaultColWidth="7.5703125" defaultRowHeight="15" outlineLevelRow="1" x14ac:dyDescent="0.25"/>
  <cols>
    <col min="1" max="1" width="12.42578125" style="4" customWidth="1"/>
    <col min="2" max="2" width="14.7109375" style="4" customWidth="1"/>
    <col min="3" max="3" width="36.7109375" style="3" bestFit="1" customWidth="1"/>
    <col min="4" max="4" width="27.42578125" style="3" customWidth="1"/>
    <col min="5" max="5" width="19.28515625" style="3" customWidth="1"/>
    <col min="6" max="6" width="18.42578125" style="3" customWidth="1"/>
    <col min="7" max="7" width="21.5703125" style="3" bestFit="1" customWidth="1"/>
    <col min="8" max="8" width="4.42578125" style="3" customWidth="1"/>
    <col min="9" max="9" width="22" style="3" bestFit="1" customWidth="1"/>
    <col min="10" max="11" width="20.85546875" style="3" customWidth="1"/>
    <col min="12" max="12" width="20.140625" style="3" bestFit="1" customWidth="1"/>
    <col min="13" max="13" width="21.5703125" style="3" customWidth="1"/>
    <col min="14" max="16384" width="7.5703125" style="3"/>
  </cols>
  <sheetData>
    <row r="1" spans="1:13" x14ac:dyDescent="0.25">
      <c r="A1" s="3"/>
      <c r="B1" s="3"/>
      <c r="L1" s="5" t="s">
        <v>0</v>
      </c>
      <c r="M1" s="6">
        <v>0</v>
      </c>
    </row>
    <row r="2" spans="1:13" x14ac:dyDescent="0.25">
      <c r="A2" s="3"/>
      <c r="B2" s="3"/>
      <c r="L2" s="5" t="s">
        <v>1</v>
      </c>
      <c r="M2" s="7"/>
    </row>
    <row r="3" spans="1:13" x14ac:dyDescent="0.25">
      <c r="A3" s="3"/>
      <c r="B3" s="3"/>
      <c r="L3" s="5" t="s">
        <v>2</v>
      </c>
      <c r="M3" s="7"/>
    </row>
    <row r="4" spans="1:13" x14ac:dyDescent="0.25">
      <c r="A4" s="3"/>
      <c r="B4" s="3"/>
      <c r="L4" s="5" t="s">
        <v>3</v>
      </c>
      <c r="M4" s="7"/>
    </row>
    <row r="5" spans="1:13" x14ac:dyDescent="0.25">
      <c r="A5" s="3"/>
      <c r="B5" s="3"/>
      <c r="L5" s="5" t="s">
        <v>4</v>
      </c>
      <c r="M5" s="8"/>
    </row>
    <row r="6" spans="1:13" x14ac:dyDescent="0.25">
      <c r="A6" s="3"/>
      <c r="B6" s="3"/>
      <c r="L6" s="5"/>
      <c r="M6" s="6"/>
    </row>
    <row r="7" spans="1:13" x14ac:dyDescent="0.25">
      <c r="A7" s="3"/>
      <c r="B7" s="3"/>
      <c r="L7" s="5" t="s">
        <v>5</v>
      </c>
      <c r="M7" s="8"/>
    </row>
    <row r="9" spans="1:13" ht="18" x14ac:dyDescent="0.25">
      <c r="A9" s="136" t="s">
        <v>52</v>
      </c>
      <c r="B9" s="136"/>
      <c r="C9" s="136"/>
      <c r="D9" s="136"/>
      <c r="E9" s="136"/>
      <c r="F9" s="136"/>
      <c r="G9" s="136"/>
      <c r="H9" s="136"/>
      <c r="I9" s="52"/>
      <c r="J9" s="52"/>
      <c r="K9" s="52"/>
      <c r="L9" s="52"/>
      <c r="M9" s="52"/>
    </row>
    <row r="10" spans="1:13" ht="18" x14ac:dyDescent="0.25">
      <c r="A10" s="136" t="s">
        <v>49</v>
      </c>
      <c r="B10" s="136"/>
      <c r="C10" s="136"/>
      <c r="D10" s="136"/>
      <c r="E10" s="136"/>
      <c r="F10" s="136"/>
      <c r="G10" s="136"/>
      <c r="H10" s="136"/>
      <c r="I10" s="52"/>
      <c r="J10" s="52"/>
      <c r="K10" s="52"/>
      <c r="L10" s="52"/>
      <c r="M10" s="52"/>
    </row>
    <row r="11" spans="1:13" x14ac:dyDescent="0.25">
      <c r="F11" s="83"/>
    </row>
    <row r="12" spans="1:13" x14ac:dyDescent="0.25">
      <c r="A12" s="3"/>
      <c r="B12" s="3"/>
      <c r="C12" s="9"/>
      <c r="D12" s="10" t="s">
        <v>6</v>
      </c>
      <c r="E12" s="11">
        <v>2022</v>
      </c>
      <c r="F12" s="12"/>
      <c r="G12" s="12"/>
      <c r="H12" s="12"/>
    </row>
    <row r="13" spans="1:13" x14ac:dyDescent="0.25">
      <c r="D13" s="88"/>
      <c r="E13" s="85"/>
      <c r="F13" s="85"/>
      <c r="G13" s="85"/>
      <c r="I13" s="88"/>
      <c r="J13" s="85"/>
      <c r="K13" s="85"/>
      <c r="L13" s="85"/>
      <c r="M13" s="59"/>
    </row>
    <row r="14" spans="1:13" x14ac:dyDescent="0.25">
      <c r="A14" s="39"/>
      <c r="B14" s="39"/>
      <c r="C14" s="38"/>
      <c r="D14" s="84" t="s">
        <v>66</v>
      </c>
      <c r="E14" s="87"/>
      <c r="F14" s="87"/>
      <c r="G14" s="89"/>
      <c r="H14" s="27"/>
      <c r="I14" s="84" t="s">
        <v>67</v>
      </c>
      <c r="J14" s="85"/>
      <c r="K14" s="85"/>
      <c r="L14" s="86"/>
      <c r="M14" s="27"/>
    </row>
    <row r="15" spans="1:13" ht="27.6" customHeight="1" x14ac:dyDescent="0.25">
      <c r="A15" s="43" t="s">
        <v>7</v>
      </c>
      <c r="B15" s="42" t="s">
        <v>53</v>
      </c>
      <c r="C15" s="40" t="s">
        <v>8</v>
      </c>
      <c r="D15" s="43" t="s">
        <v>59</v>
      </c>
      <c r="E15" s="43" t="s">
        <v>9</v>
      </c>
      <c r="F15" s="43" t="s">
        <v>61</v>
      </c>
      <c r="G15" s="43" t="s">
        <v>12</v>
      </c>
      <c r="H15" s="37"/>
      <c r="I15" s="36" t="s">
        <v>59</v>
      </c>
      <c r="J15" s="36" t="s">
        <v>9</v>
      </c>
      <c r="K15" s="36" t="s">
        <v>61</v>
      </c>
      <c r="L15" s="36" t="s">
        <v>12</v>
      </c>
      <c r="M15" s="43" t="s">
        <v>13</v>
      </c>
    </row>
    <row r="16" spans="1:13" ht="25.5" x14ac:dyDescent="0.25">
      <c r="A16" s="49">
        <v>12</v>
      </c>
      <c r="B16" s="49">
        <v>1611</v>
      </c>
      <c r="C16" s="14" t="s">
        <v>14</v>
      </c>
      <c r="D16" s="51">
        <v>326583055.24202561</v>
      </c>
      <c r="E16" s="51">
        <v>64227954.886219092</v>
      </c>
      <c r="F16" s="51">
        <v>0</v>
      </c>
      <c r="G16" s="51">
        <v>390811010.1282447</v>
      </c>
      <c r="H16" s="37"/>
      <c r="I16" s="51">
        <v>-193101734.01155803</v>
      </c>
      <c r="J16" s="51">
        <v>-38545659.482116617</v>
      </c>
      <c r="K16" s="51">
        <v>0</v>
      </c>
      <c r="L16" s="51">
        <v>-231647393.49367464</v>
      </c>
      <c r="M16" s="51">
        <v>159163616.63457006</v>
      </c>
    </row>
    <row r="17" spans="1:13" x14ac:dyDescent="0.25">
      <c r="A17" s="16" t="s">
        <v>15</v>
      </c>
      <c r="B17" s="49">
        <v>1612</v>
      </c>
      <c r="C17" s="14" t="s">
        <v>16</v>
      </c>
      <c r="D17" s="51">
        <v>0</v>
      </c>
      <c r="E17" s="51">
        <v>0</v>
      </c>
      <c r="F17" s="51">
        <v>0</v>
      </c>
      <c r="G17" s="51">
        <v>0</v>
      </c>
      <c r="H17" s="37"/>
      <c r="I17" s="51">
        <v>0</v>
      </c>
      <c r="J17" s="51">
        <v>0</v>
      </c>
      <c r="K17" s="51">
        <v>0</v>
      </c>
      <c r="L17" s="51">
        <v>0</v>
      </c>
      <c r="M17" s="51">
        <v>0</v>
      </c>
    </row>
    <row r="18" spans="1:13" x14ac:dyDescent="0.25">
      <c r="A18" s="16" t="s">
        <v>15</v>
      </c>
      <c r="B18" s="16">
        <v>1805</v>
      </c>
      <c r="C18" s="17" t="s">
        <v>17</v>
      </c>
      <c r="D18" s="51">
        <v>7006432.0499999998</v>
      </c>
      <c r="E18" s="51">
        <v>0</v>
      </c>
      <c r="F18" s="51">
        <v>0</v>
      </c>
      <c r="G18" s="51">
        <v>7006432.0499999998</v>
      </c>
      <c r="H18" s="37"/>
      <c r="I18" s="51">
        <v>0</v>
      </c>
      <c r="J18" s="51">
        <v>0</v>
      </c>
      <c r="K18" s="51">
        <v>0</v>
      </c>
      <c r="L18" s="51">
        <v>0</v>
      </c>
      <c r="M18" s="51">
        <v>7006432.0499999998</v>
      </c>
    </row>
    <row r="19" spans="1:13" x14ac:dyDescent="0.25">
      <c r="A19" s="49">
        <v>1</v>
      </c>
      <c r="B19" s="49">
        <v>1808</v>
      </c>
      <c r="C19" s="50" t="s">
        <v>18</v>
      </c>
      <c r="D19" s="51">
        <v>155203540.88877338</v>
      </c>
      <c r="E19" s="51">
        <v>40378054.748341084</v>
      </c>
      <c r="F19" s="51">
        <v>0</v>
      </c>
      <c r="G19" s="51">
        <v>195581595.63711447</v>
      </c>
      <c r="H19" s="37"/>
      <c r="I19" s="51">
        <v>-23880513.655980062</v>
      </c>
      <c r="J19" s="51">
        <v>-4350845.8984776903</v>
      </c>
      <c r="K19" s="51">
        <v>0</v>
      </c>
      <c r="L19" s="51">
        <v>-28231359.554457754</v>
      </c>
      <c r="M19" s="51">
        <v>167350236.08265671</v>
      </c>
    </row>
    <row r="20" spans="1:13" x14ac:dyDescent="0.25">
      <c r="A20" s="49">
        <v>47</v>
      </c>
      <c r="B20" s="49">
        <v>1815</v>
      </c>
      <c r="C20" s="50" t="s">
        <v>19</v>
      </c>
      <c r="D20" s="51">
        <v>39156416.060563728</v>
      </c>
      <c r="E20" s="51">
        <v>2478930.1696089301</v>
      </c>
      <c r="F20" s="51">
        <v>0</v>
      </c>
      <c r="G20" s="51">
        <v>41635346.230172656</v>
      </c>
      <c r="H20" s="37"/>
      <c r="I20" s="51">
        <v>-7318304.4138103994</v>
      </c>
      <c r="J20" s="51">
        <v>-1500080.3515383857</v>
      </c>
      <c r="K20" s="51">
        <v>0</v>
      </c>
      <c r="L20" s="51">
        <v>-8818384.7653487846</v>
      </c>
      <c r="M20" s="51">
        <v>32816961.464823872</v>
      </c>
    </row>
    <row r="21" spans="1:13" x14ac:dyDescent="0.25">
      <c r="A21" s="49">
        <v>47</v>
      </c>
      <c r="B21" s="49">
        <v>1820</v>
      </c>
      <c r="C21" s="14" t="s">
        <v>20</v>
      </c>
      <c r="D21" s="51">
        <v>291168937.27380943</v>
      </c>
      <c r="E21" s="51">
        <v>26685246.034364864</v>
      </c>
      <c r="F21" s="51">
        <v>-343626.12339002144</v>
      </c>
      <c r="G21" s="51">
        <v>317510557.18478429</v>
      </c>
      <c r="H21" s="37"/>
      <c r="I21" s="51">
        <v>-69147401.889010489</v>
      </c>
      <c r="J21" s="51">
        <v>-12489300.871045157</v>
      </c>
      <c r="K21" s="51">
        <v>100860.25780432824</v>
      </c>
      <c r="L21" s="51">
        <v>-81535842.502251297</v>
      </c>
      <c r="M21" s="51">
        <v>235974714.68253303</v>
      </c>
    </row>
    <row r="22" spans="1:13" x14ac:dyDescent="0.25">
      <c r="A22" s="49">
        <v>47</v>
      </c>
      <c r="B22" s="49">
        <v>1830</v>
      </c>
      <c r="C22" s="50" t="s">
        <v>21</v>
      </c>
      <c r="D22" s="51">
        <v>466745633.09757614</v>
      </c>
      <c r="E22" s="51">
        <v>34588526.194390975</v>
      </c>
      <c r="F22" s="51">
        <v>-7317217.801759908</v>
      </c>
      <c r="G22" s="51">
        <v>494016941.4902072</v>
      </c>
      <c r="H22" s="37"/>
      <c r="I22" s="51">
        <v>-79373606.574864268</v>
      </c>
      <c r="J22" s="51">
        <v>-13442357.388282849</v>
      </c>
      <c r="K22" s="51">
        <v>974920.08965229045</v>
      </c>
      <c r="L22" s="51">
        <v>-91841043.873494834</v>
      </c>
      <c r="M22" s="51">
        <v>402175897.61671233</v>
      </c>
    </row>
    <row r="23" spans="1:13" x14ac:dyDescent="0.25">
      <c r="A23" s="49">
        <v>47</v>
      </c>
      <c r="B23" s="49">
        <v>1835</v>
      </c>
      <c r="C23" s="50" t="s">
        <v>22</v>
      </c>
      <c r="D23" s="51">
        <v>575321331.80333686</v>
      </c>
      <c r="E23" s="51">
        <v>45968667.612025633</v>
      </c>
      <c r="F23" s="51">
        <v>-2789199.2074609362</v>
      </c>
      <c r="G23" s="51">
        <v>618500800.2079016</v>
      </c>
      <c r="H23" s="37"/>
      <c r="I23" s="51">
        <v>-80526813.723950848</v>
      </c>
      <c r="J23" s="51">
        <v>-14801768.459608536</v>
      </c>
      <c r="K23" s="51">
        <v>299349.306219969</v>
      </c>
      <c r="L23" s="51">
        <v>-95029232.877339423</v>
      </c>
      <c r="M23" s="51">
        <v>523471567.33056217</v>
      </c>
    </row>
    <row r="24" spans="1:13" x14ac:dyDescent="0.25">
      <c r="A24" s="49">
        <v>47</v>
      </c>
      <c r="B24" s="49">
        <v>1840</v>
      </c>
      <c r="C24" s="50" t="s">
        <v>23</v>
      </c>
      <c r="D24" s="51">
        <v>1558760795.1110671</v>
      </c>
      <c r="E24" s="51">
        <v>113105155.3990795</v>
      </c>
      <c r="F24" s="51">
        <v>-706308.48481364187</v>
      </c>
      <c r="G24" s="51">
        <v>1671159642.0253329</v>
      </c>
      <c r="H24" s="37"/>
      <c r="I24" s="51">
        <v>-354389647.46046829</v>
      </c>
      <c r="J24" s="51">
        <v>-59758370.38187208</v>
      </c>
      <c r="K24" s="51">
        <v>102917.56969210773</v>
      </c>
      <c r="L24" s="51">
        <v>-414045100.27264822</v>
      </c>
      <c r="M24" s="51">
        <v>1257114541.7526848</v>
      </c>
    </row>
    <row r="25" spans="1:13" x14ac:dyDescent="0.25">
      <c r="A25" s="49">
        <v>47</v>
      </c>
      <c r="B25" s="49">
        <v>1845</v>
      </c>
      <c r="C25" s="50" t="s">
        <v>24</v>
      </c>
      <c r="D25" s="51">
        <v>1173204545.1456714</v>
      </c>
      <c r="E25" s="51">
        <v>106870548.79639649</v>
      </c>
      <c r="F25" s="51">
        <v>-6276298.013808283</v>
      </c>
      <c r="G25" s="51">
        <v>1273798795.9282596</v>
      </c>
      <c r="H25" s="37"/>
      <c r="I25" s="51">
        <v>-188897479.74445477</v>
      </c>
      <c r="J25" s="51">
        <v>-34769524.039796233</v>
      </c>
      <c r="K25" s="51">
        <v>594724.54087321239</v>
      </c>
      <c r="L25" s="51">
        <v>-223072279.2433778</v>
      </c>
      <c r="M25" s="51">
        <v>1050726516.6848818</v>
      </c>
    </row>
    <row r="26" spans="1:13" x14ac:dyDescent="0.25">
      <c r="A26" s="49">
        <v>47</v>
      </c>
      <c r="B26" s="49">
        <v>1850</v>
      </c>
      <c r="C26" s="50" t="s">
        <v>25</v>
      </c>
      <c r="D26" s="51">
        <v>804626678.36515749</v>
      </c>
      <c r="E26" s="51">
        <v>84455267.916132823</v>
      </c>
      <c r="F26" s="51">
        <v>-11655663.017074898</v>
      </c>
      <c r="G26" s="51">
        <v>877426283.26421547</v>
      </c>
      <c r="H26" s="37"/>
      <c r="I26" s="51">
        <v>-177275378.97155222</v>
      </c>
      <c r="J26" s="51">
        <v>-31704068.61395504</v>
      </c>
      <c r="K26" s="51">
        <v>1629292.0917194802</v>
      </c>
      <c r="L26" s="51">
        <v>-207350155.4937878</v>
      </c>
      <c r="M26" s="51">
        <v>670076127.7704277</v>
      </c>
    </row>
    <row r="27" spans="1:13" x14ac:dyDescent="0.25">
      <c r="A27" s="49">
        <v>47</v>
      </c>
      <c r="B27" s="49">
        <v>1855</v>
      </c>
      <c r="C27" s="50" t="s">
        <v>26</v>
      </c>
      <c r="D27" s="51">
        <v>186349135.19110575</v>
      </c>
      <c r="E27" s="51">
        <v>20353222.347709924</v>
      </c>
      <c r="F27" s="51">
        <v>-424453.83918382064</v>
      </c>
      <c r="G27" s="51">
        <v>206277903.69963187</v>
      </c>
      <c r="H27" s="37"/>
      <c r="I27" s="51">
        <v>-21647064.37721251</v>
      </c>
      <c r="J27" s="51">
        <v>-4028116.8280727002</v>
      </c>
      <c r="K27" s="51">
        <v>24485.865209266747</v>
      </c>
      <c r="L27" s="51">
        <v>-25650695.340075944</v>
      </c>
      <c r="M27" s="51">
        <v>180627208.35955593</v>
      </c>
    </row>
    <row r="28" spans="1:13" x14ac:dyDescent="0.25">
      <c r="A28" s="49">
        <v>47</v>
      </c>
      <c r="B28" s="49">
        <v>1860</v>
      </c>
      <c r="C28" s="50" t="s">
        <v>27</v>
      </c>
      <c r="D28" s="51">
        <v>144841193.23705065</v>
      </c>
      <c r="E28" s="51">
        <v>17241109.747941144</v>
      </c>
      <c r="F28" s="51">
        <v>-1003870.3655771703</v>
      </c>
      <c r="G28" s="51">
        <v>161078432.61941463</v>
      </c>
      <c r="H28" s="37"/>
      <c r="I28" s="51">
        <v>-32398717.188265085</v>
      </c>
      <c r="J28" s="51">
        <v>-5981254.1280659959</v>
      </c>
      <c r="K28" s="51">
        <v>138121.19462865597</v>
      </c>
      <c r="L28" s="51">
        <v>-38241850.121702433</v>
      </c>
      <c r="M28" s="51">
        <v>122836582.49771219</v>
      </c>
    </row>
    <row r="29" spans="1:13" ht="15" customHeight="1" x14ac:dyDescent="0.25">
      <c r="A29" s="49">
        <v>47</v>
      </c>
      <c r="B29" s="49">
        <v>1860</v>
      </c>
      <c r="C29" s="17" t="s">
        <v>56</v>
      </c>
      <c r="D29" s="51">
        <v>157663900.14042145</v>
      </c>
      <c r="E29" s="51">
        <v>8335514.6785138818</v>
      </c>
      <c r="F29" s="51">
        <v>-260287.09731221793</v>
      </c>
      <c r="G29" s="51">
        <v>165739127.72162312</v>
      </c>
      <c r="H29" s="37"/>
      <c r="I29" s="51">
        <v>-84885873.584441856</v>
      </c>
      <c r="J29" s="51">
        <v>-10058950.739145463</v>
      </c>
      <c r="K29" s="51">
        <v>59557.319264062651</v>
      </c>
      <c r="L29" s="51">
        <v>-94885267.004323244</v>
      </c>
      <c r="M29" s="51">
        <v>70853860.717299879</v>
      </c>
    </row>
    <row r="30" spans="1:13" x14ac:dyDescent="0.25">
      <c r="A30" s="16" t="s">
        <v>15</v>
      </c>
      <c r="B30" s="16">
        <v>1905</v>
      </c>
      <c r="C30" s="17" t="s">
        <v>17</v>
      </c>
      <c r="D30" s="51">
        <v>17358656.739999998</v>
      </c>
      <c r="E30" s="51">
        <v>0</v>
      </c>
      <c r="F30" s="51">
        <v>0</v>
      </c>
      <c r="G30" s="51">
        <v>17358656.739999998</v>
      </c>
      <c r="H30" s="37"/>
      <c r="I30" s="51">
        <v>0</v>
      </c>
      <c r="J30" s="51">
        <v>0</v>
      </c>
      <c r="K30" s="51">
        <v>0</v>
      </c>
      <c r="L30" s="51">
        <v>0</v>
      </c>
      <c r="M30" s="51">
        <v>17358656.739999998</v>
      </c>
    </row>
    <row r="31" spans="1:13" x14ac:dyDescent="0.25">
      <c r="A31" s="49">
        <v>1</v>
      </c>
      <c r="B31" s="49">
        <v>1908</v>
      </c>
      <c r="C31" s="50" t="s">
        <v>28</v>
      </c>
      <c r="D31" s="51">
        <v>248034868.68717954</v>
      </c>
      <c r="E31" s="51">
        <v>21654356.720279664</v>
      </c>
      <c r="F31" s="51">
        <v>0</v>
      </c>
      <c r="G31" s="51">
        <v>269689225.4074592</v>
      </c>
      <c r="H31" s="37"/>
      <c r="I31" s="51">
        <v>-71649643.715311229</v>
      </c>
      <c r="J31" s="51">
        <v>-11520627.384272695</v>
      </c>
      <c r="K31" s="51">
        <v>0</v>
      </c>
      <c r="L31" s="51">
        <v>-83170271.099583924</v>
      </c>
      <c r="M31" s="51">
        <v>186518954.30787528</v>
      </c>
    </row>
    <row r="32" spans="1:13" x14ac:dyDescent="0.25">
      <c r="A32" s="49">
        <v>13</v>
      </c>
      <c r="B32" s="49">
        <v>1910</v>
      </c>
      <c r="C32" s="50" t="s">
        <v>29</v>
      </c>
      <c r="D32" s="51">
        <v>753840.09</v>
      </c>
      <c r="E32" s="51">
        <v>0</v>
      </c>
      <c r="F32" s="51">
        <v>0</v>
      </c>
      <c r="G32" s="51">
        <v>753840.09</v>
      </c>
      <c r="H32" s="37"/>
      <c r="I32" s="51">
        <v>-753840.09</v>
      </c>
      <c r="J32" s="51">
        <v>0</v>
      </c>
      <c r="K32" s="51">
        <v>0</v>
      </c>
      <c r="L32" s="51">
        <v>-753840.09</v>
      </c>
      <c r="M32" s="51">
        <v>0</v>
      </c>
    </row>
    <row r="33" spans="1:13" x14ac:dyDescent="0.25">
      <c r="A33" s="49">
        <v>8</v>
      </c>
      <c r="B33" s="49">
        <v>1915</v>
      </c>
      <c r="C33" s="50" t="s">
        <v>30</v>
      </c>
      <c r="D33" s="51">
        <v>23094694.633695561</v>
      </c>
      <c r="E33" s="51">
        <v>7762882.5978361042</v>
      </c>
      <c r="F33" s="51">
        <v>0</v>
      </c>
      <c r="G33" s="51">
        <v>30857577.231531665</v>
      </c>
      <c r="H33" s="37"/>
      <c r="I33" s="51">
        <v>-14822855.046338098</v>
      </c>
      <c r="J33" s="51">
        <v>-1470021.6804021136</v>
      </c>
      <c r="K33" s="51">
        <v>0</v>
      </c>
      <c r="L33" s="51">
        <v>-16292876.726740211</v>
      </c>
      <c r="M33" s="51">
        <v>14564700.504791453</v>
      </c>
    </row>
    <row r="34" spans="1:13" x14ac:dyDescent="0.25">
      <c r="A34" s="49">
        <v>50</v>
      </c>
      <c r="B34" s="49">
        <v>1920</v>
      </c>
      <c r="C34" s="50" t="s">
        <v>31</v>
      </c>
      <c r="D34" s="51">
        <v>100225137.08963302</v>
      </c>
      <c r="E34" s="51">
        <v>13269836.261815235</v>
      </c>
      <c r="F34" s="51">
        <v>0</v>
      </c>
      <c r="G34" s="51">
        <v>113494973.35144825</v>
      </c>
      <c r="H34" s="37"/>
      <c r="I34" s="51">
        <v>-73271562.237544864</v>
      </c>
      <c r="J34" s="51">
        <v>-10950953.248462154</v>
      </c>
      <c r="K34" s="51">
        <v>0</v>
      </c>
      <c r="L34" s="51">
        <v>-84222515.48600702</v>
      </c>
      <c r="M34" s="51">
        <v>29272457.865441237</v>
      </c>
    </row>
    <row r="35" spans="1:13" x14ac:dyDescent="0.25">
      <c r="A35" s="45">
        <v>10</v>
      </c>
      <c r="B35" s="45">
        <v>1930</v>
      </c>
      <c r="C35" s="46" t="s">
        <v>32</v>
      </c>
      <c r="D35" s="51">
        <v>54000687.772766918</v>
      </c>
      <c r="E35" s="51">
        <v>7924119.8095918735</v>
      </c>
      <c r="F35" s="51">
        <v>0</v>
      </c>
      <c r="G35" s="51">
        <v>61924807.582358792</v>
      </c>
      <c r="H35" s="47"/>
      <c r="I35" s="51">
        <v>-34576011.41131106</v>
      </c>
      <c r="J35" s="51">
        <v>-4417572.8289003307</v>
      </c>
      <c r="K35" s="51">
        <v>0</v>
      </c>
      <c r="L35" s="51">
        <v>-38993584.24021139</v>
      </c>
      <c r="M35" s="51">
        <v>22931223.342147399</v>
      </c>
    </row>
    <row r="36" spans="1:13" x14ac:dyDescent="0.25">
      <c r="A36" s="45">
        <v>8</v>
      </c>
      <c r="B36" s="45">
        <v>1935</v>
      </c>
      <c r="C36" s="46" t="s">
        <v>33</v>
      </c>
      <c r="D36" s="51">
        <v>7066.25</v>
      </c>
      <c r="E36" s="51">
        <v>0</v>
      </c>
      <c r="F36" s="51">
        <v>0</v>
      </c>
      <c r="G36" s="51">
        <v>7066.25</v>
      </c>
      <c r="H36" s="47"/>
      <c r="I36" s="51">
        <v>-7066.25</v>
      </c>
      <c r="J36" s="51">
        <v>0</v>
      </c>
      <c r="K36" s="51">
        <v>0</v>
      </c>
      <c r="L36" s="51">
        <v>-7066.25</v>
      </c>
      <c r="M36" s="51">
        <v>0</v>
      </c>
    </row>
    <row r="37" spans="1:13" x14ac:dyDescent="0.25">
      <c r="A37" s="49">
        <v>8</v>
      </c>
      <c r="B37" s="49">
        <v>1940</v>
      </c>
      <c r="C37" s="50" t="s">
        <v>34</v>
      </c>
      <c r="D37" s="51">
        <v>63705645.243576922</v>
      </c>
      <c r="E37" s="51">
        <v>28985036.447715621</v>
      </c>
      <c r="F37" s="51">
        <v>0</v>
      </c>
      <c r="G37" s="51">
        <v>92690681.691292554</v>
      </c>
      <c r="H37" s="37"/>
      <c r="I37" s="51">
        <v>-20739115.199468821</v>
      </c>
      <c r="J37" s="51">
        <v>-5447891.1604368072</v>
      </c>
      <c r="K37" s="51">
        <v>0</v>
      </c>
      <c r="L37" s="51">
        <v>-26187006.35990563</v>
      </c>
      <c r="M37" s="51">
        <v>66503675.331386916</v>
      </c>
    </row>
    <row r="38" spans="1:13" x14ac:dyDescent="0.25">
      <c r="A38" s="45">
        <v>8</v>
      </c>
      <c r="B38" s="45">
        <v>1945</v>
      </c>
      <c r="C38" s="46" t="s">
        <v>35</v>
      </c>
      <c r="D38" s="51">
        <v>814449.38384441356</v>
      </c>
      <c r="E38" s="51">
        <v>11670.996927059761</v>
      </c>
      <c r="F38" s="51">
        <v>0</v>
      </c>
      <c r="G38" s="51">
        <v>826120.38077147328</v>
      </c>
      <c r="H38" s="47"/>
      <c r="I38" s="51">
        <v>-486700.4320994856</v>
      </c>
      <c r="J38" s="51">
        <v>-36843.404392851036</v>
      </c>
      <c r="K38" s="51">
        <v>0</v>
      </c>
      <c r="L38" s="51">
        <v>-523543.83649233665</v>
      </c>
      <c r="M38" s="51">
        <v>302576.54427913664</v>
      </c>
    </row>
    <row r="39" spans="1:13" x14ac:dyDescent="0.25">
      <c r="A39" s="45">
        <v>8</v>
      </c>
      <c r="B39" s="45">
        <v>1950</v>
      </c>
      <c r="C39" s="46" t="s">
        <v>55</v>
      </c>
      <c r="D39" s="51">
        <v>1756938.9655318055</v>
      </c>
      <c r="E39" s="51">
        <v>236127.90219641884</v>
      </c>
      <c r="F39" s="51">
        <v>0</v>
      </c>
      <c r="G39" s="51">
        <v>1993066.8677282245</v>
      </c>
      <c r="H39" s="47"/>
      <c r="I39" s="51">
        <v>-1001334.9879838761</v>
      </c>
      <c r="J39" s="51">
        <v>-153730.2070477214</v>
      </c>
      <c r="K39" s="51">
        <v>0</v>
      </c>
      <c r="L39" s="51">
        <v>-1155065.1950315975</v>
      </c>
      <c r="M39" s="51">
        <v>838001.67269662698</v>
      </c>
    </row>
    <row r="40" spans="1:13" x14ac:dyDescent="0.25">
      <c r="A40" s="45">
        <v>8</v>
      </c>
      <c r="B40" s="45">
        <v>1955</v>
      </c>
      <c r="C40" s="46" t="s">
        <v>36</v>
      </c>
      <c r="D40" s="51">
        <v>53129409.017912835</v>
      </c>
      <c r="E40" s="51">
        <v>1180207.3633467313</v>
      </c>
      <c r="F40" s="51">
        <v>0</v>
      </c>
      <c r="G40" s="51">
        <v>54309616.381259575</v>
      </c>
      <c r="H40" s="47"/>
      <c r="I40" s="51">
        <v>-28259626.150233123</v>
      </c>
      <c r="J40" s="51">
        <v>-3324293.9752704105</v>
      </c>
      <c r="K40" s="51">
        <v>0</v>
      </c>
      <c r="L40" s="51">
        <v>-31583920.125503536</v>
      </c>
      <c r="M40" s="51">
        <v>22725696.255756039</v>
      </c>
    </row>
    <row r="41" spans="1:13" x14ac:dyDescent="0.25">
      <c r="A41" s="19">
        <v>8</v>
      </c>
      <c r="B41" s="19">
        <v>1960</v>
      </c>
      <c r="C41" s="46" t="s">
        <v>37</v>
      </c>
      <c r="D41" s="51">
        <v>270977.71999999997</v>
      </c>
      <c r="E41" s="51">
        <v>1579432.65</v>
      </c>
      <c r="F41" s="51">
        <v>0</v>
      </c>
      <c r="G41" s="51">
        <v>1850410.3699999999</v>
      </c>
      <c r="H41" s="47"/>
      <c r="I41" s="51">
        <v>-269349.70999999996</v>
      </c>
      <c r="J41" s="51">
        <v>-19256.375160057334</v>
      </c>
      <c r="K41" s="51">
        <v>0</v>
      </c>
      <c r="L41" s="51">
        <v>-288606.08516005729</v>
      </c>
      <c r="M41" s="51">
        <v>1561804.2848399426</v>
      </c>
    </row>
    <row r="42" spans="1:13" ht="30" x14ac:dyDescent="0.25">
      <c r="A42" s="48">
        <v>47</v>
      </c>
      <c r="B42" s="19">
        <v>1970</v>
      </c>
      <c r="C42" s="46" t="s">
        <v>38</v>
      </c>
      <c r="D42" s="51">
        <v>3022833.64</v>
      </c>
      <c r="E42" s="51">
        <v>0</v>
      </c>
      <c r="F42" s="51">
        <v>0</v>
      </c>
      <c r="G42" s="51">
        <v>3022833.64</v>
      </c>
      <c r="H42" s="47"/>
      <c r="I42" s="51">
        <v>-3022833.64</v>
      </c>
      <c r="J42" s="51">
        <v>0</v>
      </c>
      <c r="K42" s="51">
        <v>0</v>
      </c>
      <c r="L42" s="51">
        <v>-3022833.64</v>
      </c>
      <c r="M42" s="51">
        <v>0</v>
      </c>
    </row>
    <row r="43" spans="1:13" ht="30" x14ac:dyDescent="0.25">
      <c r="A43" s="45">
        <v>47</v>
      </c>
      <c r="B43" s="45">
        <v>1975</v>
      </c>
      <c r="C43" s="46" t="s">
        <v>39</v>
      </c>
      <c r="D43" s="51">
        <v>0</v>
      </c>
      <c r="E43" s="51">
        <v>0</v>
      </c>
      <c r="F43" s="51">
        <v>0</v>
      </c>
      <c r="G43" s="51">
        <v>0</v>
      </c>
      <c r="H43" s="47"/>
      <c r="I43" s="51">
        <v>0</v>
      </c>
      <c r="J43" s="51">
        <v>0</v>
      </c>
      <c r="K43" s="51">
        <v>0</v>
      </c>
      <c r="L43" s="51">
        <v>0</v>
      </c>
      <c r="M43" s="51">
        <v>0</v>
      </c>
    </row>
    <row r="44" spans="1:13" x14ac:dyDescent="0.25">
      <c r="A44" s="49">
        <v>47</v>
      </c>
      <c r="B44" s="49">
        <v>1980</v>
      </c>
      <c r="C44" s="50" t="s">
        <v>40</v>
      </c>
      <c r="D44" s="51">
        <v>78648508.596961603</v>
      </c>
      <c r="E44" s="51">
        <v>11646177.763878116</v>
      </c>
      <c r="F44" s="51">
        <v>-667846.38664753502</v>
      </c>
      <c r="G44" s="51">
        <v>89626839.974192187</v>
      </c>
      <c r="H44" s="37"/>
      <c r="I44" s="51">
        <v>-22118840.264754992</v>
      </c>
      <c r="J44" s="51">
        <v>-4298811.1025539227</v>
      </c>
      <c r="K44" s="51">
        <v>72175.614396340519</v>
      </c>
      <c r="L44" s="51">
        <v>-26345475.752912574</v>
      </c>
      <c r="M44" s="51">
        <v>63281364.221279614</v>
      </c>
    </row>
    <row r="45" spans="1:13" ht="15" hidden="1" customHeight="1" outlineLevel="1" x14ac:dyDescent="0.25">
      <c r="A45" s="45">
        <v>47</v>
      </c>
      <c r="B45" s="45">
        <v>1985</v>
      </c>
      <c r="C45" s="46" t="s">
        <v>41</v>
      </c>
      <c r="D45" s="51">
        <v>0</v>
      </c>
      <c r="E45" s="51">
        <v>0</v>
      </c>
      <c r="F45" s="51">
        <v>0</v>
      </c>
      <c r="G45" s="51">
        <v>0</v>
      </c>
      <c r="H45" s="47"/>
      <c r="I45" s="51">
        <v>0</v>
      </c>
      <c r="J45" s="51">
        <v>0</v>
      </c>
      <c r="K45" s="51">
        <v>0</v>
      </c>
      <c r="L45" s="51">
        <v>0</v>
      </c>
      <c r="M45" s="51">
        <v>0</v>
      </c>
    </row>
    <row r="46" spans="1:13" ht="30" collapsed="1" x14ac:dyDescent="0.25">
      <c r="A46" s="45">
        <v>47</v>
      </c>
      <c r="B46" s="45">
        <v>2440</v>
      </c>
      <c r="C46" s="46" t="s">
        <v>54</v>
      </c>
      <c r="D46" s="51">
        <v>-460727959.39860511</v>
      </c>
      <c r="E46" s="51">
        <v>-71719864.648615539</v>
      </c>
      <c r="F46" s="51">
        <v>597343.72760640236</v>
      </c>
      <c r="G46" s="51">
        <v>-531850480.31961423</v>
      </c>
      <c r="H46" s="47"/>
      <c r="I46" s="51">
        <v>42354684.820643559</v>
      </c>
      <c r="J46" s="51">
        <v>13732602.364231313</v>
      </c>
      <c r="K46" s="51">
        <v>-30449.971692169984</v>
      </c>
      <c r="L46" s="51">
        <v>56056837.213182718</v>
      </c>
      <c r="M46" s="51">
        <v>-475793643.10643148</v>
      </c>
    </row>
    <row r="47" spans="1:13" x14ac:dyDescent="0.25">
      <c r="A47" s="45" t="s">
        <v>15</v>
      </c>
      <c r="B47" s="45">
        <v>1609</v>
      </c>
      <c r="C47" s="46" t="s">
        <v>42</v>
      </c>
      <c r="D47" s="51">
        <v>222289733.87537608</v>
      </c>
      <c r="E47" s="51">
        <v>4143670.2823697096</v>
      </c>
      <c r="F47" s="51">
        <v>0</v>
      </c>
      <c r="G47" s="51">
        <v>226433404.15774578</v>
      </c>
      <c r="H47" s="47"/>
      <c r="I47" s="51">
        <v>-35099252.131860003</v>
      </c>
      <c r="J47" s="51">
        <v>-8973949.7705503404</v>
      </c>
      <c r="K47" s="51">
        <v>0</v>
      </c>
      <c r="L47" s="51">
        <v>-44073201.902410343</v>
      </c>
      <c r="M47" s="51">
        <v>182360202.25533545</v>
      </c>
    </row>
    <row r="48" spans="1:13" x14ac:dyDescent="0.25">
      <c r="A48" s="45" t="s">
        <v>15</v>
      </c>
      <c r="B48" s="45">
        <v>2005</v>
      </c>
      <c r="C48" s="46" t="s">
        <v>43</v>
      </c>
      <c r="D48" s="51">
        <v>19747714.350000001</v>
      </c>
      <c r="E48" s="51">
        <v>0</v>
      </c>
      <c r="F48" s="51">
        <v>0</v>
      </c>
      <c r="G48" s="51">
        <v>19747714.350000001</v>
      </c>
      <c r="H48" s="47"/>
      <c r="I48" s="51">
        <v>-13621817.401194125</v>
      </c>
      <c r="J48" s="51">
        <v>-359675.27</v>
      </c>
      <c r="K48" s="51">
        <v>0</v>
      </c>
      <c r="L48" s="51">
        <v>-13981492.671194125</v>
      </c>
      <c r="M48" s="51">
        <v>5766221.6788058765</v>
      </c>
    </row>
    <row r="49" spans="1:13" x14ac:dyDescent="0.25">
      <c r="A49" s="20"/>
      <c r="B49" s="20"/>
      <c r="C49" s="21"/>
      <c r="D49" s="22"/>
      <c r="E49" s="22"/>
      <c r="F49" s="22"/>
      <c r="G49" s="41"/>
      <c r="H49" s="37"/>
      <c r="I49" s="22"/>
      <c r="J49" s="22"/>
      <c r="K49" s="22"/>
      <c r="L49" s="41"/>
      <c r="M49" s="44"/>
    </row>
    <row r="50" spans="1:13" x14ac:dyDescent="0.25">
      <c r="A50" s="20"/>
      <c r="B50" s="20"/>
      <c r="C50" s="23" t="s">
        <v>44</v>
      </c>
      <c r="D50" s="24">
        <v>6312764796.2644329</v>
      </c>
      <c r="E50" s="24">
        <v>591361852.67806518</v>
      </c>
      <c r="F50" s="24">
        <v>-30847426.609422032</v>
      </c>
      <c r="G50" s="24">
        <v>6873279222.3330765</v>
      </c>
      <c r="H50" s="108"/>
      <c r="I50" s="24">
        <v>-1590187699.4430251</v>
      </c>
      <c r="J50" s="24">
        <v>-268671321.22519475</v>
      </c>
      <c r="K50" s="24">
        <v>3965953.8777675438</v>
      </c>
      <c r="L50" s="24">
        <v>-1854893066.790452</v>
      </c>
      <c r="M50" s="24">
        <v>5018386155.5426245</v>
      </c>
    </row>
    <row r="51" spans="1:13" ht="37.5" x14ac:dyDescent="0.25">
      <c r="A51" s="20"/>
      <c r="B51" s="20"/>
      <c r="C51" s="25" t="s">
        <v>45</v>
      </c>
      <c r="D51" s="22">
        <v>-9426917.4520373642</v>
      </c>
      <c r="E51" s="22">
        <v>-1694023.5017626286</v>
      </c>
      <c r="F51" s="22">
        <v>0</v>
      </c>
      <c r="G51" s="22">
        <v>-11120940.953799993</v>
      </c>
      <c r="H51" s="27"/>
      <c r="I51" s="22">
        <v>1087678.5060347994</v>
      </c>
      <c r="J51" s="22">
        <v>748001.51468994375</v>
      </c>
      <c r="K51" s="22">
        <v>0</v>
      </c>
      <c r="L51" s="22">
        <v>1835680.0207247431</v>
      </c>
      <c r="M51" s="22">
        <v>-9285260.9330752492</v>
      </c>
    </row>
    <row r="52" spans="1:13" ht="25.5" x14ac:dyDescent="0.25">
      <c r="A52" s="20"/>
      <c r="B52" s="20"/>
      <c r="C52" s="26" t="s">
        <v>46</v>
      </c>
      <c r="D52" s="22">
        <v>-18040021.388158087</v>
      </c>
      <c r="E52" s="22">
        <v>-2219756.1062819879</v>
      </c>
      <c r="F52" s="22">
        <v>0</v>
      </c>
      <c r="G52" s="22">
        <v>-20259777.494440075</v>
      </c>
      <c r="H52" s="37"/>
      <c r="I52" s="22">
        <v>1520049.0448835653</v>
      </c>
      <c r="J52" s="22">
        <v>760390.59800948482</v>
      </c>
      <c r="K52" s="22">
        <v>0</v>
      </c>
      <c r="L52" s="22">
        <v>2280439.6428930499</v>
      </c>
      <c r="M52" s="22">
        <v>-17979337.851547025</v>
      </c>
    </row>
    <row r="53" spans="1:13" x14ac:dyDescent="0.25">
      <c r="A53" s="95"/>
      <c r="B53" s="95"/>
      <c r="C53" s="96" t="s">
        <v>47</v>
      </c>
      <c r="D53" s="97">
        <v>6285297857.4242373</v>
      </c>
      <c r="E53" s="97">
        <v>587448073.07002056</v>
      </c>
      <c r="F53" s="97">
        <v>-30847426.609422032</v>
      </c>
      <c r="G53" s="97">
        <v>6841898503.8848362</v>
      </c>
      <c r="H53" s="108"/>
      <c r="I53" s="97">
        <v>-1587579971.8921068</v>
      </c>
      <c r="J53" s="97">
        <v>-267162929.1124953</v>
      </c>
      <c r="K53" s="144">
        <v>3965953.8777675438</v>
      </c>
      <c r="L53" s="144">
        <v>-1850776947.1268342</v>
      </c>
      <c r="M53" s="144">
        <v>4991121556.7580023</v>
      </c>
    </row>
    <row r="54" spans="1:13" x14ac:dyDescent="0.25">
      <c r="A54" s="20"/>
      <c r="B54" s="20"/>
      <c r="C54" s="141" t="s">
        <v>74</v>
      </c>
      <c r="D54" s="142"/>
      <c r="E54" s="142"/>
      <c r="F54" s="142"/>
      <c r="G54" s="142"/>
      <c r="H54" s="142"/>
      <c r="I54" s="142"/>
      <c r="J54" s="51">
        <v>0</v>
      </c>
      <c r="K54" s="27"/>
    </row>
    <row r="55" spans="1:13" x14ac:dyDescent="0.25">
      <c r="A55" s="20"/>
      <c r="B55" s="20"/>
      <c r="C55" s="141" t="s">
        <v>75</v>
      </c>
      <c r="D55" s="142"/>
      <c r="E55" s="142"/>
      <c r="F55" s="142"/>
      <c r="G55" s="142"/>
      <c r="H55" s="142"/>
      <c r="I55" s="142"/>
      <c r="J55" s="24">
        <v>-267162929.1124953</v>
      </c>
      <c r="K55" s="27"/>
    </row>
    <row r="57" spans="1:13" x14ac:dyDescent="0.25">
      <c r="A57" s="3"/>
      <c r="B57" s="3"/>
      <c r="I57" s="30" t="s">
        <v>76</v>
      </c>
    </row>
    <row r="58" spans="1:13" x14ac:dyDescent="0.25">
      <c r="A58" s="20">
        <v>10</v>
      </c>
      <c r="B58" s="20"/>
      <c r="C58" s="21" t="s">
        <v>72</v>
      </c>
      <c r="I58" s="73" t="s">
        <v>72</v>
      </c>
      <c r="J58" s="127">
        <v>-1759520.5649999999</v>
      </c>
      <c r="M58" s="35"/>
    </row>
    <row r="59" spans="1:13" x14ac:dyDescent="0.25">
      <c r="A59" s="20"/>
      <c r="B59" s="20"/>
      <c r="C59" s="21" t="s">
        <v>33</v>
      </c>
      <c r="I59" s="131" t="s">
        <v>33</v>
      </c>
      <c r="J59" s="127">
        <v>0</v>
      </c>
    </row>
    <row r="60" spans="1:13" x14ac:dyDescent="0.25">
      <c r="A60" s="3"/>
      <c r="B60" s="3"/>
      <c r="I60" s="32" t="s">
        <v>73</v>
      </c>
      <c r="J60" s="129">
        <v>-265403408.54749531</v>
      </c>
      <c r="L60" s="33"/>
    </row>
    <row r="61" spans="1:13" s="92" customFormat="1" x14ac:dyDescent="0.25">
      <c r="A61" s="94"/>
      <c r="B61" s="94"/>
      <c r="C61" s="72"/>
      <c r="D61" s="72"/>
      <c r="E61" s="72"/>
      <c r="F61" s="72"/>
      <c r="G61" s="72"/>
      <c r="H61" s="72"/>
      <c r="I61" s="72"/>
      <c r="J61" s="122"/>
      <c r="L61" s="122"/>
      <c r="M61" s="107"/>
    </row>
    <row r="62" spans="1:13" s="92" customFormat="1" x14ac:dyDescent="0.25">
      <c r="A62" s="94"/>
      <c r="B62" s="94"/>
      <c r="C62" s="72"/>
      <c r="D62" s="72"/>
      <c r="E62" s="72"/>
      <c r="F62" s="72"/>
      <c r="G62" s="72"/>
      <c r="H62" s="72"/>
      <c r="I62" s="72"/>
      <c r="J62" s="113"/>
      <c r="L62" s="106"/>
      <c r="M62" s="107"/>
    </row>
    <row r="63" spans="1:13" s="92" customFormat="1" x14ac:dyDescent="0.25">
      <c r="A63" s="137" t="s">
        <v>71</v>
      </c>
      <c r="B63" s="138"/>
      <c r="C63" s="138"/>
    </row>
    <row r="64" spans="1:13" s="92" customFormat="1" x14ac:dyDescent="0.25">
      <c r="A64" s="138"/>
      <c r="B64" s="138"/>
      <c r="C64" s="138"/>
      <c r="E64" s="123"/>
    </row>
    <row r="65" spans="1:12" s="92" customFormat="1" x14ac:dyDescent="0.25">
      <c r="A65" s="138"/>
      <c r="B65" s="138"/>
      <c r="C65" s="138"/>
      <c r="J65" s="133"/>
      <c r="K65" s="124"/>
    </row>
    <row r="66" spans="1:12" s="92" customFormat="1" x14ac:dyDescent="0.25">
      <c r="A66" s="138"/>
      <c r="B66" s="138"/>
      <c r="C66" s="138"/>
      <c r="J66" s="133"/>
    </row>
    <row r="67" spans="1:12" s="92" customFormat="1" x14ac:dyDescent="0.25">
      <c r="A67" s="138"/>
      <c r="B67" s="138"/>
      <c r="C67" s="138"/>
      <c r="L67" s="125"/>
    </row>
    <row r="68" spans="1:12" x14ac:dyDescent="0.25">
      <c r="A68" s="143"/>
      <c r="B68" s="143"/>
      <c r="C68" s="143"/>
    </row>
    <row r="69" spans="1:12" x14ac:dyDescent="0.25">
      <c r="A69" s="143"/>
      <c r="B69" s="143"/>
      <c r="C69" s="143"/>
    </row>
    <row r="70" spans="1:12" s="59" customFormat="1" ht="15" customHeight="1" x14ac:dyDescent="0.25"/>
  </sheetData>
  <mergeCells count="5">
    <mergeCell ref="A9:H9"/>
    <mergeCell ref="A10:H10"/>
    <mergeCell ref="C54:I54"/>
    <mergeCell ref="C55:I55"/>
    <mergeCell ref="A63:C69"/>
  </mergeCells>
  <printOptions horizontalCentered="1"/>
  <pageMargins left="0.70866141732283472" right="0.70866141732283472" top="1.5354330708661419" bottom="0.74803149606299213" header="0.51181102362204722" footer="0.31496062992125984"/>
  <pageSetup paperSize="3" scale="61" orientation="landscape" r:id="rId1"/>
  <headerFooter scaleWithDoc="0">
    <oddHeader>&amp;R&amp;7Toronto Hydro-Electric System Limited
EB-2018-0165
Interrogatory Responses
&amp;"-,Bold"U-STAFF-168
Appendix A&amp;"-,Regular"
FILED:  June 11, 2018
Page &amp;P of &amp;N</oddHeader>
    <oddFooter>&amp;C&amp;7&amp;A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70"/>
  <sheetViews>
    <sheetView tabSelected="1" view="pageBreakPreview" topLeftCell="A32" zoomScale="70" zoomScaleNormal="70" zoomScaleSheetLayoutView="70" workbookViewId="0">
      <selection activeCell="I69" sqref="I69"/>
    </sheetView>
  </sheetViews>
  <sheetFormatPr defaultColWidth="7.5703125" defaultRowHeight="15" outlineLevelRow="1" x14ac:dyDescent="0.25"/>
  <cols>
    <col min="1" max="1" width="12.42578125" style="4" customWidth="1"/>
    <col min="2" max="2" width="14.7109375" style="4" customWidth="1"/>
    <col min="3" max="3" width="36.7109375" style="3" bestFit="1" customWidth="1"/>
    <col min="4" max="4" width="27.42578125" style="3" customWidth="1"/>
    <col min="5" max="5" width="19.28515625" style="3" customWidth="1"/>
    <col min="6" max="6" width="18.42578125" style="3" customWidth="1"/>
    <col min="7" max="7" width="21.5703125" style="3" bestFit="1" customWidth="1"/>
    <col min="8" max="8" width="4.42578125" style="3" customWidth="1"/>
    <col min="9" max="9" width="22" style="3" bestFit="1" customWidth="1"/>
    <col min="10" max="11" width="20.85546875" style="3" customWidth="1"/>
    <col min="12" max="12" width="20.140625" style="3" bestFit="1" customWidth="1"/>
    <col min="13" max="13" width="21.5703125" style="3" customWidth="1"/>
    <col min="14" max="16384" width="7.5703125" style="3"/>
  </cols>
  <sheetData>
    <row r="1" spans="1:13" x14ac:dyDescent="0.25">
      <c r="A1" s="3"/>
      <c r="B1" s="3"/>
      <c r="L1" s="5" t="s">
        <v>0</v>
      </c>
      <c r="M1" s="6">
        <v>0</v>
      </c>
    </row>
    <row r="2" spans="1:13" x14ac:dyDescent="0.25">
      <c r="A2" s="3"/>
      <c r="B2" s="3"/>
      <c r="L2" s="5" t="s">
        <v>1</v>
      </c>
      <c r="M2" s="7"/>
    </row>
    <row r="3" spans="1:13" x14ac:dyDescent="0.25">
      <c r="A3" s="3"/>
      <c r="B3" s="3"/>
      <c r="L3" s="5" t="s">
        <v>2</v>
      </c>
      <c r="M3" s="7"/>
    </row>
    <row r="4" spans="1:13" x14ac:dyDescent="0.25">
      <c r="A4" s="3"/>
      <c r="B4" s="3"/>
      <c r="L4" s="5" t="s">
        <v>3</v>
      </c>
      <c r="M4" s="7"/>
    </row>
    <row r="5" spans="1:13" x14ac:dyDescent="0.25">
      <c r="A5" s="3"/>
      <c r="B5" s="3"/>
      <c r="L5" s="5" t="s">
        <v>4</v>
      </c>
      <c r="M5" s="8"/>
    </row>
    <row r="6" spans="1:13" x14ac:dyDescent="0.25">
      <c r="A6" s="3"/>
      <c r="B6" s="3"/>
      <c r="L6" s="5"/>
      <c r="M6" s="6"/>
    </row>
    <row r="7" spans="1:13" x14ac:dyDescent="0.25">
      <c r="A7" s="3"/>
      <c r="B7" s="3"/>
      <c r="L7" s="5" t="s">
        <v>5</v>
      </c>
      <c r="M7" s="8"/>
    </row>
    <row r="9" spans="1:13" ht="18" x14ac:dyDescent="0.25">
      <c r="A9" s="136" t="s">
        <v>52</v>
      </c>
      <c r="B9" s="136"/>
      <c r="C9" s="136"/>
      <c r="D9" s="136"/>
      <c r="E9" s="136"/>
      <c r="F9" s="136"/>
      <c r="G9" s="136"/>
      <c r="H9" s="136"/>
      <c r="I9" s="52"/>
      <c r="J9" s="52"/>
      <c r="K9" s="52"/>
      <c r="L9" s="52"/>
      <c r="M9" s="52"/>
    </row>
    <row r="10" spans="1:13" ht="18" x14ac:dyDescent="0.25">
      <c r="A10" s="136" t="s">
        <v>49</v>
      </c>
      <c r="B10" s="136"/>
      <c r="C10" s="136"/>
      <c r="D10" s="136"/>
      <c r="E10" s="136"/>
      <c r="F10" s="136"/>
      <c r="G10" s="136"/>
      <c r="H10" s="136"/>
      <c r="I10" s="52"/>
      <c r="J10" s="52"/>
      <c r="K10" s="52"/>
      <c r="L10" s="52"/>
      <c r="M10" s="52"/>
    </row>
    <row r="11" spans="1:13" x14ac:dyDescent="0.25">
      <c r="F11" s="83"/>
    </row>
    <row r="12" spans="1:13" x14ac:dyDescent="0.25">
      <c r="A12" s="3"/>
      <c r="B12" s="3"/>
      <c r="C12" s="9"/>
      <c r="D12" s="10" t="s">
        <v>6</v>
      </c>
      <c r="E12" s="11">
        <v>2023</v>
      </c>
      <c r="F12" s="12"/>
      <c r="G12" s="12"/>
      <c r="H12" s="12"/>
    </row>
    <row r="13" spans="1:13" x14ac:dyDescent="0.25">
      <c r="D13" s="88"/>
      <c r="E13" s="85"/>
      <c r="F13" s="85"/>
      <c r="G13" s="85"/>
      <c r="I13" s="88"/>
      <c r="J13" s="85"/>
      <c r="K13" s="85"/>
      <c r="L13" s="85"/>
      <c r="M13" s="59"/>
    </row>
    <row r="14" spans="1:13" x14ac:dyDescent="0.25">
      <c r="A14" s="39"/>
      <c r="B14" s="39"/>
      <c r="C14" s="38"/>
      <c r="D14" s="84" t="s">
        <v>66</v>
      </c>
      <c r="E14" s="87"/>
      <c r="F14" s="87"/>
      <c r="G14" s="89"/>
      <c r="H14" s="27"/>
      <c r="I14" s="84" t="s">
        <v>67</v>
      </c>
      <c r="J14" s="85"/>
      <c r="K14" s="85"/>
      <c r="L14" s="86"/>
      <c r="M14" s="27"/>
    </row>
    <row r="15" spans="1:13" ht="27.6" customHeight="1" x14ac:dyDescent="0.25">
      <c r="A15" s="43" t="s">
        <v>7</v>
      </c>
      <c r="B15" s="42" t="s">
        <v>53</v>
      </c>
      <c r="C15" s="40" t="s">
        <v>8</v>
      </c>
      <c r="D15" s="43" t="s">
        <v>59</v>
      </c>
      <c r="E15" s="43" t="s">
        <v>9</v>
      </c>
      <c r="F15" s="43" t="s">
        <v>61</v>
      </c>
      <c r="G15" s="43" t="s">
        <v>12</v>
      </c>
      <c r="H15" s="37"/>
      <c r="I15" s="36" t="s">
        <v>59</v>
      </c>
      <c r="J15" s="36" t="s">
        <v>9</v>
      </c>
      <c r="K15" s="36" t="s">
        <v>61</v>
      </c>
      <c r="L15" s="36" t="s">
        <v>12</v>
      </c>
      <c r="M15" s="43" t="s">
        <v>13</v>
      </c>
    </row>
    <row r="16" spans="1:13" ht="25.5" x14ac:dyDescent="0.25">
      <c r="A16" s="49">
        <v>12</v>
      </c>
      <c r="B16" s="49">
        <v>1611</v>
      </c>
      <c r="C16" s="14" t="s">
        <v>14</v>
      </c>
      <c r="D16" s="51">
        <v>390811010.1282447</v>
      </c>
      <c r="E16" s="51">
        <v>41755587.769208468</v>
      </c>
      <c r="F16" s="51">
        <v>0</v>
      </c>
      <c r="G16" s="51">
        <v>432566597.89745319</v>
      </c>
      <c r="H16" s="37"/>
      <c r="I16" s="51">
        <v>-231647393.49367464</v>
      </c>
      <c r="J16" s="51">
        <v>-43244818.885589376</v>
      </c>
      <c r="K16" s="51">
        <v>0</v>
      </c>
      <c r="L16" s="51">
        <v>-274892212.379264</v>
      </c>
      <c r="M16" s="51">
        <v>157674385.51818919</v>
      </c>
    </row>
    <row r="17" spans="1:13" x14ac:dyDescent="0.25">
      <c r="A17" s="16" t="s">
        <v>15</v>
      </c>
      <c r="B17" s="49">
        <v>1612</v>
      </c>
      <c r="C17" s="14" t="s">
        <v>16</v>
      </c>
      <c r="D17" s="51">
        <v>0</v>
      </c>
      <c r="E17" s="51">
        <v>0</v>
      </c>
      <c r="F17" s="51">
        <v>0</v>
      </c>
      <c r="G17" s="51">
        <v>0</v>
      </c>
      <c r="H17" s="37"/>
      <c r="I17" s="51">
        <v>0</v>
      </c>
      <c r="J17" s="51">
        <v>0</v>
      </c>
      <c r="K17" s="51">
        <v>0</v>
      </c>
      <c r="L17" s="51">
        <v>0</v>
      </c>
      <c r="M17" s="51">
        <v>0</v>
      </c>
    </row>
    <row r="18" spans="1:13" x14ac:dyDescent="0.25">
      <c r="A18" s="16" t="s">
        <v>15</v>
      </c>
      <c r="B18" s="16">
        <v>1805</v>
      </c>
      <c r="C18" s="17" t="s">
        <v>17</v>
      </c>
      <c r="D18" s="51">
        <v>7006432.0499999998</v>
      </c>
      <c r="E18" s="51">
        <v>0</v>
      </c>
      <c r="F18" s="51">
        <v>0</v>
      </c>
      <c r="G18" s="51">
        <v>7006432.0499999998</v>
      </c>
      <c r="H18" s="37"/>
      <c r="I18" s="51">
        <v>0</v>
      </c>
      <c r="J18" s="51">
        <v>0</v>
      </c>
      <c r="K18" s="51">
        <v>0</v>
      </c>
      <c r="L18" s="51">
        <v>0</v>
      </c>
      <c r="M18" s="51">
        <v>7006432.0499999998</v>
      </c>
    </row>
    <row r="19" spans="1:13" x14ac:dyDescent="0.25">
      <c r="A19" s="49">
        <v>1</v>
      </c>
      <c r="B19" s="49">
        <v>1808</v>
      </c>
      <c r="C19" s="50" t="s">
        <v>18</v>
      </c>
      <c r="D19" s="51">
        <v>195581595.63711447</v>
      </c>
      <c r="E19" s="51">
        <v>27700556.548274707</v>
      </c>
      <c r="F19" s="51">
        <v>0</v>
      </c>
      <c r="G19" s="51">
        <v>223282152.18538916</v>
      </c>
      <c r="H19" s="37"/>
      <c r="I19" s="51">
        <v>-28231359.554457754</v>
      </c>
      <c r="J19" s="51">
        <v>-6059191.6115292702</v>
      </c>
      <c r="K19" s="51">
        <v>0</v>
      </c>
      <c r="L19" s="51">
        <v>-34290551.165987022</v>
      </c>
      <c r="M19" s="51">
        <v>188991601.01940215</v>
      </c>
    </row>
    <row r="20" spans="1:13" x14ac:dyDescent="0.25">
      <c r="A20" s="49">
        <v>47</v>
      </c>
      <c r="B20" s="49">
        <v>1815</v>
      </c>
      <c r="C20" s="50" t="s">
        <v>19</v>
      </c>
      <c r="D20" s="51">
        <v>41635346.230172656</v>
      </c>
      <c r="E20" s="51">
        <v>2961226.5692871474</v>
      </c>
      <c r="F20" s="51">
        <v>0</v>
      </c>
      <c r="G20" s="51">
        <v>44596572.7994598</v>
      </c>
      <c r="H20" s="37"/>
      <c r="I20" s="51">
        <v>-8818384.7653487846</v>
      </c>
      <c r="J20" s="51">
        <v>-1632624.0621808663</v>
      </c>
      <c r="K20" s="51">
        <v>0</v>
      </c>
      <c r="L20" s="51">
        <v>-10451008.82752965</v>
      </c>
      <c r="M20" s="51">
        <v>34145563.971930146</v>
      </c>
    </row>
    <row r="21" spans="1:13" x14ac:dyDescent="0.25">
      <c r="A21" s="49">
        <v>47</v>
      </c>
      <c r="B21" s="49">
        <v>1820</v>
      </c>
      <c r="C21" s="14" t="s">
        <v>20</v>
      </c>
      <c r="D21" s="51">
        <v>317510557.18478429</v>
      </c>
      <c r="E21" s="51">
        <v>26897223.435792349</v>
      </c>
      <c r="F21" s="51">
        <v>-358450.37746430381</v>
      </c>
      <c r="G21" s="51">
        <v>344049330.24311239</v>
      </c>
      <c r="H21" s="37"/>
      <c r="I21" s="51">
        <v>-81535842.502251297</v>
      </c>
      <c r="J21" s="51">
        <v>-13455228.124068143</v>
      </c>
      <c r="K21" s="51">
        <v>105205.45542517179</v>
      </c>
      <c r="L21" s="51">
        <v>-94885865.170894265</v>
      </c>
      <c r="M21" s="51">
        <v>249163465.07221812</v>
      </c>
    </row>
    <row r="22" spans="1:13" x14ac:dyDescent="0.25">
      <c r="A22" s="49">
        <v>47</v>
      </c>
      <c r="B22" s="49">
        <v>1830</v>
      </c>
      <c r="C22" s="50" t="s">
        <v>21</v>
      </c>
      <c r="D22" s="51">
        <v>494016941.4902072</v>
      </c>
      <c r="E22" s="51">
        <v>35925013.321433306</v>
      </c>
      <c r="F22" s="51">
        <v>-7769067.741262706</v>
      </c>
      <c r="G22" s="51">
        <v>522172887.07037783</v>
      </c>
      <c r="H22" s="37"/>
      <c r="I22" s="51">
        <v>-91841043.873494834</v>
      </c>
      <c r="J22" s="51">
        <v>-14251510.723068796</v>
      </c>
      <c r="K22" s="51">
        <v>1020341.346701731</v>
      </c>
      <c r="L22" s="51">
        <v>-105072213.24986191</v>
      </c>
      <c r="M22" s="51">
        <v>417100673.82051593</v>
      </c>
    </row>
    <row r="23" spans="1:13" x14ac:dyDescent="0.25">
      <c r="A23" s="49">
        <v>47</v>
      </c>
      <c r="B23" s="49">
        <v>1835</v>
      </c>
      <c r="C23" s="50" t="s">
        <v>22</v>
      </c>
      <c r="D23" s="51">
        <v>618500800.2079016</v>
      </c>
      <c r="E23" s="51">
        <v>46856177.431477383</v>
      </c>
      <c r="F23" s="51">
        <v>-2959674.3452959126</v>
      </c>
      <c r="G23" s="51">
        <v>662397303.29408312</v>
      </c>
      <c r="H23" s="37"/>
      <c r="I23" s="51">
        <v>-95029232.877339423</v>
      </c>
      <c r="J23" s="51">
        <v>-15757264.277330274</v>
      </c>
      <c r="K23" s="51">
        <v>314871.82781167841</v>
      </c>
      <c r="L23" s="51">
        <v>-110471625.32685803</v>
      </c>
      <c r="M23" s="51">
        <v>551925677.96722507</v>
      </c>
    </row>
    <row r="24" spans="1:13" x14ac:dyDescent="0.25">
      <c r="A24" s="49">
        <v>47</v>
      </c>
      <c r="B24" s="49">
        <v>1840</v>
      </c>
      <c r="C24" s="50" t="s">
        <v>23</v>
      </c>
      <c r="D24" s="51">
        <v>1671159642.0253329</v>
      </c>
      <c r="E24" s="51">
        <v>118101839.3078412</v>
      </c>
      <c r="F24" s="51">
        <v>-744310.57619874657</v>
      </c>
      <c r="G24" s="51">
        <v>1788517170.7569754</v>
      </c>
      <c r="H24" s="37"/>
      <c r="I24" s="51">
        <v>-414045100.27264822</v>
      </c>
      <c r="J24" s="51">
        <v>-63572652.805529445</v>
      </c>
      <c r="K24" s="51">
        <v>107358.70603381183</v>
      </c>
      <c r="L24" s="51">
        <v>-477510394.37214386</v>
      </c>
      <c r="M24" s="51">
        <v>1311006776.3848317</v>
      </c>
    </row>
    <row r="25" spans="1:13" x14ac:dyDescent="0.25">
      <c r="A25" s="49">
        <v>47</v>
      </c>
      <c r="B25" s="49">
        <v>1845</v>
      </c>
      <c r="C25" s="50" t="s">
        <v>24</v>
      </c>
      <c r="D25" s="51">
        <v>1273798795.9282596</v>
      </c>
      <c r="E25" s="51">
        <v>113798427.30721639</v>
      </c>
      <c r="F25" s="51">
        <v>-6689225.1548973061</v>
      </c>
      <c r="G25" s="51">
        <v>1380907998.0805788</v>
      </c>
      <c r="H25" s="37"/>
      <c r="I25" s="51">
        <v>-223072279.2433778</v>
      </c>
      <c r="J25" s="51">
        <v>-36897119.125283413</v>
      </c>
      <c r="K25" s="51">
        <v>632475.19128033833</v>
      </c>
      <c r="L25" s="51">
        <v>-259336923.17738089</v>
      </c>
      <c r="M25" s="51">
        <v>1121571074.9031978</v>
      </c>
    </row>
    <row r="26" spans="1:13" x14ac:dyDescent="0.25">
      <c r="A26" s="49">
        <v>47</v>
      </c>
      <c r="B26" s="49">
        <v>1850</v>
      </c>
      <c r="C26" s="50" t="s">
        <v>25</v>
      </c>
      <c r="D26" s="51">
        <v>877426283.26421547</v>
      </c>
      <c r="E26" s="51">
        <v>88264337.767215714</v>
      </c>
      <c r="F26" s="51">
        <v>-12233907.407905258</v>
      </c>
      <c r="G26" s="51">
        <v>953456713.62352586</v>
      </c>
      <c r="H26" s="37"/>
      <c r="I26" s="51">
        <v>-207350155.4937878</v>
      </c>
      <c r="J26" s="51">
        <v>-33692007.093180053</v>
      </c>
      <c r="K26" s="51">
        <v>1708443.0875368791</v>
      </c>
      <c r="L26" s="51">
        <v>-239333719.49943095</v>
      </c>
      <c r="M26" s="51">
        <v>714122994.12409496</v>
      </c>
    </row>
    <row r="27" spans="1:13" x14ac:dyDescent="0.25">
      <c r="A27" s="49">
        <v>47</v>
      </c>
      <c r="B27" s="49">
        <v>1855</v>
      </c>
      <c r="C27" s="50" t="s">
        <v>26</v>
      </c>
      <c r="D27" s="51">
        <v>206277903.69963187</v>
      </c>
      <c r="E27" s="51">
        <v>20992445.63527989</v>
      </c>
      <c r="F27" s="51">
        <v>-454636.09577716258</v>
      </c>
      <c r="G27" s="51">
        <v>226815713.23913461</v>
      </c>
      <c r="H27" s="37"/>
      <c r="I27" s="51">
        <v>-25650695.340075944</v>
      </c>
      <c r="J27" s="51">
        <v>-4354612.8810939612</v>
      </c>
      <c r="K27" s="51">
        <v>26227.355711392516</v>
      </c>
      <c r="L27" s="51">
        <v>-29979080.865458511</v>
      </c>
      <c r="M27" s="51">
        <v>196836632.37367609</v>
      </c>
    </row>
    <row r="28" spans="1:13" x14ac:dyDescent="0.25">
      <c r="A28" s="49">
        <v>47</v>
      </c>
      <c r="B28" s="49">
        <v>1860</v>
      </c>
      <c r="C28" s="50" t="s">
        <v>27</v>
      </c>
      <c r="D28" s="51">
        <v>161078432.61941463</v>
      </c>
      <c r="E28" s="51">
        <v>21145520.975020848</v>
      </c>
      <c r="F28" s="51">
        <v>-981542.53111507883</v>
      </c>
      <c r="G28" s="51">
        <v>181242411.0633204</v>
      </c>
      <c r="H28" s="37"/>
      <c r="I28" s="51">
        <v>-38241850.121702433</v>
      </c>
      <c r="J28" s="51">
        <v>-6372345.6426417418</v>
      </c>
      <c r="K28" s="51">
        <v>135049.13744366093</v>
      </c>
      <c r="L28" s="51">
        <v>-44479146.626900509</v>
      </c>
      <c r="M28" s="51">
        <v>136763264.4364199</v>
      </c>
    </row>
    <row r="29" spans="1:13" ht="15" customHeight="1" x14ac:dyDescent="0.25">
      <c r="A29" s="49">
        <v>47</v>
      </c>
      <c r="B29" s="49">
        <v>1860</v>
      </c>
      <c r="C29" s="17" t="s">
        <v>56</v>
      </c>
      <c r="D29" s="51">
        <v>165739127.72162312</v>
      </c>
      <c r="E29" s="51">
        <v>9702715.8357166108</v>
      </c>
      <c r="F29" s="51">
        <v>-116283.69366187698</v>
      </c>
      <c r="G29" s="51">
        <v>175325559.86367786</v>
      </c>
      <c r="H29" s="37"/>
      <c r="I29" s="51">
        <v>-94885267.004323244</v>
      </c>
      <c r="J29" s="51">
        <v>-8742140.8667941652</v>
      </c>
      <c r="K29" s="51">
        <v>26486.84912283731</v>
      </c>
      <c r="L29" s="51">
        <v>-103600921.02199458</v>
      </c>
      <c r="M29" s="51">
        <v>71724638.841683283</v>
      </c>
    </row>
    <row r="30" spans="1:13" x14ac:dyDescent="0.25">
      <c r="A30" s="16" t="s">
        <v>15</v>
      </c>
      <c r="B30" s="16">
        <v>1905</v>
      </c>
      <c r="C30" s="17" t="s">
        <v>17</v>
      </c>
      <c r="D30" s="51">
        <v>17358656.739999998</v>
      </c>
      <c r="E30" s="51">
        <v>0</v>
      </c>
      <c r="F30" s="51">
        <v>0</v>
      </c>
      <c r="G30" s="51">
        <v>17358656.739999998</v>
      </c>
      <c r="H30" s="37"/>
      <c r="I30" s="51">
        <v>0</v>
      </c>
      <c r="J30" s="51">
        <v>0</v>
      </c>
      <c r="K30" s="51">
        <v>0</v>
      </c>
      <c r="L30" s="51">
        <v>0</v>
      </c>
      <c r="M30" s="51">
        <v>17358656.739999998</v>
      </c>
    </row>
    <row r="31" spans="1:13" x14ac:dyDescent="0.25">
      <c r="A31" s="49">
        <v>1</v>
      </c>
      <c r="B31" s="49">
        <v>1908</v>
      </c>
      <c r="C31" s="50" t="s">
        <v>28</v>
      </c>
      <c r="D31" s="51">
        <v>269689225.4074592</v>
      </c>
      <c r="E31" s="51">
        <v>5387713.1499330681</v>
      </c>
      <c r="F31" s="51">
        <v>0</v>
      </c>
      <c r="G31" s="51">
        <v>275076938.55739224</v>
      </c>
      <c r="H31" s="37"/>
      <c r="I31" s="51">
        <v>-83170271.099583924</v>
      </c>
      <c r="J31" s="51">
        <v>-12342070.05103799</v>
      </c>
      <c r="K31" s="51">
        <v>0</v>
      </c>
      <c r="L31" s="51">
        <v>-95512341.150621921</v>
      </c>
      <c r="M31" s="51">
        <v>179564597.40677032</v>
      </c>
    </row>
    <row r="32" spans="1:13" x14ac:dyDescent="0.25">
      <c r="A32" s="49">
        <v>13</v>
      </c>
      <c r="B32" s="49">
        <v>1910</v>
      </c>
      <c r="C32" s="50" t="s">
        <v>29</v>
      </c>
      <c r="D32" s="51">
        <v>753840.09</v>
      </c>
      <c r="E32" s="51">
        <v>0</v>
      </c>
      <c r="F32" s="51">
        <v>0</v>
      </c>
      <c r="G32" s="51">
        <v>753840.09</v>
      </c>
      <c r="H32" s="37"/>
      <c r="I32" s="51">
        <v>-753840.09</v>
      </c>
      <c r="J32" s="51">
        <v>0</v>
      </c>
      <c r="K32" s="51">
        <v>0</v>
      </c>
      <c r="L32" s="51">
        <v>-753840.09</v>
      </c>
      <c r="M32" s="51">
        <v>0</v>
      </c>
    </row>
    <row r="33" spans="1:13" x14ac:dyDescent="0.25">
      <c r="A33" s="49">
        <v>8</v>
      </c>
      <c r="B33" s="49">
        <v>1915</v>
      </c>
      <c r="C33" s="50" t="s">
        <v>30</v>
      </c>
      <c r="D33" s="51">
        <v>30857577.231531665</v>
      </c>
      <c r="E33" s="51">
        <v>1931444.3367684579</v>
      </c>
      <c r="F33" s="51">
        <v>0</v>
      </c>
      <c r="G33" s="51">
        <v>32789021.568300124</v>
      </c>
      <c r="H33" s="37"/>
      <c r="I33" s="51">
        <v>-16292876.726740211</v>
      </c>
      <c r="J33" s="51">
        <v>-1898450.5834780606</v>
      </c>
      <c r="K33" s="51">
        <v>0</v>
      </c>
      <c r="L33" s="51">
        <v>-18191327.310218271</v>
      </c>
      <c r="M33" s="51">
        <v>14597694.258081853</v>
      </c>
    </row>
    <row r="34" spans="1:13" x14ac:dyDescent="0.25">
      <c r="A34" s="49">
        <v>50</v>
      </c>
      <c r="B34" s="49">
        <v>1920</v>
      </c>
      <c r="C34" s="50" t="s">
        <v>31</v>
      </c>
      <c r="D34" s="51">
        <v>113494973.35144825</v>
      </c>
      <c r="E34" s="51">
        <v>14016312.988302255</v>
      </c>
      <c r="F34" s="51">
        <v>0</v>
      </c>
      <c r="G34" s="51">
        <v>127511286.33975051</v>
      </c>
      <c r="H34" s="37"/>
      <c r="I34" s="51">
        <v>-84222515.48600702</v>
      </c>
      <c r="J34" s="51">
        <v>-12737642.75270577</v>
      </c>
      <c r="K34" s="51">
        <v>0</v>
      </c>
      <c r="L34" s="51">
        <v>-96960158.238712788</v>
      </c>
      <c r="M34" s="51">
        <v>30551128.10103773</v>
      </c>
    </row>
    <row r="35" spans="1:13" x14ac:dyDescent="0.25">
      <c r="A35" s="45">
        <v>10</v>
      </c>
      <c r="B35" s="45">
        <v>1930</v>
      </c>
      <c r="C35" s="46" t="s">
        <v>32</v>
      </c>
      <c r="D35" s="51">
        <v>61924807.582358792</v>
      </c>
      <c r="E35" s="51">
        <v>8503841.3304909822</v>
      </c>
      <c r="F35" s="51">
        <v>0</v>
      </c>
      <c r="G35" s="51">
        <v>70428648.912849769</v>
      </c>
      <c r="H35" s="47"/>
      <c r="I35" s="51">
        <v>-38993584.24021139</v>
      </c>
      <c r="J35" s="51">
        <v>-5306497.3043406587</v>
      </c>
      <c r="K35" s="51">
        <v>0</v>
      </c>
      <c r="L35" s="51">
        <v>-44300081.544552051</v>
      </c>
      <c r="M35" s="51">
        <v>26128567.368297726</v>
      </c>
    </row>
    <row r="36" spans="1:13" x14ac:dyDescent="0.25">
      <c r="A36" s="45">
        <v>8</v>
      </c>
      <c r="B36" s="45">
        <v>1935</v>
      </c>
      <c r="C36" s="46" t="s">
        <v>33</v>
      </c>
      <c r="D36" s="51">
        <v>7066.25</v>
      </c>
      <c r="E36" s="51">
        <v>0</v>
      </c>
      <c r="F36" s="51">
        <v>0</v>
      </c>
      <c r="G36" s="51">
        <v>7066.25</v>
      </c>
      <c r="H36" s="47"/>
      <c r="I36" s="51">
        <v>-7066.25</v>
      </c>
      <c r="J36" s="51">
        <v>0</v>
      </c>
      <c r="K36" s="51">
        <v>0</v>
      </c>
      <c r="L36" s="51">
        <v>-7066.25</v>
      </c>
      <c r="M36" s="51">
        <v>0</v>
      </c>
    </row>
    <row r="37" spans="1:13" x14ac:dyDescent="0.25">
      <c r="A37" s="49">
        <v>8</v>
      </c>
      <c r="B37" s="49">
        <v>1940</v>
      </c>
      <c r="C37" s="50" t="s">
        <v>34</v>
      </c>
      <c r="D37" s="51">
        <v>92690681.691292554</v>
      </c>
      <c r="E37" s="51">
        <v>2176389.782704961</v>
      </c>
      <c r="F37" s="51">
        <v>0</v>
      </c>
      <c r="G37" s="51">
        <v>94867071.473997504</v>
      </c>
      <c r="H37" s="37"/>
      <c r="I37" s="51">
        <v>-26187006.35990563</v>
      </c>
      <c r="J37" s="51">
        <v>-6268652.0350358952</v>
      </c>
      <c r="K37" s="51">
        <v>0</v>
      </c>
      <c r="L37" s="51">
        <v>-32455658.394941527</v>
      </c>
      <c r="M37" s="51">
        <v>62411413.07905598</v>
      </c>
    </row>
    <row r="38" spans="1:13" x14ac:dyDescent="0.25">
      <c r="A38" s="45">
        <v>8</v>
      </c>
      <c r="B38" s="45">
        <v>1945</v>
      </c>
      <c r="C38" s="46" t="s">
        <v>35</v>
      </c>
      <c r="D38" s="51">
        <v>826120.38077147328</v>
      </c>
      <c r="E38" s="51">
        <v>235.04198147194558</v>
      </c>
      <c r="F38" s="51">
        <v>0</v>
      </c>
      <c r="G38" s="51">
        <v>826355.42275294522</v>
      </c>
      <c r="H38" s="47"/>
      <c r="I38" s="51">
        <v>-523543.83649233665</v>
      </c>
      <c r="J38" s="51">
        <v>-21943.712881715226</v>
      </c>
      <c r="K38" s="51">
        <v>0</v>
      </c>
      <c r="L38" s="51">
        <v>-545487.54937405186</v>
      </c>
      <c r="M38" s="51">
        <v>280867.87337889336</v>
      </c>
    </row>
    <row r="39" spans="1:13" x14ac:dyDescent="0.25">
      <c r="A39" s="45">
        <v>8</v>
      </c>
      <c r="B39" s="45">
        <v>1950</v>
      </c>
      <c r="C39" s="46" t="s">
        <v>55</v>
      </c>
      <c r="D39" s="51">
        <v>1993066.8677282245</v>
      </c>
      <c r="E39" s="51">
        <v>254014.18288743173</v>
      </c>
      <c r="F39" s="51">
        <v>0</v>
      </c>
      <c r="G39" s="51">
        <v>2247081.0506156562</v>
      </c>
      <c r="H39" s="47"/>
      <c r="I39" s="51">
        <v>-1155065.1950315975</v>
      </c>
      <c r="J39" s="51">
        <v>-184485.18117501825</v>
      </c>
      <c r="K39" s="51">
        <v>0</v>
      </c>
      <c r="L39" s="51">
        <v>-1339550.3762066157</v>
      </c>
      <c r="M39" s="51">
        <v>907530.67440904048</v>
      </c>
    </row>
    <row r="40" spans="1:13" x14ac:dyDescent="0.25">
      <c r="A40" s="45">
        <v>8</v>
      </c>
      <c r="B40" s="45">
        <v>1955</v>
      </c>
      <c r="C40" s="46" t="s">
        <v>36</v>
      </c>
      <c r="D40" s="51">
        <v>54309616.381259575</v>
      </c>
      <c r="E40" s="51">
        <v>1403601.147843678</v>
      </c>
      <c r="F40" s="51">
        <v>0</v>
      </c>
      <c r="G40" s="51">
        <v>55713217.529103249</v>
      </c>
      <c r="H40" s="47"/>
      <c r="I40" s="51">
        <v>-31583920.125503536</v>
      </c>
      <c r="J40" s="51">
        <v>-2803611.3090902111</v>
      </c>
      <c r="K40" s="51">
        <v>0</v>
      </c>
      <c r="L40" s="51">
        <v>-34387531.434593745</v>
      </c>
      <c r="M40" s="51">
        <v>21325686.094509505</v>
      </c>
    </row>
    <row r="41" spans="1:13" x14ac:dyDescent="0.25">
      <c r="A41" s="19">
        <v>8</v>
      </c>
      <c r="B41" s="19">
        <v>1960</v>
      </c>
      <c r="C41" s="46" t="s">
        <v>37</v>
      </c>
      <c r="D41" s="51">
        <v>1850410.3699999999</v>
      </c>
      <c r="E41" s="51">
        <v>0</v>
      </c>
      <c r="F41" s="51">
        <v>0</v>
      </c>
      <c r="G41" s="51">
        <v>1850410.3699999999</v>
      </c>
      <c r="H41" s="47"/>
      <c r="I41" s="51">
        <v>-288606.08516005729</v>
      </c>
      <c r="J41" s="51">
        <v>-226778.58192068801</v>
      </c>
      <c r="K41" s="51">
        <v>0</v>
      </c>
      <c r="L41" s="51">
        <v>-515384.66708074533</v>
      </c>
      <c r="M41" s="51">
        <v>1335025.7029192545</v>
      </c>
    </row>
    <row r="42" spans="1:13" ht="30" x14ac:dyDescent="0.25">
      <c r="A42" s="48">
        <v>47</v>
      </c>
      <c r="B42" s="19">
        <v>1970</v>
      </c>
      <c r="C42" s="46" t="s">
        <v>38</v>
      </c>
      <c r="D42" s="51">
        <v>3022833.64</v>
      </c>
      <c r="E42" s="51">
        <v>0</v>
      </c>
      <c r="F42" s="51">
        <v>0</v>
      </c>
      <c r="G42" s="51">
        <v>3022833.64</v>
      </c>
      <c r="H42" s="47"/>
      <c r="I42" s="51">
        <v>-3022833.64</v>
      </c>
      <c r="J42" s="51">
        <v>0</v>
      </c>
      <c r="K42" s="51">
        <v>0</v>
      </c>
      <c r="L42" s="51">
        <v>-3022833.64</v>
      </c>
      <c r="M42" s="51">
        <v>0</v>
      </c>
    </row>
    <row r="43" spans="1:13" ht="30" x14ac:dyDescent="0.25">
      <c r="A43" s="45">
        <v>47</v>
      </c>
      <c r="B43" s="45">
        <v>1975</v>
      </c>
      <c r="C43" s="46" t="s">
        <v>39</v>
      </c>
      <c r="D43" s="51">
        <v>0</v>
      </c>
      <c r="E43" s="51">
        <v>0</v>
      </c>
      <c r="F43" s="51">
        <v>0</v>
      </c>
      <c r="G43" s="51">
        <v>0</v>
      </c>
      <c r="H43" s="47"/>
      <c r="I43" s="51">
        <v>0</v>
      </c>
      <c r="J43" s="51">
        <v>0</v>
      </c>
      <c r="K43" s="51">
        <v>0</v>
      </c>
      <c r="L43" s="51">
        <v>0</v>
      </c>
      <c r="M43" s="51">
        <v>0</v>
      </c>
    </row>
    <row r="44" spans="1:13" x14ac:dyDescent="0.25">
      <c r="A44" s="49">
        <v>47</v>
      </c>
      <c r="B44" s="49">
        <v>1980</v>
      </c>
      <c r="C44" s="50" t="s">
        <v>40</v>
      </c>
      <c r="D44" s="51">
        <v>89626839.974192187</v>
      </c>
      <c r="E44" s="51">
        <v>12487400.269408878</v>
      </c>
      <c r="F44" s="51">
        <v>-712350.69522571703</v>
      </c>
      <c r="G44" s="51">
        <v>101401889.54837534</v>
      </c>
      <c r="H44" s="37"/>
      <c r="I44" s="51">
        <v>-26345475.752912574</v>
      </c>
      <c r="J44" s="51">
        <v>-4485952.5837712102</v>
      </c>
      <c r="K44" s="51">
        <v>76982.850315631717</v>
      </c>
      <c r="L44" s="51">
        <v>-30754445.486368153</v>
      </c>
      <c r="M44" s="51">
        <v>70647444.062007189</v>
      </c>
    </row>
    <row r="45" spans="1:13" ht="15" hidden="1" customHeight="1" outlineLevel="1" x14ac:dyDescent="0.25">
      <c r="A45" s="45">
        <v>47</v>
      </c>
      <c r="B45" s="45">
        <v>1985</v>
      </c>
      <c r="C45" s="46" t="s">
        <v>41</v>
      </c>
      <c r="D45" s="51">
        <v>0</v>
      </c>
      <c r="E45" s="51">
        <v>0</v>
      </c>
      <c r="F45" s="51">
        <v>0</v>
      </c>
      <c r="G45" s="51">
        <v>0</v>
      </c>
      <c r="H45" s="47"/>
      <c r="I45" s="51">
        <v>0</v>
      </c>
      <c r="J45" s="51">
        <v>0</v>
      </c>
      <c r="K45" s="51">
        <v>0</v>
      </c>
      <c r="L45" s="51">
        <v>0</v>
      </c>
      <c r="M45" s="51">
        <v>0</v>
      </c>
    </row>
    <row r="46" spans="1:13" ht="30" collapsed="1" x14ac:dyDescent="0.25">
      <c r="A46" s="45">
        <v>47</v>
      </c>
      <c r="B46" s="45">
        <v>2440</v>
      </c>
      <c r="C46" s="46" t="s">
        <v>54</v>
      </c>
      <c r="D46" s="51">
        <v>-531850480.31961423</v>
      </c>
      <c r="E46" s="51">
        <v>-46370895.896668099</v>
      </c>
      <c r="F46" s="51">
        <v>643930.98683607485</v>
      </c>
      <c r="G46" s="51">
        <v>-577577445.22944617</v>
      </c>
      <c r="H46" s="47"/>
      <c r="I46" s="51">
        <v>56056837.213182718</v>
      </c>
      <c r="J46" s="51">
        <v>15226060.058694728</v>
      </c>
      <c r="K46" s="51">
        <v>-32824.786491755593</v>
      </c>
      <c r="L46" s="51">
        <v>71250072.485385671</v>
      </c>
      <c r="M46" s="51">
        <v>-506327372.74406058</v>
      </c>
    </row>
    <row r="47" spans="1:13" x14ac:dyDescent="0.25">
      <c r="A47" s="45" t="s">
        <v>15</v>
      </c>
      <c r="B47" s="45">
        <v>1609</v>
      </c>
      <c r="C47" s="46" t="s">
        <v>42</v>
      </c>
      <c r="D47" s="51">
        <v>226433404.15774578</v>
      </c>
      <c r="E47" s="51">
        <v>38957642.107387058</v>
      </c>
      <c r="F47" s="51">
        <v>0</v>
      </c>
      <c r="G47" s="51">
        <v>265391046.26513284</v>
      </c>
      <c r="H47" s="47"/>
      <c r="I47" s="51">
        <v>-44073201.902410343</v>
      </c>
      <c r="J47" s="51">
        <v>-9893999.3247205056</v>
      </c>
      <c r="K47" s="51">
        <v>0</v>
      </c>
      <c r="L47" s="51">
        <v>-53967201.227130845</v>
      </c>
      <c r="M47" s="51">
        <v>211423845.03800201</v>
      </c>
    </row>
    <row r="48" spans="1:13" x14ac:dyDescent="0.25">
      <c r="A48" s="45" t="s">
        <v>15</v>
      </c>
      <c r="B48" s="45">
        <v>2005</v>
      </c>
      <c r="C48" s="46" t="s">
        <v>43</v>
      </c>
      <c r="D48" s="51">
        <v>19747714.350000001</v>
      </c>
      <c r="E48" s="51">
        <v>0</v>
      </c>
      <c r="F48" s="51">
        <v>0</v>
      </c>
      <c r="G48" s="51">
        <v>19747714.350000001</v>
      </c>
      <c r="H48" s="47"/>
      <c r="I48" s="51">
        <v>-13981492.671194125</v>
      </c>
      <c r="J48" s="51">
        <v>-128055.6</v>
      </c>
      <c r="K48" s="51">
        <v>0</v>
      </c>
      <c r="L48" s="51">
        <v>-14109548.271194125</v>
      </c>
      <c r="M48" s="51">
        <v>5638166.078805876</v>
      </c>
    </row>
    <row r="49" spans="1:13" x14ac:dyDescent="0.25">
      <c r="A49" s="20"/>
      <c r="B49" s="20"/>
      <c r="C49" s="21"/>
      <c r="D49" s="22"/>
      <c r="E49" s="22"/>
      <c r="F49" s="22"/>
      <c r="G49" s="41"/>
      <c r="H49" s="37"/>
      <c r="I49" s="22"/>
      <c r="J49" s="22"/>
      <c r="K49" s="22"/>
      <c r="L49" s="41"/>
      <c r="M49" s="44"/>
    </row>
    <row r="50" spans="1:13" x14ac:dyDescent="0.25">
      <c r="A50" s="20"/>
      <c r="B50" s="20"/>
      <c r="C50" s="23" t="s">
        <v>44</v>
      </c>
      <c r="D50" s="24">
        <v>6873279222.3330765</v>
      </c>
      <c r="E50" s="24">
        <v>592848770.34480417</v>
      </c>
      <c r="F50" s="24">
        <v>-32375517.631967992</v>
      </c>
      <c r="G50" s="24">
        <v>7433752475.0459118</v>
      </c>
      <c r="H50" s="108"/>
      <c r="I50" s="24">
        <v>-1854893066.790452</v>
      </c>
      <c r="J50" s="24">
        <v>-289103595.05975258</v>
      </c>
      <c r="K50" s="24">
        <v>4120617.0208913777</v>
      </c>
      <c r="L50" s="24">
        <v>-2139876044.8293133</v>
      </c>
      <c r="M50" s="24">
        <v>5293876430.2165976</v>
      </c>
    </row>
    <row r="51" spans="1:13" ht="37.5" x14ac:dyDescent="0.25">
      <c r="A51" s="20"/>
      <c r="B51" s="20"/>
      <c r="C51" s="25" t="s">
        <v>45</v>
      </c>
      <c r="D51" s="22">
        <v>-11120940.953799993</v>
      </c>
      <c r="E51" s="22">
        <v>0</v>
      </c>
      <c r="F51" s="22">
        <v>0</v>
      </c>
      <c r="G51" s="22">
        <v>-11120940.953799993</v>
      </c>
      <c r="H51" s="27"/>
      <c r="I51" s="22">
        <v>1835680.0207247431</v>
      </c>
      <c r="J51" s="22">
        <v>741396.06358666578</v>
      </c>
      <c r="K51" s="22">
        <v>0</v>
      </c>
      <c r="L51" s="22">
        <v>2577076.0843114089</v>
      </c>
      <c r="M51" s="22">
        <v>-8543864.869488582</v>
      </c>
    </row>
    <row r="52" spans="1:13" ht="25.5" x14ac:dyDescent="0.25">
      <c r="A52" s="20"/>
      <c r="B52" s="20"/>
      <c r="C52" s="26" t="s">
        <v>46</v>
      </c>
      <c r="D52" s="22">
        <v>-20259777.494440075</v>
      </c>
      <c r="E52" s="22">
        <v>-2364569.0270049321</v>
      </c>
      <c r="F52" s="22">
        <v>0</v>
      </c>
      <c r="G52" s="22">
        <v>-22624346.521445006</v>
      </c>
      <c r="H52" s="37"/>
      <c r="I52" s="22">
        <v>2280439.6428930499</v>
      </c>
      <c r="J52" s="22">
        <v>843961.37758549384</v>
      </c>
      <c r="K52" s="22">
        <v>0</v>
      </c>
      <c r="L52" s="22">
        <v>3124401.0204785438</v>
      </c>
      <c r="M52" s="22">
        <v>-19499945.500966463</v>
      </c>
    </row>
    <row r="53" spans="1:13" x14ac:dyDescent="0.25">
      <c r="A53" s="95"/>
      <c r="B53" s="95"/>
      <c r="C53" s="96" t="s">
        <v>47</v>
      </c>
      <c r="D53" s="97">
        <v>6841898503.8848362</v>
      </c>
      <c r="E53" s="97">
        <v>590484201.31779921</v>
      </c>
      <c r="F53" s="97">
        <v>-32375517.631967992</v>
      </c>
      <c r="G53" s="97">
        <v>7400007187.5706663</v>
      </c>
      <c r="H53" s="108"/>
      <c r="I53" s="97">
        <v>-1850776947.1268342</v>
      </c>
      <c r="J53" s="97">
        <v>-287518237.61858046</v>
      </c>
      <c r="K53" s="144">
        <v>4120617.0208913777</v>
      </c>
      <c r="L53" s="144">
        <v>-2134174567.7245233</v>
      </c>
      <c r="M53" s="144">
        <v>5265832619.8461428</v>
      </c>
    </row>
    <row r="54" spans="1:13" x14ac:dyDescent="0.25">
      <c r="A54" s="20"/>
      <c r="B54" s="20"/>
      <c r="C54" s="141" t="s">
        <v>74</v>
      </c>
      <c r="D54" s="142"/>
      <c r="E54" s="142"/>
      <c r="F54" s="142"/>
      <c r="G54" s="142"/>
      <c r="H54" s="142"/>
      <c r="I54" s="142"/>
      <c r="J54" s="51">
        <v>0</v>
      </c>
      <c r="K54" s="27"/>
    </row>
    <row r="55" spans="1:13" x14ac:dyDescent="0.25">
      <c r="A55" s="20"/>
      <c r="B55" s="20"/>
      <c r="C55" s="141" t="s">
        <v>75</v>
      </c>
      <c r="D55" s="142"/>
      <c r="E55" s="142"/>
      <c r="F55" s="142"/>
      <c r="G55" s="142"/>
      <c r="H55" s="142"/>
      <c r="I55" s="142"/>
      <c r="J55" s="24">
        <v>-287518237.61858046</v>
      </c>
      <c r="K55" s="27"/>
    </row>
    <row r="57" spans="1:13" x14ac:dyDescent="0.25">
      <c r="A57" s="3"/>
      <c r="B57" s="3"/>
      <c r="I57" s="30" t="s">
        <v>76</v>
      </c>
    </row>
    <row r="58" spans="1:13" x14ac:dyDescent="0.25">
      <c r="A58" s="20">
        <v>10</v>
      </c>
      <c r="B58" s="20"/>
      <c r="C58" s="21" t="s">
        <v>72</v>
      </c>
      <c r="I58" s="73" t="s">
        <v>72</v>
      </c>
      <c r="J58" s="127">
        <v>-1759520.5649999999</v>
      </c>
      <c r="M58" s="35"/>
    </row>
    <row r="59" spans="1:13" x14ac:dyDescent="0.25">
      <c r="A59" s="20"/>
      <c r="B59" s="20"/>
      <c r="C59" s="21" t="s">
        <v>33</v>
      </c>
      <c r="I59" s="131" t="s">
        <v>33</v>
      </c>
      <c r="J59" s="127">
        <v>0</v>
      </c>
    </row>
    <row r="60" spans="1:13" x14ac:dyDescent="0.25">
      <c r="A60" s="3"/>
      <c r="B60" s="3"/>
      <c r="I60" s="32" t="s">
        <v>73</v>
      </c>
      <c r="J60" s="129">
        <v>-285758717.05358046</v>
      </c>
      <c r="L60" s="33"/>
    </row>
    <row r="61" spans="1:13" s="92" customFormat="1" x14ac:dyDescent="0.25">
      <c r="A61" s="94"/>
      <c r="B61" s="94"/>
      <c r="C61" s="72"/>
      <c r="D61" s="72"/>
      <c r="E61" s="72"/>
      <c r="F61" s="72"/>
      <c r="G61" s="72"/>
      <c r="H61" s="72"/>
      <c r="I61" s="72"/>
      <c r="J61" s="122"/>
      <c r="L61" s="122"/>
      <c r="M61" s="107"/>
    </row>
    <row r="62" spans="1:13" s="92" customFormat="1" x14ac:dyDescent="0.25">
      <c r="A62" s="94"/>
      <c r="B62" s="94"/>
      <c r="C62" s="72"/>
      <c r="D62" s="72"/>
      <c r="E62" s="72"/>
      <c r="F62" s="72"/>
      <c r="G62" s="72"/>
      <c r="H62" s="72"/>
      <c r="I62" s="72"/>
      <c r="J62" s="113"/>
      <c r="L62" s="106"/>
      <c r="M62" s="107"/>
    </row>
    <row r="63" spans="1:13" s="92" customFormat="1" x14ac:dyDescent="0.25">
      <c r="A63" s="137" t="s">
        <v>71</v>
      </c>
      <c r="B63" s="138"/>
      <c r="C63" s="138"/>
    </row>
    <row r="64" spans="1:13" s="92" customFormat="1" x14ac:dyDescent="0.25">
      <c r="A64" s="138"/>
      <c r="B64" s="138"/>
      <c r="C64" s="138"/>
      <c r="E64" s="123"/>
    </row>
    <row r="65" spans="1:12" s="92" customFormat="1" x14ac:dyDescent="0.25">
      <c r="A65" s="138"/>
      <c r="B65" s="138"/>
      <c r="C65" s="138"/>
      <c r="J65" s="133"/>
      <c r="K65" s="124"/>
    </row>
    <row r="66" spans="1:12" s="92" customFormat="1" x14ac:dyDescent="0.25">
      <c r="A66" s="138"/>
      <c r="B66" s="138"/>
      <c r="C66" s="138"/>
      <c r="J66" s="133"/>
    </row>
    <row r="67" spans="1:12" s="92" customFormat="1" x14ac:dyDescent="0.25">
      <c r="A67" s="138"/>
      <c r="B67" s="138"/>
      <c r="C67" s="138"/>
      <c r="L67" s="125"/>
    </row>
    <row r="68" spans="1:12" x14ac:dyDescent="0.25">
      <c r="A68" s="143"/>
      <c r="B68" s="143"/>
      <c r="C68" s="143"/>
    </row>
    <row r="69" spans="1:12" x14ac:dyDescent="0.25">
      <c r="A69" s="143"/>
      <c r="B69" s="143"/>
      <c r="C69" s="143"/>
    </row>
    <row r="70" spans="1:12" s="59" customFormat="1" ht="15" customHeight="1" x14ac:dyDescent="0.25"/>
  </sheetData>
  <mergeCells count="5">
    <mergeCell ref="A9:H9"/>
    <mergeCell ref="A10:H10"/>
    <mergeCell ref="C54:I54"/>
    <mergeCell ref="C55:I55"/>
    <mergeCell ref="A63:C69"/>
  </mergeCells>
  <printOptions horizontalCentered="1"/>
  <pageMargins left="0.70866141732283472" right="0.70866141732283472" top="1.5354330708661419" bottom="0.74803149606299213" header="0.51181102362204722" footer="0.31496062992125984"/>
  <pageSetup paperSize="3" scale="61" orientation="landscape" r:id="rId1"/>
  <headerFooter scaleWithDoc="0">
    <oddHeader>&amp;R&amp;7Toronto Hydro-Electric System Limited
EB-2018-0165
Interrogatory Responses
&amp;"-,Bold"U-STAFF-168
Appendix A&amp;"-,Regular"
FILED:  June 11, 2018
Page &amp;P of &amp;N</oddHeader>
    <oddFooter>&amp;C&amp;7&amp;A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47DF24-D729-4B33-977A-1C52E475EEBF}"/>
</file>

<file path=customXml/itemProps2.xml><?xml version="1.0" encoding="utf-8"?>
<ds:datastoreItem xmlns:ds="http://schemas.openxmlformats.org/officeDocument/2006/customXml" ds:itemID="{40A8DE22-3480-4931-AEB5-CEBDE0C73B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A3C2E6-4DA7-4F2A-AE3C-1407DD3A57C1}">
  <ds:schemaRefs>
    <ds:schemaRef ds:uri="http://schemas.microsoft.com/office/2006/documentManagement/types"/>
    <ds:schemaRef ds:uri="http://schemas.microsoft.com/sharepoint/v3/field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12f68b52-648b-46a0-8463-d3282342a499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HeadingPairs>
  <TitlesOfParts>
    <vt:vector size="30" baseType="lpstr">
      <vt:lpstr>2-BA 2015 MIFRS</vt:lpstr>
      <vt:lpstr>2-BA 2016 MIFRS</vt:lpstr>
      <vt:lpstr>2-BA 2017 MIFRS</vt:lpstr>
      <vt:lpstr>2-BA 2018 MIFRS</vt:lpstr>
      <vt:lpstr>2-BA 2019 MIFRS</vt:lpstr>
      <vt:lpstr>2-BA 2020 MIFRS</vt:lpstr>
      <vt:lpstr>2-BA 2021 MIFRS</vt:lpstr>
      <vt:lpstr>2-BA 2022 MIFRS</vt:lpstr>
      <vt:lpstr>2-BA 2023 MIFRS</vt:lpstr>
      <vt:lpstr>2-BA 2024 MIFRS</vt:lpstr>
      <vt:lpstr>'2-BA 2015 MIFRS'!Print_Area</vt:lpstr>
      <vt:lpstr>'2-BA 2016 MIFRS'!Print_Area</vt:lpstr>
      <vt:lpstr>'2-BA 2017 MIFRS'!Print_Area</vt:lpstr>
      <vt:lpstr>'2-BA 2018 MIFRS'!Print_Area</vt:lpstr>
      <vt:lpstr>'2-BA 2019 MIFRS'!Print_Area</vt:lpstr>
      <vt:lpstr>'2-BA 2020 MIFRS'!Print_Area</vt:lpstr>
      <vt:lpstr>'2-BA 2021 MIFRS'!Print_Area</vt:lpstr>
      <vt:lpstr>'2-BA 2022 MIFRS'!Print_Area</vt:lpstr>
      <vt:lpstr>'2-BA 2023 MIFRS'!Print_Area</vt:lpstr>
      <vt:lpstr>'2-BA 2024 MIFRS'!Print_Area</vt:lpstr>
      <vt:lpstr>'2-BA 2015 MIFRS'!Print_Titles</vt:lpstr>
      <vt:lpstr>'2-BA 2016 MIFRS'!Print_Titles</vt:lpstr>
      <vt:lpstr>'2-BA 2017 MIFRS'!Print_Titles</vt:lpstr>
      <vt:lpstr>'2-BA 2018 MIFRS'!Print_Titles</vt:lpstr>
      <vt:lpstr>'2-BA 2019 MIFRS'!Print_Titles</vt:lpstr>
      <vt:lpstr>'2-BA 2020 MIFRS'!Print_Titles</vt:lpstr>
      <vt:lpstr>'2-BA 2021 MIFRS'!Print_Titles</vt:lpstr>
      <vt:lpstr>'2-BA 2022 MIFRS'!Print_Titles</vt:lpstr>
      <vt:lpstr>'2-BA 2023 MIFRS'!Print_Titles</vt:lpstr>
      <vt:lpstr>'2-BA 2024 MIFRS'!Print_Titles</vt:lpstr>
    </vt:vector>
  </TitlesOfParts>
  <Company>Toronto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Toronto Hydro</dc:creator>
  <cp:lastModifiedBy>Kidist Teffera</cp:lastModifiedBy>
  <cp:lastPrinted>2019-06-11T00:52:51Z</cp:lastPrinted>
  <dcterms:created xsi:type="dcterms:W3CDTF">2014-06-14T12:30:59Z</dcterms:created>
  <dcterms:modified xsi:type="dcterms:W3CDTF">2019-06-11T00:53:08Z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0x01010025A9BE3F8399684E98F75AD82101D2E8</vt:lpwstr>
  </property>
</Properties>
</file>