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6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1. OEB Staff/U-Staff-171/"/>
    </mc:Choice>
  </mc:AlternateContent>
  <xr:revisionPtr revIDLastSave="0" documentId="13_ncr:1_{E33C4400-C5CE-4274-BE31-634173A2DA5C}" xr6:coauthVersionLast="36" xr6:coauthVersionMax="36" xr10:uidLastSave="{00000000-0000-0000-0000-000000000000}"/>
  <bookViews>
    <workbookView xWindow="0" yWindow="0" windowWidth="23040" windowHeight="9615" xr2:uid="{00000000-000D-0000-FFFF-FFFF00000000}"/>
  </bookViews>
  <sheets>
    <sheet name="Appendix B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localSheetId="0" hidden="1">[1]summary!#REF!</definedName>
    <definedName name="Crystal_1_1_WEBI_DataGrid" hidden="1">[1]summary!#REF!</definedName>
    <definedName name="Crystal_1_1_WEBI_HHeading" localSheetId="0" hidden="1">[1]summary!#REF!</definedName>
    <definedName name="Crystal_1_1_WEBI_HHeading" hidden="1">[1]summary!#REF!</definedName>
    <definedName name="Crystal_1_1_WEBI_Table" localSheetId="0" hidden="1">[1]summary!#REF!</definedName>
    <definedName name="Crystal_1_1_WEBI_Table" hidden="1">[1]summary!#REF!</definedName>
    <definedName name="Crystal_10_1_WEBI_DataGrid" localSheetId="0" hidden="1">#REF!</definedName>
    <definedName name="Crystal_10_1_WEBI_DataGrid" hidden="1">#REF!</definedName>
    <definedName name="Crystal_10_1_WEBI_HHeading" localSheetId="0" hidden="1">#REF!</definedName>
    <definedName name="Crystal_10_1_WEBI_HHeading" hidden="1">#REF!</definedName>
    <definedName name="Crystal_10_1_WEBI_Table" localSheetId="0" hidden="1">#REF!</definedName>
    <definedName name="Crystal_10_1_WEBI_Table" hidden="1">#REF!</definedName>
    <definedName name="Crystal_12_1_WEBI_DataGrid" localSheetId="0" hidden="1">#REF!</definedName>
    <definedName name="Crystal_12_1_WEBI_DataGrid" hidden="1">#REF!</definedName>
    <definedName name="Crystal_12_1_WEBI_HHeading" localSheetId="0" hidden="1">#REF!</definedName>
    <definedName name="Crystal_12_1_WEBI_HHeading" hidden="1">#REF!</definedName>
    <definedName name="Crystal_12_1_WEBI_Table" localSheetId="0" hidden="1">#REF!</definedName>
    <definedName name="Crystal_12_1_WEBI_Table" hidden="1">#REF!</definedName>
    <definedName name="Crystal_14_1_WEBI_DataGrid" localSheetId="0" hidden="1">#REF!</definedName>
    <definedName name="Crystal_14_1_WEBI_DataGrid" hidden="1">#REF!</definedName>
    <definedName name="Crystal_14_1_WEBI_HHeading" localSheetId="0" hidden="1">#REF!</definedName>
    <definedName name="Crystal_14_1_WEBI_HHeading" hidden="1">#REF!</definedName>
    <definedName name="Crystal_14_1_WEBI_Table" localSheetId="0" hidden="1">#REF!</definedName>
    <definedName name="Crystal_14_1_WEBI_Table" hidden="1">#REF!</definedName>
    <definedName name="Crystal_16_1_WEBI_DataGrid" localSheetId="0" hidden="1">#REF!</definedName>
    <definedName name="Crystal_16_1_WEBI_DataGrid" hidden="1">#REF!</definedName>
    <definedName name="Crystal_16_1_WEBI_HHeading" localSheetId="0" hidden="1">#REF!</definedName>
    <definedName name="Crystal_16_1_WEBI_HHeading" hidden="1">#REF!</definedName>
    <definedName name="Crystal_16_1_WEBI_Table" localSheetId="0" hidden="1">#REF!</definedName>
    <definedName name="Crystal_16_1_WEBI_Table" hidden="1">#REF!</definedName>
    <definedName name="Crystal_18_1_WEBI_DataGrid" localSheetId="0" hidden="1">#REF!</definedName>
    <definedName name="Crystal_18_1_WEBI_DataGrid" hidden="1">#REF!</definedName>
    <definedName name="Crystal_18_1_WEBI_HHeading" localSheetId="0" hidden="1">#REF!</definedName>
    <definedName name="Crystal_18_1_WEBI_HHeading" hidden="1">#REF!</definedName>
    <definedName name="Crystal_18_1_WEBI_Table" localSheetId="0" hidden="1">#REF!</definedName>
    <definedName name="Crystal_18_1_WEBI_Table" hidden="1">#REF!</definedName>
    <definedName name="Crystal_2_1_WEBI_DataGrid" localSheetId="0" hidden="1">#REF!</definedName>
    <definedName name="Crystal_2_1_WEBI_DataGrid" hidden="1">#REF!</definedName>
    <definedName name="Crystal_2_1_WEBI_HHeading" localSheetId="0" hidden="1">#REF!</definedName>
    <definedName name="Crystal_2_1_WEBI_HHeading" hidden="1">#REF!</definedName>
    <definedName name="Crystal_2_1_WEBI_Table" localSheetId="0" hidden="1">#REF!</definedName>
    <definedName name="Crystal_2_1_WEBI_Table" hidden="1">#REF!</definedName>
    <definedName name="Crystal_4_1_WEBI_DataGrid" localSheetId="0" hidden="1">#REF!</definedName>
    <definedName name="Crystal_4_1_WEBI_DataGrid" hidden="1">#REF!</definedName>
    <definedName name="Crystal_4_1_WEBI_HHeading" localSheetId="0" hidden="1">#REF!</definedName>
    <definedName name="Crystal_4_1_WEBI_HHeading" hidden="1">#REF!</definedName>
    <definedName name="Crystal_4_1_WEBI_Table" localSheetId="0" hidden="1">#REF!</definedName>
    <definedName name="Crystal_4_1_WEBI_Table" hidden="1">#REF!</definedName>
    <definedName name="Crystal_5_1_WEBI_DataGrid" localSheetId="0" hidden="1">#REF!</definedName>
    <definedName name="Crystal_5_1_WEBI_DataGrid" hidden="1">#REF!</definedName>
    <definedName name="Crystal_5_1_WEBI_HHeading" localSheetId="0" hidden="1">#REF!</definedName>
    <definedName name="Crystal_5_1_WEBI_HHeading" hidden="1">#REF!</definedName>
    <definedName name="Crystal_5_1_WEBI_Table" localSheetId="0" hidden="1">#REF!</definedName>
    <definedName name="Crystal_5_1_WEBI_Table" hidden="1">#REF!</definedName>
    <definedName name="Crystal_6_1_WEBI_DataGrid" localSheetId="0" hidden="1">#REF!</definedName>
    <definedName name="Crystal_6_1_WEBI_DataGrid" hidden="1">#REF!</definedName>
    <definedName name="Crystal_6_1_WEBI_HHeading" localSheetId="0" hidden="1">#REF!</definedName>
    <definedName name="Crystal_6_1_WEBI_HHeading" hidden="1">#REF!</definedName>
    <definedName name="Crystal_6_1_WEBI_Table" localSheetId="0" hidden="1">#REF!</definedName>
    <definedName name="Crystal_6_1_WEBI_Table" hidden="1">#REF!</definedName>
    <definedName name="Crystal_8_1_WEBI_DataGrid" localSheetId="0" hidden="1">#REF!</definedName>
    <definedName name="Crystal_8_1_WEBI_DataGrid" hidden="1">#REF!</definedName>
    <definedName name="Crystal_8_1_WEBI_HHeading" localSheetId="0" hidden="1">#REF!</definedName>
    <definedName name="Crystal_8_1_WEBI_HHeading" hidden="1">#REF!</definedName>
    <definedName name="Crystal_8_1_WEBI_Table" localSheetId="0" hidden="1">#REF!</definedName>
    <definedName name="Crystal_8_1_WEBI_Table" hidden="1">#REF!</definedName>
    <definedName name="Crystal_9_1_WEBI_DataGrid" localSheetId="0" hidden="1">#REF!</definedName>
    <definedName name="Crystal_9_1_WEBI_DataGrid" hidden="1">#REF!</definedName>
    <definedName name="Crystal_9_1_WEBI_HHeading" localSheetId="0" hidden="1">#REF!</definedName>
    <definedName name="Crystal_9_1_WEBI_HHeading" hidden="1">#REF!</definedName>
    <definedName name="Crystal_9_1_WEBI_Table" localSheetId="0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localSheetId="0" hidden="1">#REF!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'Appendix B'!$A$1:$X$20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localSheetId="0" hidden="1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R18" i="1"/>
  <c r="Q16" i="1"/>
  <c r="S16" i="1" s="1"/>
  <c r="R14" i="1"/>
  <c r="Q14" i="1"/>
  <c r="R13" i="1"/>
  <c r="Q13" i="1"/>
  <c r="S13" i="1" s="1"/>
  <c r="R12" i="1"/>
  <c r="S12" i="1" s="1"/>
  <c r="Q12" i="1"/>
  <c r="R11" i="1"/>
  <c r="Q11" i="1"/>
  <c r="S11" i="1" s="1"/>
  <c r="R10" i="1"/>
  <c r="S10" i="1" s="1"/>
  <c r="Q10" i="1"/>
  <c r="Q15" i="1" l="1"/>
  <c r="Q17" i="1" s="1"/>
  <c r="S14" i="1"/>
  <c r="R15" i="1"/>
  <c r="P17" i="1"/>
  <c r="P16" i="1"/>
  <c r="P15" i="1"/>
  <c r="P14" i="1"/>
  <c r="P13" i="1"/>
  <c r="P12" i="1"/>
  <c r="P11" i="1"/>
  <c r="P10" i="1"/>
  <c r="J17" i="1"/>
  <c r="J16" i="1"/>
  <c r="J15" i="1"/>
  <c r="J14" i="1"/>
  <c r="J13" i="1"/>
  <c r="J12" i="1"/>
  <c r="J11" i="1"/>
  <c r="J10" i="1"/>
  <c r="G17" i="1"/>
  <c r="G16" i="1"/>
  <c r="G15" i="1"/>
  <c r="G14" i="1"/>
  <c r="G13" i="1"/>
  <c r="G12" i="1"/>
  <c r="G11" i="1"/>
  <c r="G10" i="1"/>
  <c r="D18" i="1"/>
  <c r="D17" i="1"/>
  <c r="D16" i="1"/>
  <c r="D15" i="1"/>
  <c r="D14" i="1"/>
  <c r="D13" i="1"/>
  <c r="D12" i="1"/>
  <c r="D11" i="1"/>
  <c r="D10" i="1"/>
  <c r="R17" i="1" l="1"/>
  <c r="S17" i="1" s="1"/>
  <c r="S15" i="1"/>
</calcChain>
</file>

<file path=xl/sharedStrings.xml><?xml version="1.0" encoding="utf-8"?>
<sst xmlns="http://schemas.openxmlformats.org/spreadsheetml/2006/main" count="49" uniqueCount="21">
  <si>
    <t>CATEGORY</t>
  </si>
  <si>
    <t>CIR Filing Plan</t>
  </si>
  <si>
    <t>Actual</t>
  </si>
  <si>
    <t>Var</t>
  </si>
  <si>
    <t>Bridge</t>
  </si>
  <si>
    <t>Forecast</t>
  </si>
  <si>
    <t>$ M</t>
  </si>
  <si>
    <t>System Access</t>
  </si>
  <si>
    <t>System Renewal</t>
  </si>
  <si>
    <t>System Service</t>
  </si>
  <si>
    <t>General Plant</t>
  </si>
  <si>
    <t>Other</t>
  </si>
  <si>
    <t>GROSS TOTAL EXPENDITURE</t>
  </si>
  <si>
    <t>Capital Contributions Received</t>
  </si>
  <si>
    <t>NET TOTAL EXPENDITURE</t>
  </si>
  <si>
    <t>System O&amp;M</t>
  </si>
  <si>
    <t>Note:  Variances due to rounding may exist</t>
  </si>
  <si>
    <t>2015-2019</t>
  </si>
  <si>
    <t>Capital Expenditure Summary</t>
  </si>
  <si>
    <t xml:space="preserve">OEB Appendix 2-AB </t>
  </si>
  <si>
    <t>U-Staff-171 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</si>
</sst>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##,##0.0,,_);_(\(##,##0.0,,\);_(&quot;-&quot;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darkTrellis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right" vertical="center" wrapText="1" indent="1"/>
    </xf>
    <xf numFmtId="164" fontId="1" fillId="2" borderId="6" xfId="2" applyNumberFormat="1" applyFont="1" applyFill="1" applyBorder="1" applyAlignment="1">
      <alignment horizontal="center" vertical="center" wrapText="1"/>
    </xf>
    <xf numFmtId="164" fontId="1" fillId="0" borderId="6" xfId="2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6" fillId="0" borderId="7" xfId="1" applyFont="1" applyFill="1" applyBorder="1" applyAlignment="1">
      <alignment horizontal="right" vertical="center" wrapText="1" indent="1"/>
    </xf>
    <xf numFmtId="164" fontId="1" fillId="2" borderId="4" xfId="2" applyNumberFormat="1" applyFont="1" applyFill="1" applyBorder="1" applyAlignment="1">
      <alignment horizontal="center" vertical="center" wrapText="1"/>
    </xf>
    <xf numFmtId="164" fontId="1" fillId="3" borderId="4" xfId="2" applyNumberFormat="1" applyFont="1" applyFill="1" applyBorder="1" applyAlignment="1">
      <alignment horizontal="center" vertical="center" wrapText="1"/>
    </xf>
    <xf numFmtId="0" fontId="1" fillId="0" borderId="0" xfId="1" applyFont="1"/>
    <xf numFmtId="165" fontId="1" fillId="0" borderId="6" xfId="3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top"/>
      <protection locked="0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vertical="center" wrapText="1"/>
    </xf>
  </cellXfs>
  <cellStyles count="4">
    <cellStyle name="Normal" xfId="0" builtinId="0"/>
    <cellStyle name="Normal 122 2" xfId="2" xr:uid="{00000000-0005-0000-0000-000001000000}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showGridLines="0" tabSelected="1" view="pageBreakPreview" zoomScale="40" zoomScaleNormal="100" zoomScaleSheetLayoutView="40" workbookViewId="0">
      <selection activeCell="A4" sqref="A4:X4"/>
    </sheetView>
  </sheetViews>
  <sheetFormatPr defaultColWidth="9.140625" defaultRowHeight="12.75" x14ac:dyDescent="0.2"/>
  <cols>
    <col min="1" max="1" width="37.7109375" style="1" bestFit="1" customWidth="1"/>
    <col min="2" max="2" width="11.85546875" style="1" customWidth="1"/>
    <col min="3" max="3" width="11.7109375" style="1" bestFit="1" customWidth="1"/>
    <col min="4" max="4" width="9" style="1" customWidth="1"/>
    <col min="5" max="5" width="9.5703125" style="1" customWidth="1"/>
    <col min="6" max="6" width="11.7109375" style="1" bestFit="1" customWidth="1"/>
    <col min="7" max="7" width="9.28515625" style="1" customWidth="1"/>
    <col min="8" max="8" width="10.28515625" style="1" customWidth="1"/>
    <col min="9" max="9" width="11.7109375" style="1" bestFit="1" customWidth="1"/>
    <col min="10" max="10" width="10" style="1" customWidth="1"/>
    <col min="11" max="11" width="8.85546875" style="1" customWidth="1"/>
    <col min="12" max="12" width="11.7109375" style="1" bestFit="1" customWidth="1"/>
    <col min="13" max="14" width="8.85546875" style="1" customWidth="1"/>
    <col min="15" max="16" width="11.7109375" style="1" bestFit="1" customWidth="1"/>
    <col min="17" max="17" width="8.85546875" style="1" customWidth="1"/>
    <col min="18" max="19" width="11.7109375" style="1" bestFit="1" customWidth="1"/>
    <col min="20" max="24" width="12.7109375" style="1" customWidth="1"/>
    <col min="25" max="16384" width="9.140625" style="1"/>
  </cols>
  <sheetData>
    <row r="1" spans="1:24" ht="15" x14ac:dyDescent="0.2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5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15" x14ac:dyDescent="0.2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5" x14ac:dyDescent="0.2">
      <c r="A4" s="20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18" customHeight="1" thickBo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s="2" customFormat="1" ht="14.25" customHeight="1" thickBot="1" x14ac:dyDescent="0.25">
      <c r="A6" s="25" t="s">
        <v>0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2" customFormat="1" ht="13.5" thickBot="1" x14ac:dyDescent="0.25">
      <c r="A7" s="26"/>
      <c r="B7" s="21">
        <v>2015</v>
      </c>
      <c r="C7" s="22"/>
      <c r="D7" s="23"/>
      <c r="E7" s="21">
        <v>2016</v>
      </c>
      <c r="F7" s="22"/>
      <c r="G7" s="23"/>
      <c r="H7" s="21">
        <v>2017</v>
      </c>
      <c r="I7" s="22"/>
      <c r="J7" s="23"/>
      <c r="K7" s="21">
        <v>2018</v>
      </c>
      <c r="L7" s="22"/>
      <c r="M7" s="23"/>
      <c r="N7" s="21">
        <v>2019</v>
      </c>
      <c r="O7" s="22"/>
      <c r="P7" s="23"/>
      <c r="Q7" s="21" t="s">
        <v>17</v>
      </c>
      <c r="R7" s="22"/>
      <c r="S7" s="23"/>
      <c r="T7" s="3">
        <v>2020</v>
      </c>
      <c r="U7" s="3">
        <v>2021</v>
      </c>
      <c r="V7" s="3">
        <v>2022</v>
      </c>
      <c r="W7" s="3">
        <v>2023</v>
      </c>
      <c r="X7" s="3">
        <v>2024</v>
      </c>
    </row>
    <row r="8" spans="1:24" s="2" customFormat="1" ht="48.75" customHeight="1" thickBot="1" x14ac:dyDescent="0.25">
      <c r="A8" s="26"/>
      <c r="B8" s="4" t="s">
        <v>1</v>
      </c>
      <c r="C8" s="5" t="s">
        <v>2</v>
      </c>
      <c r="D8" s="4" t="s">
        <v>3</v>
      </c>
      <c r="E8" s="4" t="s">
        <v>1</v>
      </c>
      <c r="F8" s="5" t="s">
        <v>2</v>
      </c>
      <c r="G8" s="4" t="s">
        <v>3</v>
      </c>
      <c r="H8" s="4" t="s">
        <v>1</v>
      </c>
      <c r="I8" s="4" t="s">
        <v>2</v>
      </c>
      <c r="J8" s="4" t="s">
        <v>3</v>
      </c>
      <c r="K8" s="4" t="s">
        <v>1</v>
      </c>
      <c r="L8" s="5" t="s">
        <v>2</v>
      </c>
      <c r="M8" s="4" t="s">
        <v>3</v>
      </c>
      <c r="N8" s="4" t="s">
        <v>1</v>
      </c>
      <c r="O8" s="5" t="s">
        <v>4</v>
      </c>
      <c r="P8" s="4" t="s">
        <v>3</v>
      </c>
      <c r="Q8" s="4" t="s">
        <v>1</v>
      </c>
      <c r="R8" s="5" t="s">
        <v>4</v>
      </c>
      <c r="S8" s="4" t="s">
        <v>3</v>
      </c>
      <c r="T8" s="5" t="s">
        <v>5</v>
      </c>
      <c r="U8" s="5" t="s">
        <v>5</v>
      </c>
      <c r="V8" s="5" t="s">
        <v>5</v>
      </c>
      <c r="W8" s="5" t="s">
        <v>5</v>
      </c>
      <c r="X8" s="5" t="s">
        <v>5</v>
      </c>
    </row>
    <row r="9" spans="1:24" s="2" customFormat="1" ht="15.75" thickBot="1" x14ac:dyDescent="0.25">
      <c r="A9" s="27"/>
      <c r="B9" s="17" t="s">
        <v>6</v>
      </c>
      <c r="C9" s="18"/>
      <c r="D9" s="19"/>
      <c r="E9" s="17" t="s">
        <v>6</v>
      </c>
      <c r="F9" s="18"/>
      <c r="G9" s="19"/>
      <c r="H9" s="17" t="s">
        <v>6</v>
      </c>
      <c r="I9" s="18"/>
      <c r="J9" s="19"/>
      <c r="K9" s="17" t="s">
        <v>6</v>
      </c>
      <c r="L9" s="18"/>
      <c r="M9" s="19"/>
      <c r="N9" s="17" t="s">
        <v>6</v>
      </c>
      <c r="O9" s="18"/>
      <c r="P9" s="19"/>
      <c r="Q9" s="17" t="s">
        <v>6</v>
      </c>
      <c r="R9" s="18"/>
      <c r="S9" s="19"/>
      <c r="T9" s="6" t="s">
        <v>6</v>
      </c>
      <c r="U9" s="6" t="s">
        <v>6</v>
      </c>
      <c r="V9" s="6" t="s">
        <v>6</v>
      </c>
      <c r="W9" s="6" t="s">
        <v>6</v>
      </c>
      <c r="X9" s="6" t="s">
        <v>6</v>
      </c>
    </row>
    <row r="10" spans="1:24" s="2" customFormat="1" ht="16.5" thickBot="1" x14ac:dyDescent="0.25">
      <c r="A10" s="7" t="s">
        <v>7</v>
      </c>
      <c r="B10" s="8">
        <v>103319608.79263356</v>
      </c>
      <c r="C10" s="8">
        <v>97354474.361730516</v>
      </c>
      <c r="D10" s="15">
        <f>(C10-B10)/B10</f>
        <v>-5.773477562110501E-2</v>
      </c>
      <c r="E10" s="8">
        <v>112751316.93373182</v>
      </c>
      <c r="F10" s="8">
        <v>112956678.59394598</v>
      </c>
      <c r="G10" s="15">
        <f>(F10-E10)/E10</f>
        <v>1.8213681737735681E-3</v>
      </c>
      <c r="H10" s="8">
        <v>122009346.79449219</v>
      </c>
      <c r="I10" s="8">
        <v>112958879.58910605</v>
      </c>
      <c r="J10" s="15">
        <f>(I10-H10)/H10</f>
        <v>-7.4178474380576662E-2</v>
      </c>
      <c r="K10" s="8">
        <v>113799877.21165277</v>
      </c>
      <c r="L10" s="8">
        <v>152982703.29414827</v>
      </c>
      <c r="M10" s="15">
        <v>0.34431343022998701</v>
      </c>
      <c r="N10" s="8">
        <v>111900054.79668313</v>
      </c>
      <c r="O10" s="8">
        <v>236028104.7395348</v>
      </c>
      <c r="P10" s="15">
        <f>(O10-N10)/N10</f>
        <v>1.109276042521929</v>
      </c>
      <c r="Q10" s="8">
        <f>+B10+E10+H10+K10+N10</f>
        <v>563780204.5291934</v>
      </c>
      <c r="R10" s="8">
        <f t="shared" ref="R10:R14" si="0">+C10+F10+I10+L10+O10</f>
        <v>712280840.57846558</v>
      </c>
      <c r="S10" s="15">
        <f>(R10-Q10)/Q10</f>
        <v>0.26340164989170456</v>
      </c>
      <c r="T10" s="8">
        <v>160441055.91148466</v>
      </c>
      <c r="U10" s="8">
        <v>189579941.0599519</v>
      </c>
      <c r="V10" s="8">
        <v>181317613.01824555</v>
      </c>
      <c r="W10" s="8">
        <v>193824361.96882018</v>
      </c>
      <c r="X10" s="8">
        <v>207227422.16874242</v>
      </c>
    </row>
    <row r="11" spans="1:24" s="2" customFormat="1" ht="16.5" thickBot="1" x14ac:dyDescent="0.25">
      <c r="A11" s="7" t="s">
        <v>8</v>
      </c>
      <c r="B11" s="8">
        <v>251740122.68765926</v>
      </c>
      <c r="C11" s="8">
        <v>304125236.24298483</v>
      </c>
      <c r="D11" s="15">
        <f t="shared" ref="D11:D18" si="1">(C11-B11)/B11</f>
        <v>0.20809203156034523</v>
      </c>
      <c r="E11" s="8">
        <v>239640343.63427654</v>
      </c>
      <c r="F11" s="8">
        <v>266097407.20623952</v>
      </c>
      <c r="G11" s="15">
        <f t="shared" ref="G11:G17" si="2">(F11-E11)/E11</f>
        <v>0.11040321162424982</v>
      </c>
      <c r="H11" s="8">
        <v>256244232.09621391</v>
      </c>
      <c r="I11" s="8">
        <v>250265299.24784589</v>
      </c>
      <c r="J11" s="15">
        <f t="shared" ref="J11:J17" si="3">(I11-H11)/H11</f>
        <v>-2.3332946070462438E-2</v>
      </c>
      <c r="K11" s="8">
        <v>275907509.3208797</v>
      </c>
      <c r="L11" s="8">
        <v>245473627.6862835</v>
      </c>
      <c r="M11" s="15">
        <v>-0.11030465140113919</v>
      </c>
      <c r="N11" s="8">
        <v>287274173.04644829</v>
      </c>
      <c r="O11" s="8">
        <v>244220307.73571727</v>
      </c>
      <c r="P11" s="15">
        <f t="shared" ref="P11:P17" si="4">(O11-N11)/N11</f>
        <v>-0.14987029587156728</v>
      </c>
      <c r="Q11" s="8">
        <f t="shared" ref="Q11:Q14" si="5">+B11+E11+H11+K11+N11</f>
        <v>1310806380.7854776</v>
      </c>
      <c r="R11" s="8">
        <f t="shared" si="0"/>
        <v>1310181878.119071</v>
      </c>
      <c r="S11" s="15">
        <f t="shared" ref="S11:S17" si="6">(R11-Q11)/Q11</f>
        <v>-4.7642632471197558E-4</v>
      </c>
      <c r="T11" s="8">
        <v>306565761.19100165</v>
      </c>
      <c r="U11" s="8">
        <v>325696968.51823735</v>
      </c>
      <c r="V11" s="8">
        <v>323148393.07524949</v>
      </c>
      <c r="W11" s="8">
        <v>338954230.83421934</v>
      </c>
      <c r="X11" s="8">
        <v>325530649.16542429</v>
      </c>
    </row>
    <row r="12" spans="1:24" s="2" customFormat="1" ht="16.5" thickBot="1" x14ac:dyDescent="0.25">
      <c r="A12" s="7" t="s">
        <v>9</v>
      </c>
      <c r="B12" s="8">
        <v>76451078.345619172</v>
      </c>
      <c r="C12" s="8">
        <v>37918017.749512963</v>
      </c>
      <c r="D12" s="15">
        <f t="shared" si="1"/>
        <v>-0.50402246024452901</v>
      </c>
      <c r="E12" s="8">
        <v>70740174.645681232</v>
      </c>
      <c r="F12" s="8">
        <v>53302993.539612383</v>
      </c>
      <c r="G12" s="15">
        <f t="shared" si="2"/>
        <v>-0.24649615573338721</v>
      </c>
      <c r="H12" s="8">
        <v>65075074.102369919</v>
      </c>
      <c r="I12" s="8">
        <v>72434896.279122293</v>
      </c>
      <c r="J12" s="15">
        <f t="shared" si="3"/>
        <v>0.11309740754462455</v>
      </c>
      <c r="K12" s="8">
        <v>52609367.638186373</v>
      </c>
      <c r="L12" s="8">
        <v>31035164.429568291</v>
      </c>
      <c r="M12" s="15">
        <v>-0.41008292205661301</v>
      </c>
      <c r="N12" s="8">
        <v>80158251.305490404</v>
      </c>
      <c r="O12" s="8">
        <v>41545528.341262676</v>
      </c>
      <c r="P12" s="15">
        <f t="shared" si="4"/>
        <v>-0.48170615420577378</v>
      </c>
      <c r="Q12" s="8">
        <f t="shared" si="5"/>
        <v>345033946.03734708</v>
      </c>
      <c r="R12" s="8">
        <f t="shared" si="0"/>
        <v>236236600.33907861</v>
      </c>
      <c r="S12" s="15">
        <f t="shared" si="6"/>
        <v>-0.31532359916404301</v>
      </c>
      <c r="T12" s="8">
        <v>58544033.795472287</v>
      </c>
      <c r="U12" s="8">
        <v>72226728.738750368</v>
      </c>
      <c r="V12" s="8">
        <v>77105494.482373282</v>
      </c>
      <c r="W12" s="8">
        <v>33586716.826210313</v>
      </c>
      <c r="X12" s="8">
        <v>38524677.438369647</v>
      </c>
    </row>
    <row r="13" spans="1:24" s="2" customFormat="1" ht="16.5" thickBot="1" x14ac:dyDescent="0.25">
      <c r="A13" s="7" t="s">
        <v>10</v>
      </c>
      <c r="B13" s="8">
        <v>104626071.23520514</v>
      </c>
      <c r="C13" s="8">
        <v>79434269.349999994</v>
      </c>
      <c r="D13" s="15">
        <f t="shared" si="1"/>
        <v>-0.24077939262932466</v>
      </c>
      <c r="E13" s="8">
        <v>101501568.65181296</v>
      </c>
      <c r="F13" s="8">
        <v>109543242.44</v>
      </c>
      <c r="G13" s="15">
        <f t="shared" si="2"/>
        <v>7.9227088753405256E-2</v>
      </c>
      <c r="H13" s="8">
        <v>30304688.324220009</v>
      </c>
      <c r="I13" s="8">
        <v>98911028.760000005</v>
      </c>
      <c r="J13" s="15">
        <f t="shared" si="3"/>
        <v>2.2638853665737479</v>
      </c>
      <c r="K13" s="8">
        <v>34212203.089958444</v>
      </c>
      <c r="L13" s="8">
        <v>58380356.18999999</v>
      </c>
      <c r="M13" s="15">
        <v>0.70641908200103876</v>
      </c>
      <c r="N13" s="8">
        <v>30303328.19209611</v>
      </c>
      <c r="O13" s="8">
        <v>46425000</v>
      </c>
      <c r="P13" s="15">
        <f t="shared" si="4"/>
        <v>0.53200993982267719</v>
      </c>
      <c r="Q13" s="8">
        <f t="shared" si="5"/>
        <v>300947859.49329263</v>
      </c>
      <c r="R13" s="8">
        <f t="shared" si="0"/>
        <v>392693896.74000001</v>
      </c>
      <c r="S13" s="15">
        <f t="shared" si="6"/>
        <v>0.30485691907289397</v>
      </c>
      <c r="T13" s="8">
        <v>78831042.388877302</v>
      </c>
      <c r="U13" s="8">
        <v>93705904.022337198</v>
      </c>
      <c r="V13" s="8">
        <v>88968506.351382568</v>
      </c>
      <c r="W13" s="8">
        <v>77668265.331943497</v>
      </c>
      <c r="X13" s="8">
        <v>85221535.247798577</v>
      </c>
    </row>
    <row r="14" spans="1:24" s="2" customFormat="1" ht="16.5" thickBot="1" x14ac:dyDescent="0.25">
      <c r="A14" s="7" t="s">
        <v>11</v>
      </c>
      <c r="B14" s="8">
        <v>12182594.336599998</v>
      </c>
      <c r="C14" s="8">
        <v>13506435.599999936</v>
      </c>
      <c r="D14" s="15">
        <f t="shared" si="1"/>
        <v>0.10866661294160804</v>
      </c>
      <c r="E14" s="8">
        <v>11561958.861757096</v>
      </c>
      <c r="F14" s="8">
        <v>3716079.0724000596</v>
      </c>
      <c r="G14" s="15">
        <f t="shared" si="2"/>
        <v>-0.67859433536893599</v>
      </c>
      <c r="H14" s="8">
        <v>10849394.876682188</v>
      </c>
      <c r="I14" s="8">
        <v>10702693.550800003</v>
      </c>
      <c r="J14" s="15">
        <f t="shared" si="3"/>
        <v>-1.3521613652156738E-2</v>
      </c>
      <c r="K14" s="8">
        <v>11520004.83748108</v>
      </c>
      <c r="L14" s="8">
        <v>13036091.450000007</v>
      </c>
      <c r="M14" s="15">
        <v>0.13160468540657563</v>
      </c>
      <c r="N14" s="8">
        <v>12098164.72447497</v>
      </c>
      <c r="O14" s="8">
        <v>-1340116.0367994625</v>
      </c>
      <c r="P14" s="15">
        <f t="shared" si="4"/>
        <v>-1.1107701926134603</v>
      </c>
      <c r="Q14" s="8">
        <f t="shared" si="5"/>
        <v>58212117.63699533</v>
      </c>
      <c r="R14" s="8">
        <f t="shared" si="0"/>
        <v>39621183.636400551</v>
      </c>
      <c r="S14" s="15">
        <f t="shared" si="6"/>
        <v>-0.31936536163356738</v>
      </c>
      <c r="T14" s="8">
        <v>6962887.6346001653</v>
      </c>
      <c r="U14" s="8">
        <v>9037037.9117133394</v>
      </c>
      <c r="V14" s="8">
        <v>9823794.8632032555</v>
      </c>
      <c r="W14" s="8">
        <v>9526717.7063413709</v>
      </c>
      <c r="X14" s="8">
        <v>8730933.3946053162</v>
      </c>
    </row>
    <row r="15" spans="1:24" s="10" customFormat="1" ht="16.5" thickBot="1" x14ac:dyDescent="0.25">
      <c r="A15" s="7" t="s">
        <v>12</v>
      </c>
      <c r="B15" s="9">
        <v>548319475.39771712</v>
      </c>
      <c r="C15" s="9">
        <v>532338433.30422825</v>
      </c>
      <c r="D15" s="15">
        <f t="shared" si="1"/>
        <v>-2.9145494206451832E-2</v>
      </c>
      <c r="E15" s="9">
        <v>536195362.72725964</v>
      </c>
      <c r="F15" s="9">
        <v>545616400.85219789</v>
      </c>
      <c r="G15" s="15">
        <f t="shared" si="2"/>
        <v>1.7570159646700154E-2</v>
      </c>
      <c r="H15" s="9">
        <v>484482736.19397813</v>
      </c>
      <c r="I15" s="9">
        <v>545272797.42687428</v>
      </c>
      <c r="J15" s="15">
        <f t="shared" si="3"/>
        <v>0.12547415354869715</v>
      </c>
      <c r="K15" s="9">
        <v>488048962.09815836</v>
      </c>
      <c r="L15" s="9">
        <v>500907943.05000007</v>
      </c>
      <c r="M15" s="15">
        <v>2.6347727278345206E-2</v>
      </c>
      <c r="N15" s="9">
        <v>521733972.06519288</v>
      </c>
      <c r="O15" s="9">
        <v>566878824.7797153</v>
      </c>
      <c r="P15" s="15">
        <f t="shared" si="4"/>
        <v>8.6528489865868613E-2</v>
      </c>
      <c r="Q15" s="9">
        <f>SUM(Q10:Q14)</f>
        <v>2578780508.4823065</v>
      </c>
      <c r="R15" s="9">
        <f>SUM(R10:R14)</f>
        <v>2691014399.4130158</v>
      </c>
      <c r="S15" s="15">
        <f t="shared" si="6"/>
        <v>4.3522079743328966E-2</v>
      </c>
      <c r="T15" s="9">
        <v>611344780.92143607</v>
      </c>
      <c r="U15" s="9">
        <v>690246580.25099015</v>
      </c>
      <c r="V15" s="9">
        <v>680363801.79045415</v>
      </c>
      <c r="W15" s="9">
        <v>653560292.66753471</v>
      </c>
      <c r="X15" s="9">
        <v>665235217.41494024</v>
      </c>
    </row>
    <row r="16" spans="1:24" s="10" customFormat="1" ht="16.5" thickBot="1" x14ac:dyDescent="0.25">
      <c r="A16" s="7" t="s">
        <v>13</v>
      </c>
      <c r="B16" s="8">
        <v>-17187902.032390185</v>
      </c>
      <c r="C16" s="8">
        <v>-40918725.0442283</v>
      </c>
      <c r="D16" s="15">
        <f t="shared" si="1"/>
        <v>1.3806701345584793</v>
      </c>
      <c r="E16" s="8">
        <v>-17406611.150545899</v>
      </c>
      <c r="F16" s="8">
        <v>-33997417.889797874</v>
      </c>
      <c r="G16" s="15">
        <f t="shared" si="2"/>
        <v>0.95313249636944186</v>
      </c>
      <c r="H16" s="8">
        <v>-17125676.484515019</v>
      </c>
      <c r="I16" s="8">
        <v>-47462373.176074222</v>
      </c>
      <c r="J16" s="15">
        <f t="shared" si="3"/>
        <v>1.7714159623994734</v>
      </c>
      <c r="K16" s="8">
        <v>-18001946.701038182</v>
      </c>
      <c r="L16" s="8">
        <v>-65296926.359999985</v>
      </c>
      <c r="M16" s="15">
        <v>2.6272147365170389</v>
      </c>
      <c r="N16" s="8">
        <v>-19574037.886292223</v>
      </c>
      <c r="O16" s="8">
        <v>-123899502.57733105</v>
      </c>
      <c r="P16" s="15">
        <f t="shared" si="4"/>
        <v>5.3297876144450695</v>
      </c>
      <c r="Q16" s="8">
        <f t="shared" ref="Q16" si="7">+B16+E16+H16+K16+N16</f>
        <v>-89296174.254781514</v>
      </c>
      <c r="R16" s="8">
        <f>+C16+F16+I16+L16+O16</f>
        <v>-311574945.04743147</v>
      </c>
      <c r="S16" s="15">
        <f t="shared" si="6"/>
        <v>2.4892306153950114</v>
      </c>
      <c r="T16" s="8">
        <v>-92937204.738227904</v>
      </c>
      <c r="U16" s="8">
        <v>-108419065.8614459</v>
      </c>
      <c r="V16" s="8">
        <v>-93247594.790651232</v>
      </c>
      <c r="W16" s="8">
        <v>-87840105.621382371</v>
      </c>
      <c r="X16" s="8">
        <v>-90869651.453565419</v>
      </c>
    </row>
    <row r="17" spans="1:24" s="10" customFormat="1" ht="16.5" thickBot="1" x14ac:dyDescent="0.25">
      <c r="A17" s="7" t="s">
        <v>14</v>
      </c>
      <c r="B17" s="9">
        <v>531131573.36532694</v>
      </c>
      <c r="C17" s="9">
        <v>491419708.25999993</v>
      </c>
      <c r="D17" s="15">
        <f t="shared" si="1"/>
        <v>-7.4768413509494175E-2</v>
      </c>
      <c r="E17" s="9">
        <v>518788751.57671374</v>
      </c>
      <c r="F17" s="9">
        <v>511618982.96240002</v>
      </c>
      <c r="G17" s="15">
        <f t="shared" si="2"/>
        <v>-1.3820208307375997E-2</v>
      </c>
      <c r="H17" s="9">
        <v>467357059.70946312</v>
      </c>
      <c r="I17" s="9">
        <v>497810424.25080007</v>
      </c>
      <c r="J17" s="15">
        <f t="shared" si="3"/>
        <v>6.516080993891174E-2</v>
      </c>
      <c r="K17" s="9">
        <v>470047015.39712018</v>
      </c>
      <c r="L17" s="9">
        <v>435611016.69000006</v>
      </c>
      <c r="M17" s="15">
        <v>-7.3260753880176846E-2</v>
      </c>
      <c r="N17" s="9">
        <v>502159934.17890066</v>
      </c>
      <c r="O17" s="9">
        <v>442979322.20238423</v>
      </c>
      <c r="P17" s="15">
        <f t="shared" si="4"/>
        <v>-0.11785211831621877</v>
      </c>
      <c r="Q17" s="9">
        <f>+Q15+Q16</f>
        <v>2489484334.2275248</v>
      </c>
      <c r="R17" s="9">
        <f>+R15+R16</f>
        <v>2379439454.3655844</v>
      </c>
      <c r="S17" s="15">
        <f t="shared" si="6"/>
        <v>-4.420388525806361E-2</v>
      </c>
      <c r="T17" s="9">
        <v>518407576.18320817</v>
      </c>
      <c r="U17" s="9">
        <v>581827514.38954425</v>
      </c>
      <c r="V17" s="9">
        <v>587116206.99980295</v>
      </c>
      <c r="W17" s="9">
        <v>565720187.04615235</v>
      </c>
      <c r="X17" s="9">
        <v>574365565.96137476</v>
      </c>
    </row>
    <row r="18" spans="1:24" s="10" customFormat="1" ht="16.5" thickBot="1" x14ac:dyDescent="0.25">
      <c r="A18" s="11" t="s">
        <v>15</v>
      </c>
      <c r="B18" s="12">
        <v>128800000</v>
      </c>
      <c r="C18" s="12">
        <v>116100000</v>
      </c>
      <c r="D18" s="15">
        <f t="shared" si="1"/>
        <v>-9.8602484472049695E-2</v>
      </c>
      <c r="E18" s="13"/>
      <c r="F18" s="12">
        <v>126500000</v>
      </c>
      <c r="G18" s="13"/>
      <c r="H18" s="13"/>
      <c r="I18" s="12">
        <v>126300000</v>
      </c>
      <c r="J18" s="13"/>
      <c r="K18" s="13"/>
      <c r="L18" s="12">
        <v>139600000</v>
      </c>
      <c r="M18" s="13"/>
      <c r="N18" s="13"/>
      <c r="O18" s="12">
        <v>131000000</v>
      </c>
      <c r="P18" s="13"/>
      <c r="Q18" s="13"/>
      <c r="R18" s="12">
        <f>+C18+F18+I18+L18+O18</f>
        <v>639500000</v>
      </c>
      <c r="S18" s="13"/>
      <c r="T18" s="12">
        <v>130400000</v>
      </c>
      <c r="U18" s="13"/>
      <c r="V18" s="13"/>
      <c r="W18" s="13"/>
      <c r="X18" s="13"/>
    </row>
    <row r="19" spans="1:24" s="14" customFormat="1" x14ac:dyDescent="0.2">
      <c r="A19" s="2" t="s">
        <v>16</v>
      </c>
    </row>
    <row r="20" spans="1:24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</sheetData>
  <mergeCells count="18">
    <mergeCell ref="H9:J9"/>
    <mergeCell ref="K9:M9"/>
    <mergeCell ref="N9:P9"/>
    <mergeCell ref="A1:X1"/>
    <mergeCell ref="A3:X3"/>
    <mergeCell ref="A4:X4"/>
    <mergeCell ref="Q7:S7"/>
    <mergeCell ref="Q9:S9"/>
    <mergeCell ref="A5:X5"/>
    <mergeCell ref="A6:A9"/>
    <mergeCell ref="B6:X6"/>
    <mergeCell ref="B7:D7"/>
    <mergeCell ref="E7:G7"/>
    <mergeCell ref="H7:J7"/>
    <mergeCell ref="K7:M7"/>
    <mergeCell ref="N7:P7"/>
    <mergeCell ref="B9:D9"/>
    <mergeCell ref="E9:G9"/>
  </mergeCells>
  <printOptions horizontalCentered="1"/>
  <pageMargins left="0.70866141732283472" right="0.70866141732283472" top="1.4960629921259843" bottom="0.6692913385826772" header="0.31496062992125984" footer="0.31496062992125984"/>
  <pageSetup paperSize="17" scale="68" fitToHeight="0" orientation="landscape" r:id="rId1"/>
  <headerFooter scaleWithDoc="0">
    <oddHeader>&amp;R&amp;7Toronto Hydro-Electric System Limited
EB-2018-0165
Interrogatory Responses
&amp;"-,Bold"U-STAFF-171
Appendix B&amp;"-,Regular"
FILED:  June 11, 2019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4A7614-9B5D-423F-863E-5D79C7A21702}"/>
</file>

<file path=customXml/itemProps2.xml><?xml version="1.0" encoding="utf-8"?>
<ds:datastoreItem xmlns:ds="http://schemas.openxmlformats.org/officeDocument/2006/customXml" ds:itemID="{9BBF2B8A-F41A-40D6-BBB6-41A5273E82EE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12f68b52-648b-46a0-8463-d3282342a499"/>
    <ds:schemaRef ds:uri="http://schemas.microsoft.com/office/infopath/2007/PartnerControls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2B3665A7-B9CA-4686-9772-2F4CD38BDD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B</vt:lpstr>
      <vt:lpstr>'Appendix B'!Print_Area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Danny Ko</dc:creator>
  <cp:lastModifiedBy>Elissar El-hage</cp:lastModifiedBy>
  <cp:lastPrinted>2019-06-10T17:51:58Z</cp:lastPrinted>
  <dcterms:created xsi:type="dcterms:W3CDTF">2019-04-11T21:18:49Z</dcterms:created>
  <dcterms:modified xsi:type="dcterms:W3CDTF">2019-06-10T17:52:18Z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