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2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21.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teams.hydroone.com/sites/ra/ra/Tx19-23/Prefiled Evidence/"/>
    </mc:Choice>
  </mc:AlternateContent>
  <bookViews>
    <workbookView xWindow="165" yWindow="-30" windowWidth="28530" windowHeight="12525"/>
  </bookViews>
  <sheets>
    <sheet name="C-8-2-2" sheetId="1" r:id="rId1"/>
  </sheets>
  <definedNames>
    <definedName name="BridgeYear">2017</definedName>
    <definedName name="EBNUMBER" localSheetId="0">'C-8-2-2'!$G$1</definedName>
    <definedName name="EBNUMBER">#REF!</definedName>
    <definedName name="_xlnm.Print_Area" localSheetId="0">'C-8-2-2'!$A$9:$J$40</definedName>
    <definedName name="RebaseYear">2014</definedName>
    <definedName name="TestYear" localSheetId="0">'C-8-2-2'!$F$15</definedName>
    <definedName name="TestYear">#REF!</definedName>
    <definedName name="Z_1AA327AF_6D9C_410F_B95E_5CF3E1F24DB9_.wvu.PrintArea" localSheetId="0" hidden="1">'C-8-2-2'!$A$9:$J$41</definedName>
    <definedName name="Z_1AA327AF_6D9C_410F_B95E_5CF3E1F24DB9_.wvu.Rows" localSheetId="0" hidden="1">'C-8-2-2'!$43:$44</definedName>
    <definedName name="Z_951BBA8E_0605_4107_8A67_B68CA8B20BF0_.wvu.PrintArea" localSheetId="0" hidden="1">'C-8-2-2'!$A$9:$H$40</definedName>
    <definedName name="Z_951BBA8E_0605_4107_8A67_B68CA8B20BF0_.wvu.Rows" localSheetId="0" hidden="1">'C-8-2-2'!$1:$7,'C-8-2-2'!$43:$44</definedName>
    <definedName name="Z_9B6634CA_0B2A_4421_8CFA_6628141142D5_.wvu.PrintArea" localSheetId="0" hidden="1">'C-8-2-2'!$A$9:$H$40</definedName>
    <definedName name="Z_9B6634CA_0B2A_4421_8CFA_6628141142D5_.wvu.Rows" localSheetId="0" hidden="1">'C-8-2-2'!$43:$44</definedName>
    <definedName name="Z_CF46A99C_6AC8_4D28_86F2_ABE214E1DF5F_.wvu.PrintArea" localSheetId="0" hidden="1">'C-8-2-2'!$A$9:$H$40</definedName>
    <definedName name="Z_CF46A99C_6AC8_4D28_86F2_ABE214E1DF5F_.wvu.Rows" localSheetId="0" hidden="1">'C-8-2-2'!$43:$44</definedName>
    <definedName name="Z_E776371D_9D1C_4DED_89D9_C5E278C7EC79_.wvu.PrintArea" localSheetId="0" hidden="1">'C-8-2-2'!$A$9:$H$40</definedName>
    <definedName name="Z_E776371D_9D1C_4DED_89D9_C5E278C7EC79_.wvu.Rows" localSheetId="0" hidden="1">'C-8-2-2'!$43:$44</definedName>
    <definedName name="Z_FD91DA11_E60B_44C1_81D6_783D0BE40333_.wvu.PrintArea" localSheetId="0" hidden="1">'C-8-2-2'!$A$9:$J$40</definedName>
    <definedName name="Z_FD91DA11_E60B_44C1_81D6_783D0BE40333_.wvu.Rows" localSheetId="0" hidden="1">'C-8-2-2'!$43:$44</definedName>
  </definedNames>
  <calcPr calcId="162913"/>
  <customWorkbookViews>
    <customWorkbookView name="QURESHI Muhammad - Personal View" guid="{FD91DA11-E60B-44C1-81D6-783D0BE40333}" mergeInterval="0" personalView="1" maximized="1" xWindow="-8" yWindow="-8" windowWidth="1936" windowHeight="1056" activeSheetId="1"/>
    <customWorkbookView name="LEE Julie(Qiu Ling) - Personal View" guid="{951BBA8E-0605-4107-8A67-B68CA8B20BF0}" mergeInterval="0" personalView="1" maximized="1" windowWidth="1920" windowHeight="855" activeSheetId="1"/>
    <customWorkbookView name="MALINOWSKI Michael - Personal View" guid="{CF46A99C-6AC8-4D28-86F2-ABE214E1DF5F}" mergeInterval="0" personalView="1" xWindow="21" yWindow="30" windowWidth="1882" windowHeight="793" activeSheetId="1"/>
    <customWorkbookView name="BURKE Kathleen - Personal View" guid="{E776371D-9D1C-4DED-89D9-C5E278C7EC79}" mergeInterval="0" personalView="1" maximized="1" windowWidth="1916" windowHeight="807" activeSheetId="1"/>
    <customWorkbookView name="Uri AKSELRUD - Personal View" guid="{9B6634CA-0B2A-4421-8CFA-6628141142D5}" mergeInterval="0" personalView="1" maximized="1" windowWidth="1920" windowHeight="835" activeSheetId="1"/>
    <customWorkbookView name="AKSELRUD Uri - Personal View" guid="{1AA327AF-6D9C-410F-B95E-5CF3E1F24DB9}" mergeInterval="0" personalView="1" maximized="1" windowWidth="1920" windowHeight="811" activeSheetId="1"/>
  </customWorkbookViews>
</workbook>
</file>

<file path=xl/calcChain.xml><?xml version="1.0" encoding="utf-8"?>
<calcChain xmlns="http://schemas.openxmlformats.org/spreadsheetml/2006/main">
  <c r="D35" i="1" l="1"/>
  <c r="F38" i="1" l="1"/>
  <c r="E38" i="1"/>
  <c r="F28" i="1" l="1"/>
  <c r="F29" i="1" s="1"/>
  <c r="F44" i="1" l="1"/>
  <c r="E44" i="1"/>
  <c r="C44" i="1"/>
  <c r="B44" i="1"/>
  <c r="C38" i="1"/>
  <c r="B38" i="1"/>
  <c r="D38" i="1"/>
  <c r="E33" i="1"/>
  <c r="D33" i="1"/>
  <c r="C33" i="1"/>
  <c r="B33" i="1"/>
  <c r="C28" i="1"/>
  <c r="E28" i="1"/>
  <c r="B28" i="1"/>
  <c r="E15" i="1"/>
  <c r="D15" i="1"/>
  <c r="C15" i="1"/>
  <c r="B15" i="1"/>
  <c r="B29" i="1" l="1"/>
  <c r="E40" i="1"/>
  <c r="E29" i="1"/>
  <c r="F40" i="1"/>
  <c r="C40" i="1"/>
  <c r="C29" i="1"/>
  <c r="B40" i="1"/>
  <c r="D28" i="1"/>
  <c r="D29" i="1" s="1"/>
  <c r="D40" i="1" l="1"/>
</calcChain>
</file>

<file path=xl/comments1.xml><?xml version="1.0" encoding="utf-8"?>
<comments xmlns="http://schemas.openxmlformats.org/spreadsheetml/2006/main">
  <authors>
    <author>Keith Ritchie</author>
  </authors>
  <commentList>
    <comment ref="F15" authorId="0" guid="{AB18A20C-3C18-488E-B2A1-6CC9CABA1E31}" shape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<sst xmlns="http://schemas.openxmlformats.org/spreadsheetml/2006/main" count="44" uniqueCount="35">
  <si>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</si>
  <si>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</si>
  <si>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</si>
  <si>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</si>
  <si>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</si>
  <si>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</si>
  <si>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</si>
  <si>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</si>
  <si>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</si>
  <si>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</si>
  <si>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</si>
  <si>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</si>
  <si>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</si>
  <si>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</si>
  <si>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Total Capitalized OM&amp;A (A)</t>
  </si>
  <si>
    <t>% of Capitalized OM&amp;A (=A/B)</t>
  </si>
  <si>
    <t>Sustainment</t>
  </si>
  <si>
    <t>Development</t>
  </si>
  <si>
    <t>Operating</t>
  </si>
  <si>
    <t>Customer</t>
  </si>
  <si>
    <t>Internal + External Work COS</t>
  </si>
  <si>
    <t>Property Taxes</t>
  </si>
  <si>
    <t>No</t>
  </si>
  <si>
    <t>No change</t>
  </si>
  <si>
    <t>Capitalized Administrative &amp; General Costs</t>
  </si>
  <si>
    <t>Capitalized Planning, Customer and Operating Costs</t>
  </si>
  <si>
    <t>Overheads Recovered From FRB</t>
  </si>
  <si>
    <t>Dx OM&amp;A</t>
  </si>
  <si>
    <t>Information Technology (including Cornerstone)</t>
  </si>
  <si>
    <t>Common Corporate Functions and Services</t>
  </si>
  <si>
    <t>Planning / Asset Management</t>
  </si>
  <si>
    <t>Other</t>
  </si>
  <si>
    <t>Check to OM&amp;A</t>
  </si>
  <si>
    <t>Directive</t>
  </si>
  <si>
    <t>*Directive refers to the Government Directive as detailed and defined in Exhibit F, Tab 4, Schedule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</si>
</sst>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_-&quot;$&quot;* #,##0_-;\-&quot;$&quot;* #,##0_-;_-&quot;$&quot;* &quot;-&quot;??_-;_-@_-"/>
    <numFmt numFmtId="165" formatCode="_-&quot;$&quot;* #,##0.0_-;\-&quot;$&quot;* #,##0.0_-;_-&quot;$&quot;* &quot;-&quot;??_-;_-@_-"/>
    <numFmt numFmtId="166" formatCode="0.0"/>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sz val="10"/>
      <color theme="0"/>
      <name val="Arial"/>
      <family val="2"/>
    </font>
    <font>
      <sz val="10"/>
      <color theme="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EBF1DE"/>
        <bgColor indexed="64"/>
      </patternFill>
    </fill>
  </fills>
  <borders count="27">
    <border>
      <left/>
      <right/>
      <top/>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81">
    <xf numFmtId="0" fontId="0" fillId="0" borderId="0" xfId="0"/>
    <xf numFmtId="0" fontId="3" fillId="0" borderId="0" xfId="3" applyFont="1" applyProtection="1">
      <protection locked="0"/>
    </xf>
    <xf numFmtId="0" fontId="3" fillId="0" borderId="0" xfId="3" applyFont="1" applyAlignment="1" applyProtection="1">
      <alignment horizontal="center"/>
      <protection locked="0"/>
    </xf>
    <xf numFmtId="0" fontId="3" fillId="2" borderId="2" xfId="3" applyFont="1" applyFill="1" applyBorder="1" applyAlignment="1" applyProtection="1">
      <alignment horizontal="center"/>
      <protection locked="0"/>
    </xf>
    <xf numFmtId="0" fontId="3" fillId="2" borderId="3" xfId="3" applyFont="1" applyFill="1" applyBorder="1" applyAlignment="1" applyProtection="1">
      <alignment horizontal="center"/>
      <protection locked="0"/>
    </xf>
    <xf numFmtId="0" fontId="3" fillId="0" borderId="0" xfId="3" applyFont="1" applyFill="1" applyBorder="1" applyAlignment="1" applyProtection="1">
      <alignment vertical="top"/>
      <protection locked="0"/>
    </xf>
    <xf numFmtId="0" fontId="3" fillId="0" borderId="1" xfId="3" applyFont="1" applyFill="1" applyBorder="1" applyAlignment="1" applyProtection="1">
      <alignment horizontal="center"/>
      <protection locked="0"/>
    </xf>
    <xf numFmtId="0" fontId="3" fillId="0" borderId="5" xfId="3" applyFont="1" applyFill="1" applyBorder="1" applyAlignment="1" applyProtection="1">
      <alignment horizontal="center"/>
      <protection locked="0"/>
    </xf>
    <xf numFmtId="0" fontId="3" fillId="0" borderId="6" xfId="3" applyFont="1" applyFill="1" applyBorder="1" applyAlignment="1" applyProtection="1">
      <alignment horizontal="center"/>
      <protection locked="0"/>
    </xf>
    <xf numFmtId="0" fontId="3" fillId="0" borderId="7" xfId="3" applyFont="1" applyFill="1" applyBorder="1" applyAlignment="1" applyProtection="1">
      <alignment horizontal="center"/>
      <protection locked="0"/>
    </xf>
    <xf numFmtId="0" fontId="3" fillId="2" borderId="8" xfId="3" applyFont="1" applyFill="1" applyBorder="1" applyAlignment="1" applyProtection="1">
      <alignment horizontal="center"/>
      <protection locked="0"/>
    </xf>
    <xf numFmtId="0" fontId="3" fillId="2" borderId="9" xfId="3" applyFont="1" applyFill="1" applyBorder="1" applyAlignment="1" applyProtection="1">
      <alignment horizontal="center"/>
      <protection locked="0"/>
    </xf>
    <xf numFmtId="0" fontId="3" fillId="0" borderId="8" xfId="3" applyFont="1" applyFill="1" applyBorder="1" applyAlignment="1" applyProtection="1">
      <alignment horizontal="center"/>
      <protection locked="0"/>
    </xf>
    <xf numFmtId="164" fontId="2" fillId="2" borderId="4" xfId="1" applyNumberFormat="1" applyFont="1" applyFill="1" applyBorder="1" applyProtection="1">
      <protection locked="0"/>
    </xf>
    <xf numFmtId="0" fontId="3" fillId="0" borderId="12" xfId="3" applyFont="1" applyBorder="1" applyAlignment="1" applyProtection="1">
      <alignment vertical="top"/>
      <protection locked="0"/>
    </xf>
    <xf numFmtId="0" fontId="3" fillId="0" borderId="15" xfId="3" applyFont="1" applyBorder="1" applyAlignment="1" applyProtection="1">
      <alignment vertical="top"/>
      <protection locked="0"/>
    </xf>
    <xf numFmtId="0" fontId="2" fillId="0" borderId="0" xfId="3" applyFont="1" applyAlignment="1" applyProtection="1">
      <alignment horizontal="left"/>
      <protection locked="0"/>
    </xf>
    <xf numFmtId="0" fontId="2" fillId="0" borderId="0" xfId="3" applyFont="1" applyAlignment="1" applyProtection="1">
      <protection locked="0"/>
    </xf>
    <xf numFmtId="0" fontId="3" fillId="0" borderId="17" xfId="3" applyFont="1" applyFill="1" applyBorder="1" applyAlignment="1" applyProtection="1">
      <alignment horizontal="center"/>
      <protection locked="0"/>
    </xf>
    <xf numFmtId="0" fontId="3" fillId="2" borderId="18" xfId="3" applyFont="1" applyFill="1" applyBorder="1" applyAlignment="1" applyProtection="1">
      <alignment horizontal="center"/>
      <protection locked="0"/>
    </xf>
    <xf numFmtId="165" fontId="2" fillId="2" borderId="3" xfId="1" applyNumberFormat="1" applyFont="1" applyFill="1" applyBorder="1" applyAlignment="1" applyProtection="1">
      <alignment horizontal="center"/>
      <protection locked="0"/>
    </xf>
    <xf numFmtId="165" fontId="2" fillId="5" borderId="19" xfId="1" applyNumberFormat="1" applyFont="1" applyFill="1" applyBorder="1" applyProtection="1">
      <protection locked="0"/>
    </xf>
    <xf numFmtId="0" fontId="6" fillId="0" borderId="0" xfId="3" applyFont="1" applyFill="1" applyAlignment="1" applyProtection="1">
      <alignment horizontal="left"/>
      <protection locked="0"/>
    </xf>
    <xf numFmtId="166" fontId="6" fillId="0" borderId="0" xfId="3" applyNumberFormat="1" applyFont="1" applyFill="1" applyProtection="1">
      <protection locked="0"/>
    </xf>
    <xf numFmtId="44" fontId="2" fillId="0" borderId="0" xfId="3" applyNumberFormat="1" applyFont="1" applyAlignment="1" applyProtection="1">
      <alignment wrapText="1"/>
      <protection locked="0"/>
    </xf>
    <xf numFmtId="166" fontId="2" fillId="0" borderId="0" xfId="3" applyNumberFormat="1" applyFont="1" applyAlignment="1" applyProtection="1">
      <protection locked="0"/>
    </xf>
    <xf numFmtId="0" fontId="3" fillId="2" borderId="7" xfId="3" applyFont="1" applyFill="1" applyBorder="1" applyAlignment="1" applyProtection="1">
      <alignment horizontal="center"/>
      <protection locked="0"/>
    </xf>
    <xf numFmtId="165" fontId="2" fillId="5" borderId="10" xfId="1" applyNumberFormat="1" applyFont="1" applyFill="1" applyBorder="1" applyProtection="1">
      <protection locked="0"/>
    </xf>
    <xf numFmtId="0" fontId="3" fillId="2" borderId="26" xfId="3" applyFont="1" applyFill="1" applyBorder="1" applyAlignment="1" applyProtection="1">
      <alignment horizontal="center"/>
      <protection locked="0"/>
    </xf>
    <xf numFmtId="0" fontId="3" fillId="0" borderId="10" xfId="3" applyFont="1" applyBorder="1" applyAlignment="1" applyProtection="1">
      <alignment vertical="top"/>
      <protection locked="0"/>
    </xf>
    <xf numFmtId="0" fontId="2" fillId="0" borderId="0" xfId="3" applyFont="1" applyAlignment="1" applyProtection="1">
      <alignment wrapText="1"/>
      <protection locked="0"/>
    </xf>
    <xf numFmtId="0" fontId="2" fillId="0" borderId="0" xfId="3" applyFont="1" applyProtection="1">
      <protection locked="0"/>
    </xf>
    <xf numFmtId="0" fontId="2" fillId="0" borderId="0" xfId="3" applyFont="1" applyFill="1" applyProtection="1">
      <protection locked="0"/>
    </xf>
    <xf numFmtId="0" fontId="2" fillId="0" borderId="0" xfId="3" applyFont="1" applyAlignment="1" applyProtection="1">
      <alignment horizontal="center"/>
      <protection locked="0"/>
    </xf>
    <xf numFmtId="0" fontId="2" fillId="0" borderId="0" xfId="3" applyFont="1" applyAlignment="1" applyProtection="1">
      <alignment vertical="top" wrapText="1"/>
      <protection locked="0"/>
    </xf>
    <xf numFmtId="0" fontId="2" fillId="2" borderId="21" xfId="3" applyFont="1" applyFill="1" applyBorder="1" applyAlignment="1" applyProtection="1">
      <alignment horizontal="left" wrapText="1"/>
      <protection locked="0"/>
    </xf>
    <xf numFmtId="0" fontId="2" fillId="0" borderId="0" xfId="3" applyFont="1" applyBorder="1" applyProtection="1">
      <protection locked="0"/>
    </xf>
    <xf numFmtId="165" fontId="7" fillId="5" borderId="19" xfId="1" applyNumberFormat="1" applyFont="1" applyFill="1" applyBorder="1" applyProtection="1">
      <protection locked="0"/>
    </xf>
    <xf numFmtId="165" fontId="7" fillId="5" borderId="10" xfId="1" applyNumberFormat="1" applyFont="1" applyFill="1" applyBorder="1" applyProtection="1">
      <protection locked="0"/>
    </xf>
    <xf numFmtId="0" fontId="2" fillId="2" borderId="10" xfId="3" applyFont="1" applyFill="1" applyBorder="1" applyAlignment="1" applyProtection="1">
      <alignment horizontal="left" wrapText="1"/>
      <protection locked="0"/>
    </xf>
    <xf numFmtId="165" fontId="7" fillId="5" borderId="22" xfId="1" applyNumberFormat="1" applyFont="1" applyFill="1" applyBorder="1" applyProtection="1">
      <protection locked="0"/>
    </xf>
    <xf numFmtId="165" fontId="7" fillId="5" borderId="23" xfId="1" applyNumberFormat="1" applyFont="1" applyFill="1" applyBorder="1" applyProtection="1">
      <protection locked="0"/>
    </xf>
    <xf numFmtId="165" fontId="7" fillId="5" borderId="25" xfId="1" applyNumberFormat="1" applyFont="1" applyFill="1" applyBorder="1" applyProtection="1">
      <protection locked="0"/>
    </xf>
    <xf numFmtId="165" fontId="7" fillId="5" borderId="24" xfId="1" applyNumberFormat="1" applyFont="1" applyFill="1" applyBorder="1" applyProtection="1">
      <protection locked="0"/>
    </xf>
    <xf numFmtId="165" fontId="7" fillId="0" borderId="0" xfId="1" applyNumberFormat="1" applyFont="1" applyFill="1" applyBorder="1" applyProtection="1">
      <protection locked="0"/>
    </xf>
    <xf numFmtId="164" fontId="7" fillId="0" borderId="0" xfId="1" applyNumberFormat="1" applyFont="1" applyFill="1" applyBorder="1" applyAlignment="1" applyProtection="1">
      <protection locked="0"/>
    </xf>
    <xf numFmtId="0" fontId="2" fillId="0" borderId="0" xfId="3" applyFont="1" applyFill="1" applyBorder="1" applyProtection="1">
      <protection locked="0"/>
    </xf>
    <xf numFmtId="164" fontId="7" fillId="0" borderId="0" xfId="1" applyNumberFormat="1" applyFont="1" applyFill="1" applyBorder="1" applyProtection="1">
      <protection locked="0"/>
    </xf>
    <xf numFmtId="0" fontId="2" fillId="2" borderId="4" xfId="3" applyFont="1" applyFill="1" applyBorder="1" applyAlignment="1" applyProtection="1">
      <alignment horizontal="left" wrapText="1"/>
      <protection locked="0"/>
    </xf>
    <xf numFmtId="164" fontId="7" fillId="3" borderId="10" xfId="1" applyNumberFormat="1" applyFont="1" applyFill="1" applyBorder="1" applyProtection="1">
      <protection locked="0"/>
    </xf>
    <xf numFmtId="164" fontId="7" fillId="2" borderId="10" xfId="1" applyNumberFormat="1" applyFont="1" applyFill="1" applyBorder="1" applyAlignment="1" applyProtection="1">
      <alignment horizontal="left" vertical="top" wrapText="1"/>
      <protection locked="0"/>
    </xf>
    <xf numFmtId="0" fontId="2" fillId="2" borderId="11" xfId="3" applyFont="1" applyFill="1" applyBorder="1" applyAlignment="1" applyProtection="1">
      <alignment horizontal="left" wrapText="1"/>
      <protection locked="0"/>
    </xf>
    <xf numFmtId="164" fontId="7" fillId="2" borderId="11" xfId="1" applyNumberFormat="1" applyFont="1" applyFill="1" applyBorder="1" applyAlignment="1" applyProtection="1">
      <alignment horizontal="left" vertical="top" wrapText="1"/>
      <protection locked="0"/>
    </xf>
    <xf numFmtId="165" fontId="7" fillId="5" borderId="13" xfId="1" applyNumberFormat="1" applyFont="1" applyFill="1" applyBorder="1" applyProtection="1">
      <protection locked="0"/>
    </xf>
    <xf numFmtId="164" fontId="7" fillId="4" borderId="14" xfId="1" applyNumberFormat="1" applyFont="1" applyFill="1" applyBorder="1" applyProtection="1">
      <protection locked="0"/>
    </xf>
    <xf numFmtId="164" fontId="7" fillId="4" borderId="12" xfId="1" applyNumberFormat="1" applyFont="1" applyFill="1" applyBorder="1" applyProtection="1">
      <protection locked="0"/>
    </xf>
    <xf numFmtId="9" fontId="7" fillId="0" borderId="16" xfId="2" applyFont="1" applyBorder="1" applyAlignment="1" applyProtection="1">
      <alignment horizontal="right"/>
      <protection locked="0"/>
    </xf>
    <xf numFmtId="164" fontId="7" fillId="0" borderId="15" xfId="1" applyNumberFormat="1" applyFont="1" applyBorder="1" applyProtection="1">
      <protection locked="0"/>
    </xf>
    <xf numFmtId="164" fontId="7" fillId="2" borderId="15" xfId="1" applyNumberFormat="1" applyFont="1" applyFill="1" applyBorder="1" applyAlignment="1" applyProtection="1">
      <alignment horizontal="left" vertical="top" wrapText="1"/>
      <protection locked="0"/>
    </xf>
    <xf numFmtId="0" fontId="2" fillId="0" borderId="0" xfId="3" applyFont="1" applyAlignment="1" applyProtection="1">
      <alignment horizontal="left" wrapText="1"/>
      <protection locked="0"/>
    </xf>
    <xf numFmtId="165" fontId="2" fillId="0" borderId="0" xfId="3" applyNumberFormat="1" applyFont="1" applyAlignment="1" applyProtection="1">
      <protection locked="0"/>
    </xf>
    <xf numFmtId="0" fontId="2" fillId="0" borderId="7" xfId="3" applyFont="1" applyBorder="1" applyProtection="1">
      <protection locked="0"/>
    </xf>
    <xf numFmtId="165" fontId="2" fillId="2" borderId="10" xfId="1" applyNumberFormat="1" applyFont="1" applyFill="1" applyBorder="1" applyProtection="1">
      <protection locked="0"/>
    </xf>
    <xf numFmtId="165" fontId="7" fillId="2" borderId="10" xfId="1" applyNumberFormat="1" applyFont="1" applyFill="1" applyBorder="1" applyProtection="1">
      <protection locked="0"/>
    </xf>
    <xf numFmtId="165" fontId="7" fillId="2" borderId="21" xfId="1" applyNumberFormat="1" applyFont="1" applyFill="1" applyBorder="1" applyProtection="1">
      <protection locked="0"/>
    </xf>
    <xf numFmtId="165" fontId="7" fillId="2" borderId="23" xfId="1" applyNumberFormat="1" applyFont="1" applyFill="1" applyBorder="1" applyProtection="1">
      <protection locked="0"/>
    </xf>
    <xf numFmtId="165" fontId="7" fillId="2" borderId="24" xfId="1" applyNumberFormat="1" applyFont="1" applyFill="1" applyBorder="1" applyProtection="1">
      <protection locked="0"/>
    </xf>
    <xf numFmtId="165" fontId="7" fillId="2" borderId="20" xfId="1" applyNumberFormat="1" applyFont="1" applyFill="1" applyBorder="1" applyProtection="1">
      <protection locked="0"/>
    </xf>
    <xf numFmtId="165" fontId="7" fillId="2" borderId="13" xfId="1" applyNumberFormat="1" applyFont="1" applyFill="1" applyBorder="1" applyProtection="1">
      <protection locked="0"/>
    </xf>
    <xf numFmtId="0" fontId="3" fillId="0" borderId="0" xfId="3" applyFont="1" applyAlignment="1" applyProtection="1">
      <alignment horizontal="center" vertical="top"/>
      <protection locked="0"/>
    </xf>
    <xf numFmtId="0" fontId="2" fillId="0" borderId="0" xfId="3" applyFont="1" applyAlignment="1" applyProtection="1">
      <alignment wrapText="1"/>
      <protection locked="0"/>
    </xf>
    <xf numFmtId="0" fontId="3" fillId="0" borderId="0" xfId="3" applyFont="1" applyAlignment="1" applyProtection="1">
      <alignment horizontal="center" vertical="top" wrapText="1"/>
      <protection locked="0"/>
    </xf>
    <xf numFmtId="0" fontId="3" fillId="0" borderId="5" xfId="3" applyFont="1" applyFill="1" applyBorder="1" applyAlignment="1" applyProtection="1">
      <alignment vertical="center" wrapText="1"/>
      <protection locked="0"/>
    </xf>
    <xf numFmtId="0" fontId="3" fillId="0" borderId="7" xfId="3" applyFont="1" applyFill="1" applyBorder="1" applyAlignment="1" applyProtection="1">
      <alignment vertical="center" wrapText="1"/>
      <protection locked="0"/>
    </xf>
    <xf numFmtId="0" fontId="3" fillId="0" borderId="8" xfId="3" applyFont="1" applyFill="1" applyBorder="1" applyAlignment="1" applyProtection="1">
      <alignment vertical="center" wrapText="1"/>
      <protection locked="0"/>
    </xf>
    <xf numFmtId="164" fontId="3" fillId="0" borderId="5" xfId="1" applyNumberFormat="1" applyFont="1" applyBorder="1" applyAlignment="1" applyProtection="1">
      <alignment horizontal="center"/>
      <protection locked="0"/>
    </xf>
    <xf numFmtId="164" fontId="3" fillId="0" borderId="7" xfId="1" applyNumberFormat="1" applyFont="1" applyBorder="1" applyAlignment="1" applyProtection="1">
      <alignment horizontal="center"/>
      <protection locked="0"/>
    </xf>
    <xf numFmtId="164" fontId="3" fillId="0" borderId="8" xfId="1" applyNumberFormat="1" applyFont="1" applyBorder="1" applyAlignment="1" applyProtection="1">
      <alignment horizontal="center"/>
      <protection locked="0"/>
    </xf>
    <xf numFmtId="0" fontId="3" fillId="0" borderId="0" xfId="3" applyFont="1" applyAlignment="1" applyProtection="1">
      <alignment horizontal="center" vertical="center"/>
      <protection locked="0"/>
    </xf>
    <xf numFmtId="0" fontId="2" fillId="0" borderId="0" xfId="3" applyFont="1" applyAlignment="1" applyProtection="1">
      <alignment horizontal="left" vertical="top" wrapText="1"/>
      <protection locked="0"/>
    </xf>
    <xf numFmtId="0" fontId="2" fillId="0" borderId="0" xfId="3" applyFont="1" applyFill="1" applyBorder="1" applyAlignment="1" applyProtection="1">
      <alignment horizontal="left" vertical="top" wrapText="1"/>
      <protection locked="0"/>
    </xf>
  </cellXfs>
  <cellStyles count="5">
    <cellStyle name="Currency" xfId="1" builtinId="4"/>
    <cellStyle name="Normal" xfId="0" builtinId="0"/>
    <cellStyle name="Normal 2" xfId="3"/>
    <cellStyle name="Normal 3" xfId="4"/>
    <cellStyle name="Percent" xfId="2"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usernames" Target="revisions/userNames.xml"/><Relationship Id="rId4" Type="http://schemas.openxmlformats.org/officeDocument/2006/relationships/sharedStrings" Target="sharedStrings.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21" Type="http://schemas.openxmlformats.org/officeDocument/2006/relationships/revisionLog" Target="revisionLog21.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D9CC943-2C27-42D1-9A30-F5A556261780}" diskRevisions="1" revisionId="180" version="23">
  <header guid="{8CD1C606-C1E0-40F5-976B-44F69BCE5AEF}" dateTime="2018-11-28T10:59:12" maxSheetId="2" userName="QURESHI Muhammad" r:id="rId1">
    <sheetIdMap count="1">
      <sheetId val="1"/>
    </sheetIdMap>
  </header>
  <header guid="{8CD505AD-C7B0-4740-8B6E-CE45F2CEEF4B}" dateTime="2019-01-07T18:13:57" maxSheetId="2" userName="MALINOWSKI Michael" r:id="rId2" minRId="1" maxRId="63">
    <sheetIdMap count="1">
      <sheetId val="1"/>
    </sheetIdMap>
  </header>
  <header guid="{EDCDE07A-04C9-416C-9114-4C2B93EB9AE9}" dateTime="2019-01-08T12:49:34" maxSheetId="2" userName="MALINOWSKI Michael" r:id="rId3" minRId="66" maxRId="102">
    <sheetIdMap count="1">
      <sheetId val="1"/>
    </sheetIdMap>
  </header>
  <header guid="{6836A4BA-946A-45C1-860A-8FCC658BD579}" dateTime="2019-01-08T13:12:46" maxSheetId="2" userName="MALINOWSKI Michael" r:id="rId4" minRId="105" maxRId="106">
    <sheetIdMap count="1">
      <sheetId val="1"/>
    </sheetIdMap>
  </header>
  <header guid="{ECED20FB-CA86-40CE-8249-A32B1A37AE7E}" dateTime="2019-01-08T13:13:07" maxSheetId="2" userName="MALINOWSKI Michael" r:id="rId5" minRId="109" maxRId="110">
    <sheetIdMap count="1">
      <sheetId val="1"/>
    </sheetIdMap>
  </header>
  <header guid="{C4DE4444-2A22-4AC8-AE1C-6085E0A1D01A}" dateTime="2019-01-10T16:28:38" maxSheetId="2" userName="Uri AKSELRUD" r:id="rId6" minRId="111" maxRId="113">
    <sheetIdMap count="1">
      <sheetId val="1"/>
    </sheetIdMap>
  </header>
  <header guid="{48FFB2D9-6CFE-4B22-8027-1C0148BA8AB3}" dateTime="2019-01-16T15:13:28" maxSheetId="2" userName="Uri AKSELRUD" r:id="rId7" minRId="116" maxRId="119">
    <sheetIdMap count="1">
      <sheetId val="1"/>
    </sheetIdMap>
  </header>
  <header guid="{38BBBCBB-E895-4C77-A980-C2326045DD68}" dateTime="2019-01-16T15:14:26" maxSheetId="2" userName="Uri AKSELRUD" r:id="rId8" minRId="122">
    <sheetIdMap count="1">
      <sheetId val="1"/>
    </sheetIdMap>
  </header>
  <header guid="{27AFE343-35C9-45A8-9058-38E37CD5555F}" dateTime="2019-01-24T15:05:49" maxSheetId="2" userName="AKSELRUD Uri" r:id="rId9" minRId="123" maxRId="124">
    <sheetIdMap count="1">
      <sheetId val="1"/>
    </sheetIdMap>
  </header>
  <header guid="{C99858FE-C26A-44B2-B357-6BE87C607D72}" dateTime="2019-01-24T15:09:49" maxSheetId="2" userName="AKSELRUD Uri" r:id="rId10" minRId="127" maxRId="134">
    <sheetIdMap count="1">
      <sheetId val="1"/>
    </sheetIdMap>
  </header>
  <header guid="{84525D99-C6AE-4F70-877A-B5D88A11A409}" dateTime="2019-02-21T23:38:23" maxSheetId="2" userName="BURKE Kathleen" r:id="rId11">
    <sheetIdMap count="1">
      <sheetId val="1"/>
    </sheetIdMap>
  </header>
  <header guid="{A61B0CD3-70E6-4215-BA38-E3031AEE7463}" dateTime="2019-02-26T15:34:53" maxSheetId="2" userName="LEE Julie(Qiu Ling)" r:id="rId12">
    <sheetIdMap count="1">
      <sheetId val="1"/>
    </sheetIdMap>
  </header>
  <header guid="{41648C8A-4EEB-4714-95AE-74D5C7CC1460}" dateTime="2019-03-19T18:21:29" maxSheetId="2" userName="QURESHI Muhammad" r:id="rId13">
    <sheetIdMap count="1">
      <sheetId val="1"/>
    </sheetIdMap>
  </header>
  <header guid="{A25D34D9-3A3B-4187-9D99-170DEC03FB8C}" dateTime="2019-04-25T09:02:04" maxSheetId="2" userName="MALINOWSKI Michael" r:id="rId14" minRId="141" maxRId="152">
    <sheetIdMap count="1">
      <sheetId val="1"/>
    </sheetIdMap>
  </header>
  <header guid="{21F3AD65-F45B-4DD5-9435-DAC4A1C8DE94}" dateTime="2019-04-25T09:02:07" maxSheetId="2" userName="MALINOWSKI Michael" r:id="rId15">
    <sheetIdMap count="1">
      <sheetId val="1"/>
    </sheetIdMap>
  </header>
  <header guid="{DE2A2B4D-16BD-48EF-B10C-5A1C6931EE53}" dateTime="2019-04-25T12:19:39" maxSheetId="2" userName="MALINOWSKI Michael" r:id="rId16" minRId="153" maxRId="155">
    <sheetIdMap count="1">
      <sheetId val="1"/>
    </sheetIdMap>
  </header>
  <header guid="{FB173C24-B688-471D-863D-98C906965888}" dateTime="2019-05-02T22:59:41" maxSheetId="2" userName="AKSELRUD Uri" r:id="rId17" minRId="158" maxRId="162">
    <sheetIdMap count="1">
      <sheetId val="1"/>
    </sheetIdMap>
  </header>
  <header guid="{95F7AC43-ECB9-469E-8A01-F3D40B984CD4}" dateTime="2019-05-02T23:02:13" maxSheetId="2" userName="AKSELRUD Uri" r:id="rId18" minRId="165" maxRId="168">
    <sheetIdMap count="1">
      <sheetId val="1"/>
    </sheetIdMap>
  </header>
  <header guid="{F34AD9C9-998E-4ADB-B111-FAA1BBE75B66}" dateTime="2019-05-02T23:06:19" maxSheetId="2" userName="AKSELRUD Uri" r:id="rId19">
    <sheetIdMap count="1">
      <sheetId val="1"/>
    </sheetIdMap>
  </header>
  <header guid="{E3463BAE-A442-47D8-93F0-170F6A943F63}" dateTime="2019-06-03T16:57:55" maxSheetId="2" userName="AKSELRUD Uri" r:id="rId20">
    <sheetIdMap count="1">
      <sheetId val="1"/>
    </sheetIdMap>
  </header>
  <header guid="{FEE3AD4D-4AEB-4B8F-A5A9-12FD102E909F}" dateTime="2019-06-05T14:24:44" maxSheetId="2" userName="LEE Julie(Qiu Ling)" r:id="rId21">
    <sheetIdMap count="1">
      <sheetId val="1"/>
    </sheetIdMap>
  </header>
  <header guid="{0C23B16C-2EB6-4894-9FE7-EA32A4090D0D}" dateTime="2019-06-10T14:12:04" maxSheetId="2" userName="AKSELRUD Uri" r:id="rId22">
    <sheetIdMap count="1">
      <sheetId val="1"/>
    </sheetIdMap>
  </header>
  <header guid="{7D9CC943-2C27-42D1-9A30-F5A556261780}" dateTime="2019-06-10T15:54:57" maxSheetId="2" userName="QURESHI Muhammad" r:id="rId2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7" sId="1" numFmtId="34">
    <oc r="E26">
      <v>-33.229999999999997</v>
    </oc>
    <nc r="E26">
      <v>-19.441394887708512</v>
    </nc>
  </rcc>
  <rcc rId="128" sId="1" numFmtId="34">
    <oc r="F26">
      <v>-34.9</v>
    </oc>
    <nc r="F26">
      <v>-18.748409108285639</v>
    </nc>
  </rcc>
  <rcc rId="129" sId="1" numFmtId="34">
    <oc r="E35">
      <v>91.259402887470728</v>
    </oc>
    <nc r="E35">
      <v>-91.259402887470699</v>
    </nc>
  </rcc>
  <rcc rId="130" sId="1" numFmtId="34">
    <oc r="E36">
      <v>22.866977998984538</v>
    </oc>
    <nc r="E36">
      <v>-22.866977998984499</v>
    </nc>
  </rcc>
  <rcc rId="131" sId="1" numFmtId="34">
    <oc r="F35">
      <v>96.628805411328614</v>
    </oc>
    <nc r="F35">
      <v>-96.628805411328599</v>
    </nc>
  </rcc>
  <rcc rId="132" sId="1" numFmtId="34">
    <oc r="F36">
      <v>22.766221743297375</v>
    </oc>
    <nc r="F36">
      <v>-22.7662217432974</v>
    </nc>
  </rcc>
  <rcc rId="133" sId="1">
    <oc r="E29">
      <f>E28+E38</f>
    </oc>
    <nc r="E29">
      <f>E28+E38+0.1</f>
    </nc>
  </rcc>
  <rcc rId="134" sId="1">
    <oc r="F29">
      <f>F28+F38</f>
    </oc>
    <nc r="F29">
      <f>F28+F38-0.1</f>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name val="Calibri"/>
        <scheme val="minor"/>
      </font>
    </dxf>
  </rfmt>
  <rfmt sheetId="1" sqref="A1:XFD1048576" start="0" length="2147483647">
    <dxf>
      <font>
        <sz val="10"/>
      </font>
    </dxf>
  </rfmt>
  <rfmt sheetId="1" sqref="A1:XFD1048576" start="0" length="2147483647">
    <dxf>
      <font>
        <name val="Arial"/>
        <scheme val="none"/>
      </font>
    </dxf>
  </rfmt>
  <rdn rId="0" localSheetId="1" customView="1" name="Z_E776371D_9D1C_4DED_89D9_C5E278C7EC79_.wvu.PrintArea" hidden="1" oldHidden="1">
    <formula>'C-8-2-2'!$A$9:$H$40</formula>
  </rdn>
  <rdn rId="0" localSheetId="1" customView="1" name="Z_E776371D_9D1C_4DED_89D9_C5E278C7EC79_.wvu.Rows" hidden="1" oldHidden="1">
    <formula>'C-8-2-2'!$43:$44</formula>
  </rdn>
  <rcv guid="{E776371D-9D1C-4DED-89D9-C5E278C7EC79}"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51BBA8E_0605_4107_8A67_B68CA8B20BF0_.wvu.PrintArea" hidden="1" oldHidden="1">
    <formula>'C-8-2-2'!$A$9:$H$40</formula>
  </rdn>
  <rdn rId="0" localSheetId="1" customView="1" name="Z_951BBA8E_0605_4107_8A67_B68CA8B20BF0_.wvu.Rows" hidden="1" oldHidden="1">
    <formula>'C-8-2-2'!$1:$7,'C-8-2-2'!$43:$44</formula>
  </rdn>
  <rcv guid="{951BBA8E-0605-4107-8A67-B68CA8B20BF0}"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D91DA11-E60B-44C1-81D6-783D0BE40333}" action="delete"/>
  <rdn rId="0" localSheetId="1" customView="1" name="Z_FD91DA11_E60B_44C1_81D6_783D0BE40333_.wvu.PrintArea" hidden="1" oldHidden="1">
    <formula>'C-8-2-2'!$A$9:$H$40</formula>
    <oldFormula>'C-8-2-2'!$A$9:$H$40</oldFormula>
  </rdn>
  <rdn rId="0" localSheetId="1" customView="1" name="Z_FD91DA11_E60B_44C1_81D6_783D0BE40333_.wvu.Rows" hidden="1" oldHidden="1">
    <formula>'C-8-2-2'!$43:$44</formula>
    <oldFormula>'C-8-2-2'!$43:$44</oldFormula>
  </rdn>
  <rcv guid="{FD91DA11-E60B-44C1-81D6-783D0BE4033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 sId="1">
    <oc r="D16" t="inlineStr">
      <is>
        <t>Forecast</t>
      </is>
    </oc>
    <nc r="D16" t="inlineStr">
      <is>
        <t>Historical Year</t>
      </is>
    </nc>
  </rcc>
  <rcc rId="142" sId="1" numFmtId="34">
    <oc r="D17">
      <v>221.3</v>
    </oc>
    <nc r="D17">
      <v>229.35123568999998</v>
    </nc>
  </rcc>
  <rcc rId="143" sId="1" numFmtId="34">
    <oc r="D18">
      <v>5.2</v>
    </oc>
    <nc r="D18">
      <v>5.186661552675182</v>
    </nc>
  </rcc>
  <rcc rId="144" sId="1" numFmtId="34">
    <oc r="D19">
      <v>56.6</v>
    </oc>
    <nc r="D19">
      <v>53.414978501662247</v>
    </nc>
  </rcc>
  <rcc rId="145" sId="1" numFmtId="34">
    <oc r="D20">
      <v>10.4</v>
    </oc>
    <nc r="D20">
      <v>10.983100343031289</v>
    </nc>
  </rcc>
  <rcc rId="146" sId="1" numFmtId="34">
    <oc r="D21">
      <v>29.6</v>
    </oc>
    <nc r="D21">
      <v>31.046188279224381</v>
    </nc>
  </rcc>
  <rcc rId="147" sId="1" numFmtId="34">
    <oc r="D22">
      <v>49.8</v>
    </oc>
    <nc r="D22">
      <v>50.4372710016128</v>
    </nc>
  </rcc>
  <rcc rId="148" sId="1" numFmtId="34">
    <oc r="D23">
      <v>98.2</v>
    </oc>
    <nc r="D23">
      <v>96.008960499486449</v>
    </nc>
  </rcc>
  <rcc rId="149" sId="1" numFmtId="34">
    <oc r="D24">
      <v>3.2</v>
    </oc>
    <nc r="D24">
      <v>8.3841774200000003</v>
    </nc>
  </rcc>
  <rcc rId="150" sId="1" numFmtId="34">
    <oc r="D25">
      <v>64.7</v>
    </oc>
    <nc r="D25">
      <v>65.297293139999994</v>
    </nc>
  </rcc>
  <rcc rId="151" sId="1" numFmtId="34">
    <oc r="D26">
      <v>-12.615248678007831</v>
    </oc>
    <nc r="D26">
      <v>-6.476</v>
    </nc>
  </rcc>
  <rcc rId="152" sId="1">
    <oc r="D34" t="inlineStr">
      <is>
        <t>Forecast</t>
      </is>
    </oc>
    <nc r="D34" t="inlineStr">
      <is>
        <t>Historical Year</t>
      </is>
    </nc>
  </rcc>
  <rfmt sheetId="1" sqref="D35:D36">
    <dxf>
      <fill>
        <patternFill>
          <bgColor rgb="FFFFFF00"/>
        </patternFill>
      </fill>
    </dxf>
  </rfmt>
  <rcmt sheetId="1" cell="D38" guid="{BB2A5CC3-1CDC-4585-AE1D-4D11AA24D68C}" alwaysShow="1" author="MALINOWSKI Michael" newLength="41"/>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8">
    <dxf>
      <fill>
        <patternFill>
          <bgColor rgb="FFFFFF00"/>
        </patternFill>
      </fill>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35" start="0" length="0">
    <dxf>
      <fill>
        <patternFill>
          <bgColor theme="6" tint="0.79998168889431442"/>
        </patternFill>
      </fill>
    </dxf>
  </rfmt>
  <rfmt sheetId="1" sqref="D36" start="0" length="0">
    <dxf>
      <fill>
        <patternFill>
          <bgColor theme="6" tint="0.79998168889431442"/>
        </patternFill>
      </fill>
    </dxf>
  </rfmt>
  <rcc rId="153" sId="1" odxf="1" dxf="1">
    <oc r="D38">
      <f>SUM(D35:D37)</f>
    </oc>
    <nc r="D38">
      <f>SUM(D35:D37)</f>
    </nc>
    <odxf>
      <fill>
        <patternFill>
          <bgColor rgb="FFFFFF00"/>
        </patternFill>
      </fill>
    </odxf>
    <ndxf>
      <fill>
        <patternFill>
          <bgColor rgb="FFEBF1DE"/>
        </patternFill>
      </fill>
    </ndxf>
  </rcc>
  <rcmt sheetId="1" cell="D38" guid="{00000000-0000-0000-0000-000000000000}" action="delete" alwaysShow="1" author="MALINOWSKI Michael"/>
  <rcc rId="154" sId="1" numFmtId="34">
    <oc r="D35">
      <v>-102.5</v>
    </oc>
    <nc r="D35">
      <v>-99.2</v>
    </nc>
  </rcc>
  <rcc rId="155" sId="1" numFmtId="34">
    <oc r="D36">
      <v>-24.5</v>
    </oc>
    <nc r="D36">
      <v>-25.2</v>
    </nc>
  </rcc>
  <rcv guid="{CF46A99C-6AC8-4D28-86F2-ABE214E1DF5F}" action="delete"/>
  <rdn rId="0" localSheetId="1" customView="1" name="Z_CF46A99C_6AC8_4D28_86F2_ABE214E1DF5F_.wvu.PrintArea" hidden="1" oldHidden="1">
    <formula>'C-8-2-2'!$A$9:$H$40</formula>
    <oldFormula>'C-8-2-2'!$A$9:$H$40</oldFormula>
  </rdn>
  <rdn rId="0" localSheetId="1" customView="1" name="Z_CF46A99C_6AC8_4D28_86F2_ABE214E1DF5F_.wvu.Rows" hidden="1" oldHidden="1">
    <formula>'C-8-2-2'!$43:$44</formula>
    <oldFormula>'C-8-2-2'!$43:$44</oldFormula>
  </rdn>
  <rcv guid="{CF46A99C-6AC8-4D28-86F2-ABE214E1DF5F}"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17:D29">
    <dxf>
      <fill>
        <patternFill>
          <bgColor rgb="FFFFFF00"/>
        </patternFill>
      </fill>
    </dxf>
  </rfmt>
  <rfmt sheetId="1" sqref="D35:D38">
    <dxf>
      <fill>
        <patternFill>
          <bgColor rgb="FFFFFF00"/>
        </patternFill>
      </fill>
    </dxf>
  </rfmt>
  <rcc rId="158" sId="1" odxf="1" dxf="1">
    <nc r="D45">
      <f>D42-D38</f>
    </nc>
    <odxf>
      <numFmt numFmtId="0" formatCode="General"/>
    </odxf>
    <ndxf>
      <numFmt numFmtId="165" formatCode="_-&quot;$&quot;* #,##0.0_-;\-&quot;$&quot;* #,##0.0_-;_-&quot;$&quot;* &quot;-&quot;??_-;_-@_-"/>
    </ndxf>
  </rcc>
  <rcc rId="159" sId="1" numFmtId="34">
    <oc r="D35">
      <v>-99.2</v>
    </oc>
    <nc r="D35">
      <f>-99.2-0.0609912999999978</f>
    </nc>
  </rcc>
  <rcc rId="160" sId="1" numFmtId="4">
    <oc r="D43">
      <v>-84.834662940000015</v>
    </oc>
    <nc r="D43"/>
  </rcc>
  <rcc rId="161" sId="1">
    <oc r="D44">
      <f>583.563128817604-D43</f>
    </oc>
    <nc r="D44"/>
  </rcc>
  <rcc rId="162" sId="1" numFmtId="34">
    <oc r="D45">
      <f>D42-D38</f>
    </oc>
    <nc r="D45"/>
  </rcc>
  <rcv guid="{1AA327AF-6D9C-410F-B95E-5CF3E1F24DB9}" action="delete"/>
  <rdn rId="0" localSheetId="1" customView="1" name="Z_1AA327AF_6D9C_410F_B95E_5CF3E1F24DB9_.wvu.PrintArea" hidden="1" oldHidden="1">
    <formula>'C-8-2-2'!$A$9:$H$40</formula>
    <oldFormula>'C-8-2-2'!$A$9:$H$40</oldFormula>
  </rdn>
  <rdn rId="0" localSheetId="1" customView="1" name="Z_1AA327AF_6D9C_410F_B95E_5CF3E1F24DB9_.wvu.Rows" hidden="1" oldHidden="1">
    <formula>'C-8-2-2'!$43:$44</formula>
    <oldFormula>'C-8-2-2'!$43:$44</oldFormula>
  </rdn>
  <rcv guid="{1AA327AF-6D9C-410F-B95E-5CF3E1F24DB9}"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 sId="1">
    <nc r="A27" t="inlineStr">
      <is>
        <t>Directive</t>
      </is>
    </nc>
  </rcc>
  <rcc rId="166" sId="1" numFmtId="34">
    <nc r="E27">
      <v>-0.1</v>
    </nc>
  </rcc>
  <rcc rId="167" sId="1" numFmtId="34">
    <nc r="F27">
      <v>-0.1</v>
    </nc>
  </rcc>
  <rcc rId="168" sId="1">
    <nc r="A31" t="inlineStr">
      <is>
        <t>*Directive refers to the Government Directive as detailed and defined in Exhibit F, Tab 4, Schedule 1.</t>
      </is>
    </nc>
  </rcc>
  <rfmt sheetId="1" sqref="A31:D31">
    <dxf>
      <fill>
        <patternFill patternType="solid">
          <bgColor rgb="FFFFFF00"/>
        </patternFill>
      </fill>
    </dxf>
  </rfmt>
  <rcv guid="{1AA327AF-6D9C-410F-B95E-5CF3E1F24DB9}" action="delete"/>
  <rdn rId="0" localSheetId="1" customView="1" name="Z_1AA327AF_6D9C_410F_B95E_5CF3E1F24DB9_.wvu.PrintArea" hidden="1" oldHidden="1">
    <formula>'C-8-2-2'!$A$9:$H$41</formula>
    <oldFormula>'C-8-2-2'!$A$9:$H$40</oldFormula>
  </rdn>
  <rdn rId="0" localSheetId="1" customView="1" name="Z_1AA327AF_6D9C_410F_B95E_5CF3E1F24DB9_.wvu.Rows" hidden="1" oldHidden="1">
    <formula>'C-8-2-2'!$43:$44</formula>
    <oldFormula>'C-8-2-2'!$43:$44</oldFormula>
  </rdn>
  <rcv guid="{1AA327AF-6D9C-410F-B95E-5CF3E1F24DB9}"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7:F27">
    <dxf>
      <fill>
        <patternFill>
          <bgColor rgb="FFFFFF00"/>
        </patternFill>
      </fill>
    </dxf>
  </rfmt>
  <rfmt sheetId="1" sqref="A27:F27">
    <dxf>
      <fill>
        <patternFill>
          <bgColor rgb="FFFFFF00"/>
        </patternFill>
      </fill>
    </dxf>
  </rfmt>
  <rcv guid="{1AA327AF-6D9C-410F-B95E-5CF3E1F24DB9}" action="delete"/>
  <rdn rId="0" localSheetId="1" customView="1" name="Z_1AA327AF_6D9C_410F_B95E_5CF3E1F24DB9_.wvu.PrintArea" hidden="1" oldHidden="1">
    <formula>'C-8-2-2'!$A$9:$H$41</formula>
    <oldFormula>'C-8-2-2'!$A$9:$H$41</oldFormula>
  </rdn>
  <rdn rId="0" localSheetId="1" customView="1" name="Z_1AA327AF_6D9C_410F_B95E_5CF3E1F24DB9_.wvu.Rows" hidden="1" oldHidden="1">
    <formula>'C-8-2-2'!$43:$44</formula>
    <oldFormula>'C-8-2-2'!$43:$44</oldFormula>
  </rdn>
  <rcv guid="{1AA327AF-6D9C-410F-B95E-5CF3E1F24DB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numFmtId="34">
    <oc r="B17">
      <v>233.60701115000015</v>
    </oc>
    <nc r="B17">
      <v>215.1</v>
    </nc>
  </rcc>
  <rcc rId="2" sId="1" numFmtId="34">
    <oc r="C17">
      <v>215.1</v>
    </oc>
    <nc r="C17">
      <v>218.1</v>
    </nc>
  </rcc>
  <rcc rId="3" sId="1" numFmtId="34">
    <oc r="B18">
      <v>6.1204683599999994</v>
    </oc>
    <nc r="B18">
      <v>4.5999999999999996</v>
    </nc>
  </rcc>
  <rcc rId="4" sId="1" numFmtId="34">
    <oc r="C18">
      <v>4.5999999999999996</v>
    </oc>
    <nc r="C18">
      <v>5.0999999999999996</v>
    </nc>
  </rcc>
  <rcc rId="5" sId="1" numFmtId="34">
    <oc r="B19">
      <v>59</v>
    </oc>
    <nc r="B19">
      <v>62.5</v>
    </nc>
  </rcc>
  <rcc rId="6" sId="1" numFmtId="34">
    <oc r="C19">
      <v>62.5</v>
    </oc>
    <nc r="C19">
      <v>61.1</v>
    </nc>
  </rcc>
  <rcc rId="7" sId="1" numFmtId="34">
    <oc r="B20">
      <v>5.0999999999999996</v>
    </oc>
    <nc r="B20">
      <v>4.5</v>
    </nc>
  </rcc>
  <rcc rId="8" sId="1" numFmtId="34">
    <oc r="C20">
      <v>4.5</v>
    </oc>
    <nc r="C20">
      <v>6.5</v>
    </nc>
  </rcc>
  <rcc rId="9" sId="1" numFmtId="34">
    <oc r="B21">
      <v>31</v>
    </oc>
    <nc r="B21">
      <v>32.9</v>
    </nc>
  </rcc>
  <rcc rId="10" sId="1" numFmtId="34">
    <oc r="C21">
      <v>32.9</v>
    </oc>
    <nc r="C21">
      <v>32</v>
    </nc>
  </rcc>
  <rcc rId="11" sId="1" numFmtId="34">
    <oc r="B22">
      <v>55.1</v>
    </oc>
    <nc r="B22">
      <v>56.8</v>
    </nc>
  </rcc>
  <rcc rId="12" sId="1" numFmtId="34">
    <oc r="C22">
      <v>56.8</v>
    </oc>
    <nc r="C22">
      <v>58.5</v>
    </nc>
  </rcc>
  <rcc rId="13" sId="1" numFmtId="34">
    <oc r="B23">
      <v>95.7</v>
    </oc>
    <nc r="B23">
      <v>92.9</v>
    </nc>
  </rcc>
  <rcc rId="14" sId="1" numFmtId="34">
    <oc r="C23">
      <v>92.9</v>
    </oc>
    <nc r="C23">
      <v>92.2</v>
    </nc>
  </rcc>
  <rcc rId="15" sId="1" numFmtId="34">
    <oc r="B24">
      <v>8.8000000000000007</v>
    </oc>
    <nc r="B24">
      <v>4.8</v>
    </nc>
  </rcc>
  <rcc rId="16" sId="1" numFmtId="34">
    <oc r="C24">
      <v>4.8</v>
    </oc>
    <nc r="C24">
      <v>3.6</v>
    </nc>
  </rcc>
  <rcc rId="17" sId="1" numFmtId="34">
    <oc r="B25">
      <v>63.9</v>
    </oc>
    <nc r="B25">
      <v>61.3</v>
    </nc>
  </rcc>
  <rcc rId="18" sId="1" numFmtId="34">
    <oc r="C25">
      <v>61.3</v>
    </oc>
    <nc r="C25">
      <v>50.7</v>
    </nc>
  </rcc>
  <rcc rId="19" sId="1" numFmtId="34">
    <oc r="B26">
      <v>0.12600000000000477</v>
    </oc>
    <nc r="B26">
      <v>-10.173000000000002</v>
    </nc>
  </rcc>
  <rcc rId="20" sId="1" numFmtId="34">
    <oc r="C26">
      <v>-10.173000000000002</v>
    </oc>
    <nc r="C26">
      <v>-17.798000000000016</v>
    </nc>
  </rcc>
  <rcc rId="21" sId="1" numFmtId="34">
    <oc r="B35">
      <v>-90.7</v>
    </oc>
    <nc r="B35">
      <v>-91.3</v>
    </nc>
  </rcc>
  <rcc rId="22" sId="1" numFmtId="34">
    <oc r="C35">
      <v>-91.3</v>
    </oc>
    <nc r="C35">
      <v>-98.1</v>
    </nc>
  </rcc>
  <rcc rId="23" sId="1" numFmtId="34">
    <oc r="B36">
      <v>-26.2</v>
    </oc>
    <nc r="B36">
      <v>-25.8</v>
    </nc>
  </rcc>
  <rcc rId="24" sId="1" numFmtId="34">
    <oc r="C36">
      <v>-25.8</v>
    </oc>
    <nc r="C36">
      <v>-26.9</v>
    </nc>
  </rcc>
  <rcc rId="25" sId="1">
    <oc r="F15">
      <v>2019</v>
    </oc>
    <nc r="F15">
      <v>2020</v>
    </nc>
  </rcc>
  <rcc rId="26" sId="1">
    <oc r="F33">
      <v>2019</v>
    </oc>
    <nc r="F33">
      <v>2020</v>
    </nc>
  </rcc>
  <rcc rId="27" sId="1" numFmtId="34">
    <oc r="F17">
      <v>235.7773676774458</v>
    </oc>
    <nc r="F17"/>
  </rcc>
  <rcc rId="28" sId="1" numFmtId="34">
    <oc r="F18">
      <v>7.8</v>
    </oc>
    <nc r="F18"/>
  </rcc>
  <rcc rId="29" sId="1" numFmtId="34">
    <oc r="F19">
      <v>58.858355715033895</v>
    </oc>
    <nc r="F19"/>
  </rcc>
  <rcc rId="30" sId="1" numFmtId="34">
    <oc r="F20">
      <v>9.1999999999999993</v>
    </oc>
    <nc r="F20"/>
  </rcc>
  <rcc rId="31" sId="1" numFmtId="34">
    <oc r="F21">
      <v>29.5</v>
    </oc>
    <nc r="F21"/>
  </rcc>
  <rcc rId="32" sId="1" numFmtId="34">
    <oc r="F22">
      <v>52.8</v>
    </oc>
    <nc r="F22"/>
  </rcc>
  <rcc rId="33" sId="1" numFmtId="34">
    <oc r="F23">
      <v>100.6</v>
    </oc>
    <nc r="F23"/>
  </rcc>
  <rcc rId="34" sId="1" numFmtId="34">
    <oc r="F24">
      <v>4.5</v>
    </oc>
    <nc r="F24"/>
  </rcc>
  <rcc rId="35" sId="1" numFmtId="34">
    <oc r="F25">
      <v>65.599999999999994</v>
    </oc>
    <nc r="F25"/>
  </rcc>
  <rcc rId="36" sId="1" numFmtId="34">
    <oc r="F26">
      <v>-20.121999999999986</v>
    </oc>
    <nc r="F26"/>
  </rcc>
  <rcc rId="37" sId="1">
    <oc r="D16" t="inlineStr">
      <is>
        <t>Historical Year</t>
      </is>
    </oc>
    <nc r="D16" t="inlineStr">
      <is>
        <t>Forecast</t>
      </is>
    </nc>
  </rcc>
  <rcc rId="38" sId="1" numFmtId="34">
    <oc r="D17">
      <v>218.1</v>
    </oc>
    <nc r="D17"/>
  </rcc>
  <rcc rId="39" sId="1" numFmtId="34">
    <oc r="E17">
      <v>218.81287353130881</v>
    </oc>
    <nc r="E17"/>
  </rcc>
  <rcc rId="40" sId="1" numFmtId="34">
    <oc r="D18">
      <v>5.0999999999999996</v>
    </oc>
    <nc r="D18"/>
  </rcc>
  <rcc rId="41" sId="1" numFmtId="34">
    <oc r="E18">
      <v>5.2479567008379417</v>
    </oc>
    <nc r="E18"/>
  </rcc>
  <rcc rId="42" sId="1" numFmtId="34">
    <oc r="D19">
      <v>61.1</v>
    </oc>
    <nc r="D19"/>
  </rcc>
  <rcc rId="43" sId="1" numFmtId="34">
    <oc r="E19">
      <v>58.1</v>
    </oc>
    <nc r="E19"/>
  </rcc>
  <rcc rId="44" sId="1" numFmtId="34">
    <oc r="D20">
      <v>6.5</v>
    </oc>
    <nc r="D20"/>
  </rcc>
  <rcc rId="45" sId="1" numFmtId="34">
    <oc r="E20">
      <v>9.5</v>
    </oc>
    <nc r="E20"/>
  </rcc>
  <rcc rId="46" sId="1" numFmtId="34">
    <oc r="D21">
      <v>32</v>
    </oc>
    <nc r="D21"/>
  </rcc>
  <rcc rId="47" sId="1" numFmtId="34">
    <oc r="E21">
      <v>29.4</v>
    </oc>
    <nc r="E21"/>
  </rcc>
  <rcc rId="48" sId="1" numFmtId="34">
    <oc r="D22">
      <v>58.5</v>
    </oc>
    <nc r="D22"/>
  </rcc>
  <rcc rId="49" sId="1" numFmtId="34">
    <oc r="E22">
      <v>52.8</v>
    </oc>
    <nc r="E22"/>
  </rcc>
  <rcc rId="50" sId="1" numFmtId="34">
    <oc r="D23">
      <v>92.2</v>
    </oc>
    <nc r="D23"/>
  </rcc>
  <rcc rId="51" sId="1" numFmtId="34">
    <oc r="E23">
      <v>100</v>
    </oc>
    <nc r="E23"/>
  </rcc>
  <rcc rId="52" sId="1" numFmtId="34">
    <oc r="D24">
      <v>3.6</v>
    </oc>
    <nc r="D24"/>
  </rcc>
  <rcc rId="53" sId="1" numFmtId="34">
    <oc r="E24">
      <v>4.9000000000000004</v>
    </oc>
    <nc r="E24"/>
  </rcc>
  <rcc rId="54" sId="1" numFmtId="34">
    <oc r="D25">
      <v>50.7</v>
    </oc>
    <nc r="D25"/>
  </rcc>
  <rcc rId="55" sId="1" numFmtId="34">
    <oc r="E25">
      <v>64.7</v>
    </oc>
    <nc r="E25"/>
  </rcc>
  <rcc rId="56" sId="1" numFmtId="34">
    <oc r="D26">
      <v>-17.798000000000016</v>
    </oc>
    <nc r="D26"/>
  </rcc>
  <rcc rId="57" sId="1" numFmtId="34">
    <oc r="E26">
      <v>-18.554000000000002</v>
    </oc>
    <nc r="E26"/>
  </rcc>
  <rcc rId="58" sId="1" numFmtId="34">
    <oc r="D35">
      <v>-98.1</v>
    </oc>
    <nc r="D35"/>
  </rcc>
  <rcc rId="59" sId="1" numFmtId="34">
    <oc r="E35">
      <v>-105.056</v>
    </oc>
    <nc r="E35"/>
  </rcc>
  <rcc rId="60" sId="1" numFmtId="34">
    <oc r="F35">
      <v>-106.562</v>
    </oc>
    <nc r="F35"/>
  </rcc>
  <rcc rId="61" sId="1" numFmtId="34">
    <oc r="D36">
      <v>-26.9</v>
    </oc>
    <nc r="D36"/>
  </rcc>
  <rcc rId="62" sId="1" numFmtId="34">
    <oc r="E36">
      <v>-24.79</v>
    </oc>
    <nc r="E36"/>
  </rcc>
  <rcc rId="63" sId="1" numFmtId="34">
    <oc r="F36">
      <v>-24.916</v>
    </oc>
    <nc r="F36"/>
  </rcc>
  <rdn rId="0" localSheetId="1" customView="1" name="Z_CF46A99C_6AC8_4D28_86F2_ABE214E1DF5F_.wvu.PrintArea" hidden="1" oldHidden="1">
    <formula>'C-8-2-2'!$A$9:$H$40</formula>
  </rdn>
  <rdn rId="0" localSheetId="1" customView="1" name="Z_CF46A99C_6AC8_4D28_86F2_ABE214E1DF5F_.wvu.Rows" hidden="1" oldHidden="1">
    <formula>'C-8-2-2'!$43:$44</formula>
  </rdn>
  <rcv guid="{CF46A99C-6AC8-4D28-86F2-ABE214E1DF5F}"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8:F28">
    <dxf>
      <fill>
        <patternFill>
          <bgColor rgb="FFFFFF00"/>
        </patternFill>
      </fill>
    </dxf>
  </rfmt>
  <rfmt sheetId="1" sqref="E29:F29">
    <dxf>
      <fill>
        <patternFill>
          <bgColor rgb="FFFFFF00"/>
        </patternFill>
      </fill>
    </dxf>
  </rfmt>
  <rcv guid="{1AA327AF-6D9C-410F-B95E-5CF3E1F24DB9}" action="delete"/>
  <rdn rId="0" localSheetId="1" customView="1" name="Z_1AA327AF_6D9C_410F_B95E_5CF3E1F24DB9_.wvu.PrintArea" hidden="1" oldHidden="1">
    <formula>'C-8-2-2'!$A$9:$H$41</formula>
    <oldFormula>'C-8-2-2'!$A$9:$H$41</oldFormula>
  </rdn>
  <rdn rId="0" localSheetId="1" customView="1" name="Z_1AA327AF_6D9C_410F_B95E_5CF3E1F24DB9_.wvu.Rows" hidden="1" oldHidden="1">
    <formula>'C-8-2-2'!$43:$44</formula>
    <oldFormula>'C-8-2-2'!$43:$44</oldFormula>
  </rdn>
  <rcv guid="{1AA327AF-6D9C-410F-B95E-5CF3E1F24DB9}"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17:G29" start="0" length="0">
    <dxf>
      <border>
        <right style="medium">
          <color indexed="64"/>
        </right>
      </border>
    </dxf>
  </rfmt>
  <rfmt sheetId="1" sqref="G31" start="0" length="0">
    <dxf>
      <border>
        <left/>
        <right style="medium">
          <color indexed="64"/>
        </right>
        <top/>
        <bottom style="medium">
          <color indexed="64"/>
        </bottom>
      </border>
    </dxf>
  </rfmt>
  <rfmt sheetId="1" sqref="I35:I38" start="0" length="0">
    <dxf>
      <border>
        <right style="medium">
          <color indexed="64"/>
        </right>
      </border>
    </dxf>
  </rfmt>
  <rfmt sheetId="1" sqref="D17:D29">
    <dxf>
      <fill>
        <patternFill>
          <bgColor theme="6" tint="0.79998168889431442"/>
        </patternFill>
      </fill>
    </dxf>
  </rfmt>
  <rfmt sheetId="1" sqref="A27:F27">
    <dxf>
      <fill>
        <patternFill>
          <bgColor theme="6" tint="0.79998168889431442"/>
        </patternFill>
      </fill>
    </dxf>
  </rfmt>
  <rfmt sheetId="1" sqref="E28:F29">
    <dxf>
      <fill>
        <patternFill>
          <bgColor theme="6" tint="0.79998168889431442"/>
        </patternFill>
      </fill>
    </dxf>
  </rfmt>
  <rfmt sheetId="1" sqref="A31:D31">
    <dxf>
      <fill>
        <patternFill patternType="none">
          <bgColor auto="1"/>
        </patternFill>
      </fill>
    </dxf>
  </rfmt>
  <rfmt sheetId="1" sqref="D35:D38">
    <dxf>
      <fill>
        <patternFill>
          <bgColor theme="6" tint="0.79998168889431442"/>
        </patternFill>
      </fill>
    </dxf>
  </rfmt>
  <rfmt sheetId="1" sqref="G31" start="0" length="0">
    <dxf>
      <border>
        <left/>
        <right/>
        <top/>
        <bottom/>
      </border>
    </dxf>
  </rfmt>
  <rfmt sheetId="1" sqref="G32" start="0" length="0">
    <dxf>
      <border>
        <left style="medium">
          <color indexed="64"/>
        </left>
        <right style="medium">
          <color indexed="64"/>
        </right>
        <top style="medium">
          <color indexed="64"/>
        </top>
        <bottom/>
      </border>
    </dxf>
  </rfmt>
  <rcv guid="{951BBA8E-0605-4107-8A67-B68CA8B20BF0}" action="delete"/>
  <rdn rId="0" localSheetId="1" customView="1" name="Z_951BBA8E_0605_4107_8A67_B68CA8B20BF0_.wvu.PrintArea" hidden="1" oldHidden="1">
    <formula>'C-8-2-2'!$A$9:$H$40</formula>
    <oldFormula>'C-8-2-2'!$A$9:$H$40</oldFormula>
  </rdn>
  <rdn rId="0" localSheetId="1" customView="1" name="Z_951BBA8E_0605_4107_8A67_B68CA8B20BF0_.wvu.Rows" hidden="1" oldHidden="1">
    <formula>'C-8-2-2'!$1:$7,'C-8-2-2'!$43:$44</formula>
    <oldFormula>'C-8-2-2'!$1:$7,'C-8-2-2'!$43:$44</oldFormula>
  </rdn>
  <rcv guid="{951BBA8E-0605-4107-8A67-B68CA8B20BF0}"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1" sqref="G30" start="0" length="0">
    <dxf>
      <font>
        <sz val="10"/>
        <color auto="1"/>
        <name val="Arial"/>
        <scheme val="none"/>
      </font>
      <numFmt numFmtId="0" formatCode="General"/>
      <border outline="0">
        <left style="medium">
          <color indexed="64"/>
        </left>
        <right style="medium">
          <color indexed="64"/>
        </right>
      </border>
    </dxf>
  </rfmt>
  <rcv guid="{1AA327AF-6D9C-410F-B95E-5CF3E1F24DB9}" action="delete"/>
  <rdn rId="0" localSheetId="1" customView="1" name="Z_1AA327AF_6D9C_410F_B95E_5CF3E1F24DB9_.wvu.PrintArea" hidden="1" oldHidden="1">
    <formula>'C-8-2-2'!$A$9:$J$41</formula>
    <oldFormula>'C-8-2-2'!$A$9:$H$41</oldFormula>
  </rdn>
  <rdn rId="0" localSheetId="1" customView="1" name="Z_1AA327AF_6D9C_410F_B95E_5CF3E1F24DB9_.wvu.Rows" hidden="1" oldHidden="1">
    <formula>'C-8-2-2'!$43:$44</formula>
    <oldFormula>'C-8-2-2'!$43:$44</oldFormula>
  </rdn>
  <rcv guid="{1AA327AF-6D9C-410F-B95E-5CF3E1F24DB9}"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D91DA11-E60B-44C1-81D6-783D0BE40333}" action="delete"/>
  <rdn rId="0" localSheetId="1" customView="1" name="Z_FD91DA11_E60B_44C1_81D6_783D0BE40333_.wvu.PrintArea" hidden="1" oldHidden="1">
    <formula>'C-8-2-2'!$A$9:$J$40</formula>
    <oldFormula>'C-8-2-2'!$A$9:$H$40</oldFormula>
  </rdn>
  <rdn rId="0" localSheetId="1" customView="1" name="Z_FD91DA11_E60B_44C1_81D6_783D0BE40333_.wvu.Rows" hidden="1" oldHidden="1">
    <formula>'C-8-2-2'!$43:$44</formula>
    <oldFormula>'C-8-2-2'!$43:$44</oldFormula>
  </rdn>
  <rcv guid="{FD91DA11-E60B-44C1-81D6-783D0BE4033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 sId="1" numFmtId="34">
    <nc r="E17">
      <v>200.6</v>
    </nc>
  </rcc>
  <rcc rId="67" sId="1" numFmtId="34">
    <nc r="F17">
      <v>214.2</v>
    </nc>
  </rcc>
  <rcc rId="68" sId="1" numFmtId="34">
    <nc r="E18">
      <v>6</v>
    </nc>
  </rcc>
  <rcc rId="69" sId="1" numFmtId="34">
    <nc r="F18">
      <v>6.9</v>
    </nc>
  </rcc>
  <rcc rId="70" sId="1" numFmtId="34">
    <nc r="D18">
      <v>5.2</v>
    </nc>
  </rcc>
  <rcc rId="71" sId="1" numFmtId="34">
    <nc r="D19">
      <v>56.6</v>
    </nc>
  </rcc>
  <rcc rId="72" sId="1" numFmtId="34">
    <nc r="E19">
      <v>46.1</v>
    </nc>
  </rcc>
  <rcc rId="73" sId="1" numFmtId="34">
    <nc r="F19">
      <v>48.9</v>
    </nc>
  </rcc>
  <rcc rId="74" sId="1" numFmtId="34">
    <nc r="D20">
      <v>10.4</v>
    </nc>
  </rcc>
  <rcc rId="75" sId="1" numFmtId="34">
    <nc r="E20">
      <v>7.3</v>
    </nc>
  </rcc>
  <rcc rId="76" sId="1" numFmtId="34">
    <nc r="F20">
      <v>7.5</v>
    </nc>
  </rcc>
  <rcc rId="77" sId="1" numFmtId="34">
    <nc r="D21">
      <v>29.6</v>
    </nc>
  </rcc>
  <rcc rId="78" sId="1" numFmtId="34">
    <nc r="E21">
      <v>25.5</v>
    </nc>
  </rcc>
  <rcc rId="79" sId="1" numFmtId="34">
    <nc r="F21">
      <v>25</v>
    </nc>
  </rcc>
  <rcc rId="80" sId="1" numFmtId="34">
    <nc r="D22">
      <v>49.8</v>
    </nc>
  </rcc>
  <rcc rId="81" sId="1" numFmtId="34">
    <nc r="E22">
      <v>45.6</v>
    </nc>
  </rcc>
  <rcc rId="82" sId="1" numFmtId="34">
    <nc r="F22">
      <v>46.7</v>
    </nc>
  </rcc>
  <rcc rId="83" sId="1" numFmtId="34">
    <oc r="C23">
      <v>92.2</v>
    </oc>
    <nc r="C23">
      <v>90.2</v>
    </nc>
  </rcc>
  <rcc rId="84" sId="1" numFmtId="34">
    <nc r="D23">
      <v>98.2</v>
    </nc>
  </rcc>
  <rcc rId="85" sId="1" numFmtId="34">
    <nc r="E23">
      <v>87.9</v>
    </nc>
  </rcc>
  <rcc rId="86" sId="1" numFmtId="34">
    <nc r="F23">
      <v>92.8</v>
    </nc>
  </rcc>
  <rcc rId="87" sId="1" numFmtId="34">
    <nc r="D24">
      <v>3.2</v>
    </nc>
  </rcc>
  <rcc rId="88" sId="1" numFmtId="34">
    <nc r="E24">
      <v>3.9</v>
    </nc>
  </rcc>
  <rcc rId="89" sId="1" numFmtId="34">
    <nc r="F24">
      <v>3.9</v>
    </nc>
  </rcc>
  <rcc rId="90" sId="1" numFmtId="34">
    <nc r="D25">
      <v>64.7</v>
    </nc>
  </rcc>
  <rcc rId="91" sId="1" numFmtId="34">
    <nc r="E25">
      <v>67.2</v>
    </nc>
  </rcc>
  <rcc rId="92" sId="1" numFmtId="34">
    <nc r="F25">
      <v>68.099999999999994</v>
    </nc>
  </rcc>
  <rcc rId="93" sId="1" numFmtId="34">
    <nc r="D26">
      <v>-12.615248678007831</v>
    </nc>
  </rcc>
  <rm rId="94" sheetId="1" source="I26:J26" destination="E26:F26" sourceSheetId="1">
    <rfmt sheetId="1" s="1" sqref="E26" start="0" length="0">
      <dxf>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protection locked="0"/>
      </dxf>
    </rfmt>
    <rfmt sheetId="1" s="1" sqref="F26" start="0" length="0">
      <dxf>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protection locked="0"/>
      </dxf>
    </rfmt>
  </rm>
  <rcc rId="95" sId="1" odxf="1" s="1" dxf="1" numFmtId="34">
    <nc r="E26">
      <v>-33.282207161838841</v>
    </nc>
    <ndxf>
      <font>
        <sz val="11"/>
        <color theme="1"/>
        <name val="Calibri"/>
        <scheme val="minor"/>
      </font>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ndxf>
  </rcc>
  <rcc rId="96" sId="1" odxf="1" s="1" dxf="1" numFmtId="34">
    <nc r="F26">
      <v>-34.866226204587988</v>
    </nc>
    <ndxf>
      <font>
        <sz val="11"/>
        <color theme="1"/>
        <name val="Calibri"/>
        <scheme val="minor"/>
      </font>
      <numFmt numFmtId="165" formatCode="_-&quot;$&quot;* #,##0.0_-;\-&quot;$&quot;* #,##0.0_-;_-&quot;$&quot;* &quot;-&quot;??_-;_-@_-"/>
      <fill>
        <patternFill patternType="solid">
          <bgColor rgb="FFEBF1DE"/>
        </patternFill>
      </fill>
      <border outline="0">
        <left style="medium">
          <color indexed="64"/>
        </left>
        <right style="medium">
          <color indexed="64"/>
        </right>
        <top style="thin">
          <color indexed="64"/>
        </top>
        <bottom style="thin">
          <color indexed="64"/>
        </bottom>
      </border>
    </ndxf>
  </rcc>
  <rcc rId="97" sId="1" numFmtId="34">
    <nc r="D17">
      <v>221.3</v>
    </nc>
  </rcc>
  <rcc rId="98" sId="1">
    <oc r="D34" t="inlineStr">
      <is>
        <t>Historical Year</t>
      </is>
    </oc>
    <nc r="D34" t="inlineStr">
      <is>
        <t>Forecast</t>
      </is>
    </nc>
  </rcc>
  <rcc rId="99" sId="1" numFmtId="34">
    <nc r="E36">
      <v>-22.9</v>
    </nc>
  </rcc>
  <rcc rId="100" sId="1" numFmtId="34">
    <nc r="F36">
      <v>-22.8</v>
    </nc>
  </rcc>
  <rcc rId="101" sId="1" numFmtId="34">
    <nc r="E35">
      <v>-91.7</v>
    </nc>
  </rcc>
  <rcc rId="102" sId="1" numFmtId="34">
    <nc r="F35">
      <v>-97.1</v>
    </nc>
  </rcc>
  <rcv guid="{CF46A99C-6AC8-4D28-86F2-ABE214E1DF5F}" action="delete"/>
  <rdn rId="0" localSheetId="1" customView="1" name="Z_CF46A99C_6AC8_4D28_86F2_ABE214E1DF5F_.wvu.PrintArea" hidden="1" oldHidden="1">
    <formula>'C-8-2-2'!$A$9:$H$40</formula>
    <oldFormula>'C-8-2-2'!$A$9:$H$40</oldFormula>
  </rdn>
  <rdn rId="0" localSheetId="1" customView="1" name="Z_CF46A99C_6AC8_4D28_86F2_ABE214E1DF5F_.wvu.Rows" hidden="1" oldHidden="1">
    <formula>'C-8-2-2'!$43:$44</formula>
    <oldFormula>'C-8-2-2'!$43:$44</oldFormula>
  </rdn>
  <rcv guid="{CF46A99C-6AC8-4D28-86F2-ABE214E1DF5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5" sId="1" numFmtId="34">
    <nc r="D35">
      <v>102.5</v>
    </nc>
  </rcc>
  <rcc rId="106" sId="1" numFmtId="34">
    <nc r="D36">
      <v>24.5</v>
    </nc>
  </rcc>
  <rcv guid="{CF46A99C-6AC8-4D28-86F2-ABE214E1DF5F}" action="delete"/>
  <rdn rId="0" localSheetId="1" customView="1" name="Z_CF46A99C_6AC8_4D28_86F2_ABE214E1DF5F_.wvu.PrintArea" hidden="1" oldHidden="1">
    <formula>'C-8-2-2'!$A$9:$H$40</formula>
    <oldFormula>'C-8-2-2'!$A$9:$H$40</oldFormula>
  </rdn>
  <rdn rId="0" localSheetId="1" customView="1" name="Z_CF46A99C_6AC8_4D28_86F2_ABE214E1DF5F_.wvu.Rows" hidden="1" oldHidden="1">
    <formula>'C-8-2-2'!$43:$44</formula>
    <oldFormula>'C-8-2-2'!$43:$44</oldFormula>
  </rdn>
  <rcv guid="{CF46A99C-6AC8-4D28-86F2-ABE214E1DF5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numFmtId="34">
    <oc r="D35">
      <v>102.5</v>
    </oc>
    <nc r="D35">
      <v>-102.5</v>
    </nc>
  </rcc>
  <rcc rId="110" sId="1" numFmtId="34">
    <oc r="D36">
      <v>24.5</v>
    </oc>
    <nc r="D36">
      <v>-24.5</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 numFmtId="34">
    <oc r="C23">
      <v>90.2</v>
    </oc>
    <nc r="C23">
      <v>92.2</v>
    </nc>
  </rcc>
  <rcc rId="112" sId="1" numFmtId="34">
    <oc r="E26">
      <v>-33.282207161838841</v>
    </oc>
    <nc r="E26">
      <v>-33.229999999999997</v>
    </nc>
  </rcc>
  <rcc rId="113" sId="1" numFmtId="34">
    <oc r="F26">
      <v>-34.866226204587988</v>
    </oc>
    <nc r="F26">
      <v>-34.9</v>
    </nc>
  </rcc>
  <rdn rId="0" localSheetId="1" customView="1" name="Z_9B6634CA_0B2A_4421_8CFA_6628141142D5_.wvu.PrintArea" hidden="1" oldHidden="1">
    <formula>'C-8-2-2'!$A$9:$H$40</formula>
  </rdn>
  <rdn rId="0" localSheetId="1" customView="1" name="Z_9B6634CA_0B2A_4421_8CFA_6628141142D5_.wvu.Rows" hidden="1" oldHidden="1">
    <formula>'C-8-2-2'!$43:$44</formula>
  </rdn>
  <rcv guid="{9B6634CA-0B2A-4421-8CFA-6628141142D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numFmtId="34">
    <oc r="E35">
      <v>-91.7</v>
    </oc>
    <nc r="E35">
      <v>-91.8</v>
    </nc>
  </rcc>
  <rcc rId="117" sId="1">
    <oc r="E38">
      <f>SUM(E35:E37)</f>
    </oc>
    <nc r="E38">
      <f>SUM(E35:E37)+0.1</f>
    </nc>
  </rcc>
  <rcc rId="118" sId="1" numFmtId="34">
    <oc r="F35">
      <v>-97.1</v>
    </oc>
    <nc r="F35">
      <v>-97.2</v>
    </nc>
  </rcc>
  <rcc rId="119" sId="1">
    <oc r="F38">
      <f>SUM(F35:F37)</f>
    </oc>
    <nc r="F38">
      <f>SUM(F35:F37)+0.1</f>
    </nc>
  </rcc>
  <rcv guid="{9B6634CA-0B2A-4421-8CFA-6628141142D5}" action="delete"/>
  <rdn rId="0" localSheetId="1" customView="1" name="Z_9B6634CA_0B2A_4421_8CFA_6628141142D5_.wvu.PrintArea" hidden="1" oldHidden="1">
    <formula>'C-8-2-2'!$A$9:$H$40</formula>
    <oldFormula>'C-8-2-2'!$A$9:$H$40</oldFormula>
  </rdn>
  <rdn rId="0" localSheetId="1" customView="1" name="Z_9B6634CA_0B2A_4421_8CFA_6628141142D5_.wvu.Rows" hidden="1" oldHidden="1">
    <formula>'C-8-2-2'!$43:$44</formula>
    <oldFormula>'C-8-2-2'!$43:$44</oldFormula>
  </rdn>
  <rcv guid="{9B6634CA-0B2A-4421-8CFA-6628141142D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 sId="1">
    <oc r="F28">
      <f>SUM(F17:F27)</f>
    </oc>
    <nc r="F28">
      <f>SUM(F17:F27)+0.1</f>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1" numFmtId="34">
    <oc r="C20">
      <v>6.5</v>
    </oc>
    <nc r="C20">
      <v>8.5</v>
    </nc>
  </rcc>
  <rcc rId="124" sId="1" numFmtId="34">
    <oc r="C23">
      <v>92.2</v>
    </oc>
    <nc r="C23">
      <v>90.2</v>
    </nc>
  </rcc>
  <rdn rId="0" localSheetId="1" customView="1" name="Z_1AA327AF_6D9C_410F_B95E_5CF3E1F24DB9_.wvu.PrintArea" hidden="1" oldHidden="1">
    <formula>'C-8-2-2'!$A$9:$H$40</formula>
  </rdn>
  <rdn rId="0" localSheetId="1" customView="1" name="Z_1AA327AF_6D9C_410F_B95E_5CF3E1F24DB9_.wvu.Rows" hidden="1" oldHidden="1">
    <formula>'C-8-2-2'!$43:$44</formula>
  </rdn>
  <rcv guid="{1AA327AF-6D9C-410F-B95E-5CF3E1F24DB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7">
  <userInfo guid="{8CD1C606-C1E0-40F5-976B-44F69BCE5AEF}" name="QURESHI Muhammad" id="-1425974477" dateTime="2018-11-28T10:59:12"/>
  <userInfo guid="{ECED20FB-CA86-40CE-8249-A32B1A37AE7E}" name="MALINOWSKI Michael" id="-1412798616" dateTime="2019-01-07T17:57:47"/>
  <userInfo guid="{C4DE4444-2A22-4AC8-AE1C-6085E0A1D01A}" name="Uri AKSELRUD" id="-2147239610" dateTime="2019-01-10T16:13:50"/>
  <userInfo guid="{38BBBCBB-E895-4C77-A980-C2326045DD68}" name="Uri AKSELRUD" id="-2147274736" dateTime="2019-01-16T15:05:16"/>
  <userInfo guid="{C99858FE-C26A-44B2-B357-6BE87C607D72}" name="AKSELRUD Uri" id="-1364642522" dateTime="2019-01-24T14:50:10"/>
  <userInfo guid="{C99858FE-C26A-44B2-B357-6BE87C607D72}" name="MALINOWSKI Michael" id="-1412799714" dateTime="2019-01-27T17:47:30"/>
  <userInfo guid="{84525D99-C6AE-4F70-877A-B5D88A11A409}" name="BURKE Kathleen" id="-709657974" dateTime="2019-02-21T23:37:18"/>
  <userInfo guid="{A61B0CD3-70E6-4215-BA38-E3031AEE7463}" name="LEE Julie(Qiu Ling)" id="-696819670" dateTime="2019-02-26T15:34:37"/>
  <userInfo guid="{41648C8A-4EEB-4714-95AE-74D5C7CC1460}" name="QURESHI Muhammad" id="-1425965863" dateTime="2019-03-19T18:20:25"/>
  <userInfo guid="{21F3AD65-F45B-4DD5-9435-DAC4A1C8DE94}" name="MALINOWSKI Michael" id="-1412823224" dateTime="2019-04-25T08:41:01"/>
  <userInfo guid="{DE2A2B4D-16BD-48EF-B10C-5A1C6931EE53}" name="MALINOWSKI Michael" id="-1412794788" dateTime="2019-04-25T12:18:19"/>
  <userInfo guid="{95F7AC43-ECB9-469E-8A01-F3D40B984CD4}" name="AKSELRUD Uri" id="-1364605772" dateTime="2019-05-02T22:53:16"/>
  <userInfo guid="{F34AD9C9-998E-4ADB-B111-FAA1BBE75B66}" name="AKSELRUD Uri" id="-1364624528" dateTime="2019-05-02T23:05:44"/>
  <userInfo guid="{E3463BAE-A442-47D8-93F0-170F6A943F63}" name="AKSELRUD Uri" id="-1364640070" dateTime="2019-06-03T16:57:08"/>
  <userInfo guid="{FEE3AD4D-4AEB-4B8F-A5A9-12FD102E909F}" name="LEE Julie(Qiu Ling)" id="-696780912" dateTime="2019-06-05T14:23:06"/>
  <userInfo guid="{0C23B16C-2EB6-4894-9FE7-EA32A4090D0D}" name="AKSELRUD Uri" id="-1364621730" dateTime="2019-06-10T14:11:10"/>
  <userInfo guid="{7D9CC943-2C27-42D1-9A30-F5A556261780}" name="QURESHI Muhammad" id="-1425971750" dateTime="2019-06-10T15:51:4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tabSelected="1" view="pageBreakPreview" topLeftCell="A10" zoomScale="90" zoomScaleNormal="100" zoomScaleSheetLayoutView="90" workbookViewId="0">
      <selection activeCell="A23" sqref="A23"/>
    </sheetView>
  </sheetViews>
  <sheetFormatPr defaultRowHeight="12.75" x14ac:dyDescent="0.2"/>
  <cols>
    <col min="1" max="1" width="55.5703125" style="31" customWidth="1"/>
    <col min="2" max="7" width="15.7109375" style="31" customWidth="1"/>
    <col min="8" max="8" width="48.85546875" style="31" customWidth="1"/>
    <col min="9" max="9" width="7.42578125" style="31" customWidth="1"/>
    <col min="10" max="10" width="5.28515625" style="31" customWidth="1"/>
    <col min="11" max="11" width="54.5703125" style="31" bestFit="1" customWidth="1"/>
    <col min="12" max="250" width="9.140625" style="31"/>
    <col min="251" max="251" width="2.85546875" style="31" customWidth="1"/>
    <col min="252" max="252" width="5" style="31" customWidth="1"/>
    <col min="253" max="253" width="62" style="31" customWidth="1"/>
    <col min="254" max="254" width="12.7109375" style="31" bestFit="1" customWidth="1"/>
    <col min="255" max="255" width="1.7109375" style="31" customWidth="1"/>
    <col min="256" max="258" width="15.7109375" style="31" customWidth="1"/>
    <col min="259" max="259" width="17.85546875" style="31" bestFit="1" customWidth="1"/>
    <col min="260" max="260" width="18.5703125" style="31" bestFit="1" customWidth="1"/>
    <col min="261" max="263" width="15.7109375" style="31" customWidth="1"/>
    <col min="264" max="264" width="20" style="31" customWidth="1"/>
    <col min="265" max="265" width="18.5703125" style="31" bestFit="1" customWidth="1"/>
    <col min="266" max="266" width="13.7109375" style="31" customWidth="1"/>
    <col min="267" max="267" width="54.5703125" style="31" bestFit="1" customWidth="1"/>
    <col min="268" max="506" width="9.140625" style="31"/>
    <col min="507" max="507" width="2.85546875" style="31" customWidth="1"/>
    <col min="508" max="508" width="5" style="31" customWidth="1"/>
    <col min="509" max="509" width="62" style="31" customWidth="1"/>
    <col min="510" max="510" width="12.7109375" style="31" bestFit="1" customWidth="1"/>
    <col min="511" max="511" width="1.7109375" style="31" customWidth="1"/>
    <col min="512" max="514" width="15.7109375" style="31" customWidth="1"/>
    <col min="515" max="515" width="17.85546875" style="31" bestFit="1" customWidth="1"/>
    <col min="516" max="516" width="18.5703125" style="31" bestFit="1" customWidth="1"/>
    <col min="517" max="519" width="15.7109375" style="31" customWidth="1"/>
    <col min="520" max="520" width="20" style="31" customWidth="1"/>
    <col min="521" max="521" width="18.5703125" style="31" bestFit="1" customWidth="1"/>
    <col min="522" max="522" width="13.7109375" style="31" customWidth="1"/>
    <col min="523" max="523" width="54.5703125" style="31" bestFit="1" customWidth="1"/>
    <col min="524" max="762" width="9.140625" style="31"/>
    <col min="763" max="763" width="2.85546875" style="31" customWidth="1"/>
    <col min="764" max="764" width="5" style="31" customWidth="1"/>
    <col min="765" max="765" width="62" style="31" customWidth="1"/>
    <col min="766" max="766" width="12.7109375" style="31" bestFit="1" customWidth="1"/>
    <col min="767" max="767" width="1.7109375" style="31" customWidth="1"/>
    <col min="768" max="770" width="15.7109375" style="31" customWidth="1"/>
    <col min="771" max="771" width="17.85546875" style="31" bestFit="1" customWidth="1"/>
    <col min="772" max="772" width="18.5703125" style="31" bestFit="1" customWidth="1"/>
    <col min="773" max="775" width="15.7109375" style="31" customWidth="1"/>
    <col min="776" max="776" width="20" style="31" customWidth="1"/>
    <col min="777" max="777" width="18.5703125" style="31" bestFit="1" customWidth="1"/>
    <col min="778" max="778" width="13.7109375" style="31" customWidth="1"/>
    <col min="779" max="779" width="54.5703125" style="31" bestFit="1" customWidth="1"/>
    <col min="780" max="1018" width="9.140625" style="31"/>
    <col min="1019" max="1019" width="2.85546875" style="31" customWidth="1"/>
    <col min="1020" max="1020" width="5" style="31" customWidth="1"/>
    <col min="1021" max="1021" width="62" style="31" customWidth="1"/>
    <col min="1022" max="1022" width="12.7109375" style="31" bestFit="1" customWidth="1"/>
    <col min="1023" max="1023" width="1.7109375" style="31" customWidth="1"/>
    <col min="1024" max="1026" width="15.7109375" style="31" customWidth="1"/>
    <col min="1027" max="1027" width="17.85546875" style="31" bestFit="1" customWidth="1"/>
    <col min="1028" max="1028" width="18.5703125" style="31" bestFit="1" customWidth="1"/>
    <col min="1029" max="1031" width="15.7109375" style="31" customWidth="1"/>
    <col min="1032" max="1032" width="20" style="31" customWidth="1"/>
    <col min="1033" max="1033" width="18.5703125" style="31" bestFit="1" customWidth="1"/>
    <col min="1034" max="1034" width="13.7109375" style="31" customWidth="1"/>
    <col min="1035" max="1035" width="54.5703125" style="31" bestFit="1" customWidth="1"/>
    <col min="1036" max="1274" width="9.140625" style="31"/>
    <col min="1275" max="1275" width="2.85546875" style="31" customWidth="1"/>
    <col min="1276" max="1276" width="5" style="31" customWidth="1"/>
    <col min="1277" max="1277" width="62" style="31" customWidth="1"/>
    <col min="1278" max="1278" width="12.7109375" style="31" bestFit="1" customWidth="1"/>
    <col min="1279" max="1279" width="1.7109375" style="31" customWidth="1"/>
    <col min="1280" max="1282" width="15.7109375" style="31" customWidth="1"/>
    <col min="1283" max="1283" width="17.85546875" style="31" bestFit="1" customWidth="1"/>
    <col min="1284" max="1284" width="18.5703125" style="31" bestFit="1" customWidth="1"/>
    <col min="1285" max="1287" width="15.7109375" style="31" customWidth="1"/>
    <col min="1288" max="1288" width="20" style="31" customWidth="1"/>
    <col min="1289" max="1289" width="18.5703125" style="31" bestFit="1" customWidth="1"/>
    <col min="1290" max="1290" width="13.7109375" style="31" customWidth="1"/>
    <col min="1291" max="1291" width="54.5703125" style="31" bestFit="1" customWidth="1"/>
    <col min="1292" max="1530" width="9.140625" style="31"/>
    <col min="1531" max="1531" width="2.85546875" style="31" customWidth="1"/>
    <col min="1532" max="1532" width="5" style="31" customWidth="1"/>
    <col min="1533" max="1533" width="62" style="31" customWidth="1"/>
    <col min="1534" max="1534" width="12.7109375" style="31" bestFit="1" customWidth="1"/>
    <col min="1535" max="1535" width="1.7109375" style="31" customWidth="1"/>
    <col min="1536" max="1538" width="15.7109375" style="31" customWidth="1"/>
    <col min="1539" max="1539" width="17.85546875" style="31" bestFit="1" customWidth="1"/>
    <col min="1540" max="1540" width="18.5703125" style="31" bestFit="1" customWidth="1"/>
    <col min="1541" max="1543" width="15.7109375" style="31" customWidth="1"/>
    <col min="1544" max="1544" width="20" style="31" customWidth="1"/>
    <col min="1545" max="1545" width="18.5703125" style="31" bestFit="1" customWidth="1"/>
    <col min="1546" max="1546" width="13.7109375" style="31" customWidth="1"/>
    <col min="1547" max="1547" width="54.5703125" style="31" bestFit="1" customWidth="1"/>
    <col min="1548" max="1786" width="9.140625" style="31"/>
    <col min="1787" max="1787" width="2.85546875" style="31" customWidth="1"/>
    <col min="1788" max="1788" width="5" style="31" customWidth="1"/>
    <col min="1789" max="1789" width="62" style="31" customWidth="1"/>
    <col min="1790" max="1790" width="12.7109375" style="31" bestFit="1" customWidth="1"/>
    <col min="1791" max="1791" width="1.7109375" style="31" customWidth="1"/>
    <col min="1792" max="1794" width="15.7109375" style="31" customWidth="1"/>
    <col min="1795" max="1795" width="17.85546875" style="31" bestFit="1" customWidth="1"/>
    <col min="1796" max="1796" width="18.5703125" style="31" bestFit="1" customWidth="1"/>
    <col min="1797" max="1799" width="15.7109375" style="31" customWidth="1"/>
    <col min="1800" max="1800" width="20" style="31" customWidth="1"/>
    <col min="1801" max="1801" width="18.5703125" style="31" bestFit="1" customWidth="1"/>
    <col min="1802" max="1802" width="13.7109375" style="31" customWidth="1"/>
    <col min="1803" max="1803" width="54.5703125" style="31" bestFit="1" customWidth="1"/>
    <col min="1804" max="2042" width="9.140625" style="31"/>
    <col min="2043" max="2043" width="2.85546875" style="31" customWidth="1"/>
    <col min="2044" max="2044" width="5" style="31" customWidth="1"/>
    <col min="2045" max="2045" width="62" style="31" customWidth="1"/>
    <col min="2046" max="2046" width="12.7109375" style="31" bestFit="1" customWidth="1"/>
    <col min="2047" max="2047" width="1.7109375" style="31" customWidth="1"/>
    <col min="2048" max="2050" width="15.7109375" style="31" customWidth="1"/>
    <col min="2051" max="2051" width="17.85546875" style="31" bestFit="1" customWidth="1"/>
    <col min="2052" max="2052" width="18.5703125" style="31" bestFit="1" customWidth="1"/>
    <col min="2053" max="2055" width="15.7109375" style="31" customWidth="1"/>
    <col min="2056" max="2056" width="20" style="31" customWidth="1"/>
    <col min="2057" max="2057" width="18.5703125" style="31" bestFit="1" customWidth="1"/>
    <col min="2058" max="2058" width="13.7109375" style="31" customWidth="1"/>
    <col min="2059" max="2059" width="54.5703125" style="31" bestFit="1" customWidth="1"/>
    <col min="2060" max="2298" width="9.140625" style="31"/>
    <col min="2299" max="2299" width="2.85546875" style="31" customWidth="1"/>
    <col min="2300" max="2300" width="5" style="31" customWidth="1"/>
    <col min="2301" max="2301" width="62" style="31" customWidth="1"/>
    <col min="2302" max="2302" width="12.7109375" style="31" bestFit="1" customWidth="1"/>
    <col min="2303" max="2303" width="1.7109375" style="31" customWidth="1"/>
    <col min="2304" max="2306" width="15.7109375" style="31" customWidth="1"/>
    <col min="2307" max="2307" width="17.85546875" style="31" bestFit="1" customWidth="1"/>
    <col min="2308" max="2308" width="18.5703125" style="31" bestFit="1" customWidth="1"/>
    <col min="2309" max="2311" width="15.7109375" style="31" customWidth="1"/>
    <col min="2312" max="2312" width="20" style="31" customWidth="1"/>
    <col min="2313" max="2313" width="18.5703125" style="31" bestFit="1" customWidth="1"/>
    <col min="2314" max="2314" width="13.7109375" style="31" customWidth="1"/>
    <col min="2315" max="2315" width="54.5703125" style="31" bestFit="1" customWidth="1"/>
    <col min="2316" max="2554" width="9.140625" style="31"/>
    <col min="2555" max="2555" width="2.85546875" style="31" customWidth="1"/>
    <col min="2556" max="2556" width="5" style="31" customWidth="1"/>
    <col min="2557" max="2557" width="62" style="31" customWidth="1"/>
    <col min="2558" max="2558" width="12.7109375" style="31" bestFit="1" customWidth="1"/>
    <col min="2559" max="2559" width="1.7109375" style="31" customWidth="1"/>
    <col min="2560" max="2562" width="15.7109375" style="31" customWidth="1"/>
    <col min="2563" max="2563" width="17.85546875" style="31" bestFit="1" customWidth="1"/>
    <col min="2564" max="2564" width="18.5703125" style="31" bestFit="1" customWidth="1"/>
    <col min="2565" max="2567" width="15.7109375" style="31" customWidth="1"/>
    <col min="2568" max="2568" width="20" style="31" customWidth="1"/>
    <col min="2569" max="2569" width="18.5703125" style="31" bestFit="1" customWidth="1"/>
    <col min="2570" max="2570" width="13.7109375" style="31" customWidth="1"/>
    <col min="2571" max="2571" width="54.5703125" style="31" bestFit="1" customWidth="1"/>
    <col min="2572" max="2810" width="9.140625" style="31"/>
    <col min="2811" max="2811" width="2.85546875" style="31" customWidth="1"/>
    <col min="2812" max="2812" width="5" style="31" customWidth="1"/>
    <col min="2813" max="2813" width="62" style="31" customWidth="1"/>
    <col min="2814" max="2814" width="12.7109375" style="31" bestFit="1" customWidth="1"/>
    <col min="2815" max="2815" width="1.7109375" style="31" customWidth="1"/>
    <col min="2816" max="2818" width="15.7109375" style="31" customWidth="1"/>
    <col min="2819" max="2819" width="17.85546875" style="31" bestFit="1" customWidth="1"/>
    <col min="2820" max="2820" width="18.5703125" style="31" bestFit="1" customWidth="1"/>
    <col min="2821" max="2823" width="15.7109375" style="31" customWidth="1"/>
    <col min="2824" max="2824" width="20" style="31" customWidth="1"/>
    <col min="2825" max="2825" width="18.5703125" style="31" bestFit="1" customWidth="1"/>
    <col min="2826" max="2826" width="13.7109375" style="31" customWidth="1"/>
    <col min="2827" max="2827" width="54.5703125" style="31" bestFit="1" customWidth="1"/>
    <col min="2828" max="3066" width="9.140625" style="31"/>
    <col min="3067" max="3067" width="2.85546875" style="31" customWidth="1"/>
    <col min="3068" max="3068" width="5" style="31" customWidth="1"/>
    <col min="3069" max="3069" width="62" style="31" customWidth="1"/>
    <col min="3070" max="3070" width="12.7109375" style="31" bestFit="1" customWidth="1"/>
    <col min="3071" max="3071" width="1.7109375" style="31" customWidth="1"/>
    <col min="3072" max="3074" width="15.7109375" style="31" customWidth="1"/>
    <col min="3075" max="3075" width="17.85546875" style="31" bestFit="1" customWidth="1"/>
    <col min="3076" max="3076" width="18.5703125" style="31" bestFit="1" customWidth="1"/>
    <col min="3077" max="3079" width="15.7109375" style="31" customWidth="1"/>
    <col min="3080" max="3080" width="20" style="31" customWidth="1"/>
    <col min="3081" max="3081" width="18.5703125" style="31" bestFit="1" customWidth="1"/>
    <col min="3082" max="3082" width="13.7109375" style="31" customWidth="1"/>
    <col min="3083" max="3083" width="54.5703125" style="31" bestFit="1" customWidth="1"/>
    <col min="3084" max="3322" width="9.140625" style="31"/>
    <col min="3323" max="3323" width="2.85546875" style="31" customWidth="1"/>
    <col min="3324" max="3324" width="5" style="31" customWidth="1"/>
    <col min="3325" max="3325" width="62" style="31" customWidth="1"/>
    <col min="3326" max="3326" width="12.7109375" style="31" bestFit="1" customWidth="1"/>
    <col min="3327" max="3327" width="1.7109375" style="31" customWidth="1"/>
    <col min="3328" max="3330" width="15.7109375" style="31" customWidth="1"/>
    <col min="3331" max="3331" width="17.85546875" style="31" bestFit="1" customWidth="1"/>
    <col min="3332" max="3332" width="18.5703125" style="31" bestFit="1" customWidth="1"/>
    <col min="3333" max="3335" width="15.7109375" style="31" customWidth="1"/>
    <col min="3336" max="3336" width="20" style="31" customWidth="1"/>
    <col min="3337" max="3337" width="18.5703125" style="31" bestFit="1" customWidth="1"/>
    <col min="3338" max="3338" width="13.7109375" style="31" customWidth="1"/>
    <col min="3339" max="3339" width="54.5703125" style="31" bestFit="1" customWidth="1"/>
    <col min="3340" max="3578" width="9.140625" style="31"/>
    <col min="3579" max="3579" width="2.85546875" style="31" customWidth="1"/>
    <col min="3580" max="3580" width="5" style="31" customWidth="1"/>
    <col min="3581" max="3581" width="62" style="31" customWidth="1"/>
    <col min="3582" max="3582" width="12.7109375" style="31" bestFit="1" customWidth="1"/>
    <col min="3583" max="3583" width="1.7109375" style="31" customWidth="1"/>
    <col min="3584" max="3586" width="15.7109375" style="31" customWidth="1"/>
    <col min="3587" max="3587" width="17.85546875" style="31" bestFit="1" customWidth="1"/>
    <col min="3588" max="3588" width="18.5703125" style="31" bestFit="1" customWidth="1"/>
    <col min="3589" max="3591" width="15.7109375" style="31" customWidth="1"/>
    <col min="3592" max="3592" width="20" style="31" customWidth="1"/>
    <col min="3593" max="3593" width="18.5703125" style="31" bestFit="1" customWidth="1"/>
    <col min="3594" max="3594" width="13.7109375" style="31" customWidth="1"/>
    <col min="3595" max="3595" width="54.5703125" style="31" bestFit="1" customWidth="1"/>
    <col min="3596" max="3834" width="9.140625" style="31"/>
    <col min="3835" max="3835" width="2.85546875" style="31" customWidth="1"/>
    <col min="3836" max="3836" width="5" style="31" customWidth="1"/>
    <col min="3837" max="3837" width="62" style="31" customWidth="1"/>
    <col min="3838" max="3838" width="12.7109375" style="31" bestFit="1" customWidth="1"/>
    <col min="3839" max="3839" width="1.7109375" style="31" customWidth="1"/>
    <col min="3840" max="3842" width="15.7109375" style="31" customWidth="1"/>
    <col min="3843" max="3843" width="17.85546875" style="31" bestFit="1" customWidth="1"/>
    <col min="3844" max="3844" width="18.5703125" style="31" bestFit="1" customWidth="1"/>
    <col min="3845" max="3847" width="15.7109375" style="31" customWidth="1"/>
    <col min="3848" max="3848" width="20" style="31" customWidth="1"/>
    <col min="3849" max="3849" width="18.5703125" style="31" bestFit="1" customWidth="1"/>
    <col min="3850" max="3850" width="13.7109375" style="31" customWidth="1"/>
    <col min="3851" max="3851" width="54.5703125" style="31" bestFit="1" customWidth="1"/>
    <col min="3852" max="4090" width="9.140625" style="31"/>
    <col min="4091" max="4091" width="2.85546875" style="31" customWidth="1"/>
    <col min="4092" max="4092" width="5" style="31" customWidth="1"/>
    <col min="4093" max="4093" width="62" style="31" customWidth="1"/>
    <col min="4094" max="4094" width="12.7109375" style="31" bestFit="1" customWidth="1"/>
    <col min="4095" max="4095" width="1.7109375" style="31" customWidth="1"/>
    <col min="4096" max="4098" width="15.7109375" style="31" customWidth="1"/>
    <col min="4099" max="4099" width="17.85546875" style="31" bestFit="1" customWidth="1"/>
    <col min="4100" max="4100" width="18.5703125" style="31" bestFit="1" customWidth="1"/>
    <col min="4101" max="4103" width="15.7109375" style="31" customWidth="1"/>
    <col min="4104" max="4104" width="20" style="31" customWidth="1"/>
    <col min="4105" max="4105" width="18.5703125" style="31" bestFit="1" customWidth="1"/>
    <col min="4106" max="4106" width="13.7109375" style="31" customWidth="1"/>
    <col min="4107" max="4107" width="54.5703125" style="31" bestFit="1" customWidth="1"/>
    <col min="4108" max="4346" width="9.140625" style="31"/>
    <col min="4347" max="4347" width="2.85546875" style="31" customWidth="1"/>
    <col min="4348" max="4348" width="5" style="31" customWidth="1"/>
    <col min="4349" max="4349" width="62" style="31" customWidth="1"/>
    <col min="4350" max="4350" width="12.7109375" style="31" bestFit="1" customWidth="1"/>
    <col min="4351" max="4351" width="1.7109375" style="31" customWidth="1"/>
    <col min="4352" max="4354" width="15.7109375" style="31" customWidth="1"/>
    <col min="4355" max="4355" width="17.85546875" style="31" bestFit="1" customWidth="1"/>
    <col min="4356" max="4356" width="18.5703125" style="31" bestFit="1" customWidth="1"/>
    <col min="4357" max="4359" width="15.7109375" style="31" customWidth="1"/>
    <col min="4360" max="4360" width="20" style="31" customWidth="1"/>
    <col min="4361" max="4361" width="18.5703125" style="31" bestFit="1" customWidth="1"/>
    <col min="4362" max="4362" width="13.7109375" style="31" customWidth="1"/>
    <col min="4363" max="4363" width="54.5703125" style="31" bestFit="1" customWidth="1"/>
    <col min="4364" max="4602" width="9.140625" style="31"/>
    <col min="4603" max="4603" width="2.85546875" style="31" customWidth="1"/>
    <col min="4604" max="4604" width="5" style="31" customWidth="1"/>
    <col min="4605" max="4605" width="62" style="31" customWidth="1"/>
    <col min="4606" max="4606" width="12.7109375" style="31" bestFit="1" customWidth="1"/>
    <col min="4607" max="4607" width="1.7109375" style="31" customWidth="1"/>
    <col min="4608" max="4610" width="15.7109375" style="31" customWidth="1"/>
    <col min="4611" max="4611" width="17.85546875" style="31" bestFit="1" customWidth="1"/>
    <col min="4612" max="4612" width="18.5703125" style="31" bestFit="1" customWidth="1"/>
    <col min="4613" max="4615" width="15.7109375" style="31" customWidth="1"/>
    <col min="4616" max="4616" width="20" style="31" customWidth="1"/>
    <col min="4617" max="4617" width="18.5703125" style="31" bestFit="1" customWidth="1"/>
    <col min="4618" max="4618" width="13.7109375" style="31" customWidth="1"/>
    <col min="4619" max="4619" width="54.5703125" style="31" bestFit="1" customWidth="1"/>
    <col min="4620" max="4858" width="9.140625" style="31"/>
    <col min="4859" max="4859" width="2.85546875" style="31" customWidth="1"/>
    <col min="4860" max="4860" width="5" style="31" customWidth="1"/>
    <col min="4861" max="4861" width="62" style="31" customWidth="1"/>
    <col min="4862" max="4862" width="12.7109375" style="31" bestFit="1" customWidth="1"/>
    <col min="4863" max="4863" width="1.7109375" style="31" customWidth="1"/>
    <col min="4864" max="4866" width="15.7109375" style="31" customWidth="1"/>
    <col min="4867" max="4867" width="17.85546875" style="31" bestFit="1" customWidth="1"/>
    <col min="4868" max="4868" width="18.5703125" style="31" bestFit="1" customWidth="1"/>
    <col min="4869" max="4871" width="15.7109375" style="31" customWidth="1"/>
    <col min="4872" max="4872" width="20" style="31" customWidth="1"/>
    <col min="4873" max="4873" width="18.5703125" style="31" bestFit="1" customWidth="1"/>
    <col min="4874" max="4874" width="13.7109375" style="31" customWidth="1"/>
    <col min="4875" max="4875" width="54.5703125" style="31" bestFit="1" customWidth="1"/>
    <col min="4876" max="5114" width="9.140625" style="31"/>
    <col min="5115" max="5115" width="2.85546875" style="31" customWidth="1"/>
    <col min="5116" max="5116" width="5" style="31" customWidth="1"/>
    <col min="5117" max="5117" width="62" style="31" customWidth="1"/>
    <col min="5118" max="5118" width="12.7109375" style="31" bestFit="1" customWidth="1"/>
    <col min="5119" max="5119" width="1.7109375" style="31" customWidth="1"/>
    <col min="5120" max="5122" width="15.7109375" style="31" customWidth="1"/>
    <col min="5123" max="5123" width="17.85546875" style="31" bestFit="1" customWidth="1"/>
    <col min="5124" max="5124" width="18.5703125" style="31" bestFit="1" customWidth="1"/>
    <col min="5125" max="5127" width="15.7109375" style="31" customWidth="1"/>
    <col min="5128" max="5128" width="20" style="31" customWidth="1"/>
    <col min="5129" max="5129" width="18.5703125" style="31" bestFit="1" customWidth="1"/>
    <col min="5130" max="5130" width="13.7109375" style="31" customWidth="1"/>
    <col min="5131" max="5131" width="54.5703125" style="31" bestFit="1" customWidth="1"/>
    <col min="5132" max="5370" width="9.140625" style="31"/>
    <col min="5371" max="5371" width="2.85546875" style="31" customWidth="1"/>
    <col min="5372" max="5372" width="5" style="31" customWidth="1"/>
    <col min="5373" max="5373" width="62" style="31" customWidth="1"/>
    <col min="5374" max="5374" width="12.7109375" style="31" bestFit="1" customWidth="1"/>
    <col min="5375" max="5375" width="1.7109375" style="31" customWidth="1"/>
    <col min="5376" max="5378" width="15.7109375" style="31" customWidth="1"/>
    <col min="5379" max="5379" width="17.85546875" style="31" bestFit="1" customWidth="1"/>
    <col min="5380" max="5380" width="18.5703125" style="31" bestFit="1" customWidth="1"/>
    <col min="5381" max="5383" width="15.7109375" style="31" customWidth="1"/>
    <col min="5384" max="5384" width="20" style="31" customWidth="1"/>
    <col min="5385" max="5385" width="18.5703125" style="31" bestFit="1" customWidth="1"/>
    <col min="5386" max="5386" width="13.7109375" style="31" customWidth="1"/>
    <col min="5387" max="5387" width="54.5703125" style="31" bestFit="1" customWidth="1"/>
    <col min="5388" max="5626" width="9.140625" style="31"/>
    <col min="5627" max="5627" width="2.85546875" style="31" customWidth="1"/>
    <col min="5628" max="5628" width="5" style="31" customWidth="1"/>
    <col min="5629" max="5629" width="62" style="31" customWidth="1"/>
    <col min="5630" max="5630" width="12.7109375" style="31" bestFit="1" customWidth="1"/>
    <col min="5631" max="5631" width="1.7109375" style="31" customWidth="1"/>
    <col min="5632" max="5634" width="15.7109375" style="31" customWidth="1"/>
    <col min="5635" max="5635" width="17.85546875" style="31" bestFit="1" customWidth="1"/>
    <col min="5636" max="5636" width="18.5703125" style="31" bestFit="1" customWidth="1"/>
    <col min="5637" max="5639" width="15.7109375" style="31" customWidth="1"/>
    <col min="5640" max="5640" width="20" style="31" customWidth="1"/>
    <col min="5641" max="5641" width="18.5703125" style="31" bestFit="1" customWidth="1"/>
    <col min="5642" max="5642" width="13.7109375" style="31" customWidth="1"/>
    <col min="5643" max="5643" width="54.5703125" style="31" bestFit="1" customWidth="1"/>
    <col min="5644" max="5882" width="9.140625" style="31"/>
    <col min="5883" max="5883" width="2.85546875" style="31" customWidth="1"/>
    <col min="5884" max="5884" width="5" style="31" customWidth="1"/>
    <col min="5885" max="5885" width="62" style="31" customWidth="1"/>
    <col min="5886" max="5886" width="12.7109375" style="31" bestFit="1" customWidth="1"/>
    <col min="5887" max="5887" width="1.7109375" style="31" customWidth="1"/>
    <col min="5888" max="5890" width="15.7109375" style="31" customWidth="1"/>
    <col min="5891" max="5891" width="17.85546875" style="31" bestFit="1" customWidth="1"/>
    <col min="5892" max="5892" width="18.5703125" style="31" bestFit="1" customWidth="1"/>
    <col min="5893" max="5895" width="15.7109375" style="31" customWidth="1"/>
    <col min="5896" max="5896" width="20" style="31" customWidth="1"/>
    <col min="5897" max="5897" width="18.5703125" style="31" bestFit="1" customWidth="1"/>
    <col min="5898" max="5898" width="13.7109375" style="31" customWidth="1"/>
    <col min="5899" max="5899" width="54.5703125" style="31" bestFit="1" customWidth="1"/>
    <col min="5900" max="6138" width="9.140625" style="31"/>
    <col min="6139" max="6139" width="2.85546875" style="31" customWidth="1"/>
    <col min="6140" max="6140" width="5" style="31" customWidth="1"/>
    <col min="6141" max="6141" width="62" style="31" customWidth="1"/>
    <col min="6142" max="6142" width="12.7109375" style="31" bestFit="1" customWidth="1"/>
    <col min="6143" max="6143" width="1.7109375" style="31" customWidth="1"/>
    <col min="6144" max="6146" width="15.7109375" style="31" customWidth="1"/>
    <col min="6147" max="6147" width="17.85546875" style="31" bestFit="1" customWidth="1"/>
    <col min="6148" max="6148" width="18.5703125" style="31" bestFit="1" customWidth="1"/>
    <col min="6149" max="6151" width="15.7109375" style="31" customWidth="1"/>
    <col min="6152" max="6152" width="20" style="31" customWidth="1"/>
    <col min="6153" max="6153" width="18.5703125" style="31" bestFit="1" customWidth="1"/>
    <col min="6154" max="6154" width="13.7109375" style="31" customWidth="1"/>
    <col min="6155" max="6155" width="54.5703125" style="31" bestFit="1" customWidth="1"/>
    <col min="6156" max="6394" width="9.140625" style="31"/>
    <col min="6395" max="6395" width="2.85546875" style="31" customWidth="1"/>
    <col min="6396" max="6396" width="5" style="31" customWidth="1"/>
    <col min="6397" max="6397" width="62" style="31" customWidth="1"/>
    <col min="6398" max="6398" width="12.7109375" style="31" bestFit="1" customWidth="1"/>
    <col min="6399" max="6399" width="1.7109375" style="31" customWidth="1"/>
    <col min="6400" max="6402" width="15.7109375" style="31" customWidth="1"/>
    <col min="6403" max="6403" width="17.85546875" style="31" bestFit="1" customWidth="1"/>
    <col min="6404" max="6404" width="18.5703125" style="31" bestFit="1" customWidth="1"/>
    <col min="6405" max="6407" width="15.7109375" style="31" customWidth="1"/>
    <col min="6408" max="6408" width="20" style="31" customWidth="1"/>
    <col min="6409" max="6409" width="18.5703125" style="31" bestFit="1" customWidth="1"/>
    <col min="6410" max="6410" width="13.7109375" style="31" customWidth="1"/>
    <col min="6411" max="6411" width="54.5703125" style="31" bestFit="1" customWidth="1"/>
    <col min="6412" max="6650" width="9.140625" style="31"/>
    <col min="6651" max="6651" width="2.85546875" style="31" customWidth="1"/>
    <col min="6652" max="6652" width="5" style="31" customWidth="1"/>
    <col min="6653" max="6653" width="62" style="31" customWidth="1"/>
    <col min="6654" max="6654" width="12.7109375" style="31" bestFit="1" customWidth="1"/>
    <col min="6655" max="6655" width="1.7109375" style="31" customWidth="1"/>
    <col min="6656" max="6658" width="15.7109375" style="31" customWidth="1"/>
    <col min="6659" max="6659" width="17.85546875" style="31" bestFit="1" customWidth="1"/>
    <col min="6660" max="6660" width="18.5703125" style="31" bestFit="1" customWidth="1"/>
    <col min="6661" max="6663" width="15.7109375" style="31" customWidth="1"/>
    <col min="6664" max="6664" width="20" style="31" customWidth="1"/>
    <col min="6665" max="6665" width="18.5703125" style="31" bestFit="1" customWidth="1"/>
    <col min="6666" max="6666" width="13.7109375" style="31" customWidth="1"/>
    <col min="6667" max="6667" width="54.5703125" style="31" bestFit="1" customWidth="1"/>
    <col min="6668" max="6906" width="9.140625" style="31"/>
    <col min="6907" max="6907" width="2.85546875" style="31" customWidth="1"/>
    <col min="6908" max="6908" width="5" style="31" customWidth="1"/>
    <col min="6909" max="6909" width="62" style="31" customWidth="1"/>
    <col min="6910" max="6910" width="12.7109375" style="31" bestFit="1" customWidth="1"/>
    <col min="6911" max="6911" width="1.7109375" style="31" customWidth="1"/>
    <col min="6912" max="6914" width="15.7109375" style="31" customWidth="1"/>
    <col min="6915" max="6915" width="17.85546875" style="31" bestFit="1" customWidth="1"/>
    <col min="6916" max="6916" width="18.5703125" style="31" bestFit="1" customWidth="1"/>
    <col min="6917" max="6919" width="15.7109375" style="31" customWidth="1"/>
    <col min="6920" max="6920" width="20" style="31" customWidth="1"/>
    <col min="6921" max="6921" width="18.5703125" style="31" bestFit="1" customWidth="1"/>
    <col min="6922" max="6922" width="13.7109375" style="31" customWidth="1"/>
    <col min="6923" max="6923" width="54.5703125" style="31" bestFit="1" customWidth="1"/>
    <col min="6924" max="7162" width="9.140625" style="31"/>
    <col min="7163" max="7163" width="2.85546875" style="31" customWidth="1"/>
    <col min="7164" max="7164" width="5" style="31" customWidth="1"/>
    <col min="7165" max="7165" width="62" style="31" customWidth="1"/>
    <col min="7166" max="7166" width="12.7109375" style="31" bestFit="1" customWidth="1"/>
    <col min="7167" max="7167" width="1.7109375" style="31" customWidth="1"/>
    <col min="7168" max="7170" width="15.7109375" style="31" customWidth="1"/>
    <col min="7171" max="7171" width="17.85546875" style="31" bestFit="1" customWidth="1"/>
    <col min="7172" max="7172" width="18.5703125" style="31" bestFit="1" customWidth="1"/>
    <col min="7173" max="7175" width="15.7109375" style="31" customWidth="1"/>
    <col min="7176" max="7176" width="20" style="31" customWidth="1"/>
    <col min="7177" max="7177" width="18.5703125" style="31" bestFit="1" customWidth="1"/>
    <col min="7178" max="7178" width="13.7109375" style="31" customWidth="1"/>
    <col min="7179" max="7179" width="54.5703125" style="31" bestFit="1" customWidth="1"/>
    <col min="7180" max="7418" width="9.140625" style="31"/>
    <col min="7419" max="7419" width="2.85546875" style="31" customWidth="1"/>
    <col min="7420" max="7420" width="5" style="31" customWidth="1"/>
    <col min="7421" max="7421" width="62" style="31" customWidth="1"/>
    <col min="7422" max="7422" width="12.7109375" style="31" bestFit="1" customWidth="1"/>
    <col min="7423" max="7423" width="1.7109375" style="31" customWidth="1"/>
    <col min="7424" max="7426" width="15.7109375" style="31" customWidth="1"/>
    <col min="7427" max="7427" width="17.85546875" style="31" bestFit="1" customWidth="1"/>
    <col min="7428" max="7428" width="18.5703125" style="31" bestFit="1" customWidth="1"/>
    <col min="7429" max="7431" width="15.7109375" style="31" customWidth="1"/>
    <col min="7432" max="7432" width="20" style="31" customWidth="1"/>
    <col min="7433" max="7433" width="18.5703125" style="31" bestFit="1" customWidth="1"/>
    <col min="7434" max="7434" width="13.7109375" style="31" customWidth="1"/>
    <col min="7435" max="7435" width="54.5703125" style="31" bestFit="1" customWidth="1"/>
    <col min="7436" max="7674" width="9.140625" style="31"/>
    <col min="7675" max="7675" width="2.85546875" style="31" customWidth="1"/>
    <col min="7676" max="7676" width="5" style="31" customWidth="1"/>
    <col min="7677" max="7677" width="62" style="31" customWidth="1"/>
    <col min="7678" max="7678" width="12.7109375" style="31" bestFit="1" customWidth="1"/>
    <col min="7679" max="7679" width="1.7109375" style="31" customWidth="1"/>
    <col min="7680" max="7682" width="15.7109375" style="31" customWidth="1"/>
    <col min="7683" max="7683" width="17.85546875" style="31" bestFit="1" customWidth="1"/>
    <col min="7684" max="7684" width="18.5703125" style="31" bestFit="1" customWidth="1"/>
    <col min="7685" max="7687" width="15.7109375" style="31" customWidth="1"/>
    <col min="7688" max="7688" width="20" style="31" customWidth="1"/>
    <col min="7689" max="7689" width="18.5703125" style="31" bestFit="1" customWidth="1"/>
    <col min="7690" max="7690" width="13.7109375" style="31" customWidth="1"/>
    <col min="7691" max="7691" width="54.5703125" style="31" bestFit="1" customWidth="1"/>
    <col min="7692" max="7930" width="9.140625" style="31"/>
    <col min="7931" max="7931" width="2.85546875" style="31" customWidth="1"/>
    <col min="7932" max="7932" width="5" style="31" customWidth="1"/>
    <col min="7933" max="7933" width="62" style="31" customWidth="1"/>
    <col min="7934" max="7934" width="12.7109375" style="31" bestFit="1" customWidth="1"/>
    <col min="7935" max="7935" width="1.7109375" style="31" customWidth="1"/>
    <col min="7936" max="7938" width="15.7109375" style="31" customWidth="1"/>
    <col min="7939" max="7939" width="17.85546875" style="31" bestFit="1" customWidth="1"/>
    <col min="7940" max="7940" width="18.5703125" style="31" bestFit="1" customWidth="1"/>
    <col min="7941" max="7943" width="15.7109375" style="31" customWidth="1"/>
    <col min="7944" max="7944" width="20" style="31" customWidth="1"/>
    <col min="7945" max="7945" width="18.5703125" style="31" bestFit="1" customWidth="1"/>
    <col min="7946" max="7946" width="13.7109375" style="31" customWidth="1"/>
    <col min="7947" max="7947" width="54.5703125" style="31" bestFit="1" customWidth="1"/>
    <col min="7948" max="8186" width="9.140625" style="31"/>
    <col min="8187" max="8187" width="2.85546875" style="31" customWidth="1"/>
    <col min="8188" max="8188" width="5" style="31" customWidth="1"/>
    <col min="8189" max="8189" width="62" style="31" customWidth="1"/>
    <col min="8190" max="8190" width="12.7109375" style="31" bestFit="1" customWidth="1"/>
    <col min="8191" max="8191" width="1.7109375" style="31" customWidth="1"/>
    <col min="8192" max="8194" width="15.7109375" style="31" customWidth="1"/>
    <col min="8195" max="8195" width="17.85546875" style="31" bestFit="1" customWidth="1"/>
    <col min="8196" max="8196" width="18.5703125" style="31" bestFit="1" customWidth="1"/>
    <col min="8197" max="8199" width="15.7109375" style="31" customWidth="1"/>
    <col min="8200" max="8200" width="20" style="31" customWidth="1"/>
    <col min="8201" max="8201" width="18.5703125" style="31" bestFit="1" customWidth="1"/>
    <col min="8202" max="8202" width="13.7109375" style="31" customWidth="1"/>
    <col min="8203" max="8203" width="54.5703125" style="31" bestFit="1" customWidth="1"/>
    <col min="8204" max="8442" width="9.140625" style="31"/>
    <col min="8443" max="8443" width="2.85546875" style="31" customWidth="1"/>
    <col min="8444" max="8444" width="5" style="31" customWidth="1"/>
    <col min="8445" max="8445" width="62" style="31" customWidth="1"/>
    <col min="8446" max="8446" width="12.7109375" style="31" bestFit="1" customWidth="1"/>
    <col min="8447" max="8447" width="1.7109375" style="31" customWidth="1"/>
    <col min="8448" max="8450" width="15.7109375" style="31" customWidth="1"/>
    <col min="8451" max="8451" width="17.85546875" style="31" bestFit="1" customWidth="1"/>
    <col min="8452" max="8452" width="18.5703125" style="31" bestFit="1" customWidth="1"/>
    <col min="8453" max="8455" width="15.7109375" style="31" customWidth="1"/>
    <col min="8456" max="8456" width="20" style="31" customWidth="1"/>
    <col min="8457" max="8457" width="18.5703125" style="31" bestFit="1" customWidth="1"/>
    <col min="8458" max="8458" width="13.7109375" style="31" customWidth="1"/>
    <col min="8459" max="8459" width="54.5703125" style="31" bestFit="1" customWidth="1"/>
    <col min="8460" max="8698" width="9.140625" style="31"/>
    <col min="8699" max="8699" width="2.85546875" style="31" customWidth="1"/>
    <col min="8700" max="8700" width="5" style="31" customWidth="1"/>
    <col min="8701" max="8701" width="62" style="31" customWidth="1"/>
    <col min="8702" max="8702" width="12.7109375" style="31" bestFit="1" customWidth="1"/>
    <col min="8703" max="8703" width="1.7109375" style="31" customWidth="1"/>
    <col min="8704" max="8706" width="15.7109375" style="31" customWidth="1"/>
    <col min="8707" max="8707" width="17.85546875" style="31" bestFit="1" customWidth="1"/>
    <col min="8708" max="8708" width="18.5703125" style="31" bestFit="1" customWidth="1"/>
    <col min="8709" max="8711" width="15.7109375" style="31" customWidth="1"/>
    <col min="8712" max="8712" width="20" style="31" customWidth="1"/>
    <col min="8713" max="8713" width="18.5703125" style="31" bestFit="1" customWidth="1"/>
    <col min="8714" max="8714" width="13.7109375" style="31" customWidth="1"/>
    <col min="8715" max="8715" width="54.5703125" style="31" bestFit="1" customWidth="1"/>
    <col min="8716" max="8954" width="9.140625" style="31"/>
    <col min="8955" max="8955" width="2.85546875" style="31" customWidth="1"/>
    <col min="8956" max="8956" width="5" style="31" customWidth="1"/>
    <col min="8957" max="8957" width="62" style="31" customWidth="1"/>
    <col min="8958" max="8958" width="12.7109375" style="31" bestFit="1" customWidth="1"/>
    <col min="8959" max="8959" width="1.7109375" style="31" customWidth="1"/>
    <col min="8960" max="8962" width="15.7109375" style="31" customWidth="1"/>
    <col min="8963" max="8963" width="17.85546875" style="31" bestFit="1" customWidth="1"/>
    <col min="8964" max="8964" width="18.5703125" style="31" bestFit="1" customWidth="1"/>
    <col min="8965" max="8967" width="15.7109375" style="31" customWidth="1"/>
    <col min="8968" max="8968" width="20" style="31" customWidth="1"/>
    <col min="8969" max="8969" width="18.5703125" style="31" bestFit="1" customWidth="1"/>
    <col min="8970" max="8970" width="13.7109375" style="31" customWidth="1"/>
    <col min="8971" max="8971" width="54.5703125" style="31" bestFit="1" customWidth="1"/>
    <col min="8972" max="9210" width="9.140625" style="31"/>
    <col min="9211" max="9211" width="2.85546875" style="31" customWidth="1"/>
    <col min="9212" max="9212" width="5" style="31" customWidth="1"/>
    <col min="9213" max="9213" width="62" style="31" customWidth="1"/>
    <col min="9214" max="9214" width="12.7109375" style="31" bestFit="1" customWidth="1"/>
    <col min="9215" max="9215" width="1.7109375" style="31" customWidth="1"/>
    <col min="9216" max="9218" width="15.7109375" style="31" customWidth="1"/>
    <col min="9219" max="9219" width="17.85546875" style="31" bestFit="1" customWidth="1"/>
    <col min="9220" max="9220" width="18.5703125" style="31" bestFit="1" customWidth="1"/>
    <col min="9221" max="9223" width="15.7109375" style="31" customWidth="1"/>
    <col min="9224" max="9224" width="20" style="31" customWidth="1"/>
    <col min="9225" max="9225" width="18.5703125" style="31" bestFit="1" customWidth="1"/>
    <col min="9226" max="9226" width="13.7109375" style="31" customWidth="1"/>
    <col min="9227" max="9227" width="54.5703125" style="31" bestFit="1" customWidth="1"/>
    <col min="9228" max="9466" width="9.140625" style="31"/>
    <col min="9467" max="9467" width="2.85546875" style="31" customWidth="1"/>
    <col min="9468" max="9468" width="5" style="31" customWidth="1"/>
    <col min="9469" max="9469" width="62" style="31" customWidth="1"/>
    <col min="9470" max="9470" width="12.7109375" style="31" bestFit="1" customWidth="1"/>
    <col min="9471" max="9471" width="1.7109375" style="31" customWidth="1"/>
    <col min="9472" max="9474" width="15.7109375" style="31" customWidth="1"/>
    <col min="9475" max="9475" width="17.85546875" style="31" bestFit="1" customWidth="1"/>
    <col min="9476" max="9476" width="18.5703125" style="31" bestFit="1" customWidth="1"/>
    <col min="9477" max="9479" width="15.7109375" style="31" customWidth="1"/>
    <col min="9480" max="9480" width="20" style="31" customWidth="1"/>
    <col min="9481" max="9481" width="18.5703125" style="31" bestFit="1" customWidth="1"/>
    <col min="9482" max="9482" width="13.7109375" style="31" customWidth="1"/>
    <col min="9483" max="9483" width="54.5703125" style="31" bestFit="1" customWidth="1"/>
    <col min="9484" max="9722" width="9.140625" style="31"/>
    <col min="9723" max="9723" width="2.85546875" style="31" customWidth="1"/>
    <col min="9724" max="9724" width="5" style="31" customWidth="1"/>
    <col min="9725" max="9725" width="62" style="31" customWidth="1"/>
    <col min="9726" max="9726" width="12.7109375" style="31" bestFit="1" customWidth="1"/>
    <col min="9727" max="9727" width="1.7109375" style="31" customWidth="1"/>
    <col min="9728" max="9730" width="15.7109375" style="31" customWidth="1"/>
    <col min="9731" max="9731" width="17.85546875" style="31" bestFit="1" customWidth="1"/>
    <col min="9732" max="9732" width="18.5703125" style="31" bestFit="1" customWidth="1"/>
    <col min="9733" max="9735" width="15.7109375" style="31" customWidth="1"/>
    <col min="9736" max="9736" width="20" style="31" customWidth="1"/>
    <col min="9737" max="9737" width="18.5703125" style="31" bestFit="1" customWidth="1"/>
    <col min="9738" max="9738" width="13.7109375" style="31" customWidth="1"/>
    <col min="9739" max="9739" width="54.5703125" style="31" bestFit="1" customWidth="1"/>
    <col min="9740" max="9978" width="9.140625" style="31"/>
    <col min="9979" max="9979" width="2.85546875" style="31" customWidth="1"/>
    <col min="9980" max="9980" width="5" style="31" customWidth="1"/>
    <col min="9981" max="9981" width="62" style="31" customWidth="1"/>
    <col min="9982" max="9982" width="12.7109375" style="31" bestFit="1" customWidth="1"/>
    <col min="9983" max="9983" width="1.7109375" style="31" customWidth="1"/>
    <col min="9984" max="9986" width="15.7109375" style="31" customWidth="1"/>
    <col min="9987" max="9987" width="17.85546875" style="31" bestFit="1" customWidth="1"/>
    <col min="9988" max="9988" width="18.5703125" style="31" bestFit="1" customWidth="1"/>
    <col min="9989" max="9991" width="15.7109375" style="31" customWidth="1"/>
    <col min="9992" max="9992" width="20" style="31" customWidth="1"/>
    <col min="9993" max="9993" width="18.5703125" style="31" bestFit="1" customWidth="1"/>
    <col min="9994" max="9994" width="13.7109375" style="31" customWidth="1"/>
    <col min="9995" max="9995" width="54.5703125" style="31" bestFit="1" customWidth="1"/>
    <col min="9996" max="10234" width="9.140625" style="31"/>
    <col min="10235" max="10235" width="2.85546875" style="31" customWidth="1"/>
    <col min="10236" max="10236" width="5" style="31" customWidth="1"/>
    <col min="10237" max="10237" width="62" style="31" customWidth="1"/>
    <col min="10238" max="10238" width="12.7109375" style="31" bestFit="1" customWidth="1"/>
    <col min="10239" max="10239" width="1.7109375" style="31" customWidth="1"/>
    <col min="10240" max="10242" width="15.7109375" style="31" customWidth="1"/>
    <col min="10243" max="10243" width="17.85546875" style="31" bestFit="1" customWidth="1"/>
    <col min="10244" max="10244" width="18.5703125" style="31" bestFit="1" customWidth="1"/>
    <col min="10245" max="10247" width="15.7109375" style="31" customWidth="1"/>
    <col min="10248" max="10248" width="20" style="31" customWidth="1"/>
    <col min="10249" max="10249" width="18.5703125" style="31" bestFit="1" customWidth="1"/>
    <col min="10250" max="10250" width="13.7109375" style="31" customWidth="1"/>
    <col min="10251" max="10251" width="54.5703125" style="31" bestFit="1" customWidth="1"/>
    <col min="10252" max="10490" width="9.140625" style="31"/>
    <col min="10491" max="10491" width="2.85546875" style="31" customWidth="1"/>
    <col min="10492" max="10492" width="5" style="31" customWidth="1"/>
    <col min="10493" max="10493" width="62" style="31" customWidth="1"/>
    <col min="10494" max="10494" width="12.7109375" style="31" bestFit="1" customWidth="1"/>
    <col min="10495" max="10495" width="1.7109375" style="31" customWidth="1"/>
    <col min="10496" max="10498" width="15.7109375" style="31" customWidth="1"/>
    <col min="10499" max="10499" width="17.85546875" style="31" bestFit="1" customWidth="1"/>
    <col min="10500" max="10500" width="18.5703125" style="31" bestFit="1" customWidth="1"/>
    <col min="10501" max="10503" width="15.7109375" style="31" customWidth="1"/>
    <col min="10504" max="10504" width="20" style="31" customWidth="1"/>
    <col min="10505" max="10505" width="18.5703125" style="31" bestFit="1" customWidth="1"/>
    <col min="10506" max="10506" width="13.7109375" style="31" customWidth="1"/>
    <col min="10507" max="10507" width="54.5703125" style="31" bestFit="1" customWidth="1"/>
    <col min="10508" max="10746" width="9.140625" style="31"/>
    <col min="10747" max="10747" width="2.85546875" style="31" customWidth="1"/>
    <col min="10748" max="10748" width="5" style="31" customWidth="1"/>
    <col min="10749" max="10749" width="62" style="31" customWidth="1"/>
    <col min="10750" max="10750" width="12.7109375" style="31" bestFit="1" customWidth="1"/>
    <col min="10751" max="10751" width="1.7109375" style="31" customWidth="1"/>
    <col min="10752" max="10754" width="15.7109375" style="31" customWidth="1"/>
    <col min="10755" max="10755" width="17.85546875" style="31" bestFit="1" customWidth="1"/>
    <col min="10756" max="10756" width="18.5703125" style="31" bestFit="1" customWidth="1"/>
    <col min="10757" max="10759" width="15.7109375" style="31" customWidth="1"/>
    <col min="10760" max="10760" width="20" style="31" customWidth="1"/>
    <col min="10761" max="10761" width="18.5703125" style="31" bestFit="1" customWidth="1"/>
    <col min="10762" max="10762" width="13.7109375" style="31" customWidth="1"/>
    <col min="10763" max="10763" width="54.5703125" style="31" bestFit="1" customWidth="1"/>
    <col min="10764" max="11002" width="9.140625" style="31"/>
    <col min="11003" max="11003" width="2.85546875" style="31" customWidth="1"/>
    <col min="11004" max="11004" width="5" style="31" customWidth="1"/>
    <col min="11005" max="11005" width="62" style="31" customWidth="1"/>
    <col min="11006" max="11006" width="12.7109375" style="31" bestFit="1" customWidth="1"/>
    <col min="11007" max="11007" width="1.7109375" style="31" customWidth="1"/>
    <col min="11008" max="11010" width="15.7109375" style="31" customWidth="1"/>
    <col min="11011" max="11011" width="17.85546875" style="31" bestFit="1" customWidth="1"/>
    <col min="11012" max="11012" width="18.5703125" style="31" bestFit="1" customWidth="1"/>
    <col min="11013" max="11015" width="15.7109375" style="31" customWidth="1"/>
    <col min="11016" max="11016" width="20" style="31" customWidth="1"/>
    <col min="11017" max="11017" width="18.5703125" style="31" bestFit="1" customWidth="1"/>
    <col min="11018" max="11018" width="13.7109375" style="31" customWidth="1"/>
    <col min="11019" max="11019" width="54.5703125" style="31" bestFit="1" customWidth="1"/>
    <col min="11020" max="11258" width="9.140625" style="31"/>
    <col min="11259" max="11259" width="2.85546875" style="31" customWidth="1"/>
    <col min="11260" max="11260" width="5" style="31" customWidth="1"/>
    <col min="11261" max="11261" width="62" style="31" customWidth="1"/>
    <col min="11262" max="11262" width="12.7109375" style="31" bestFit="1" customWidth="1"/>
    <col min="11263" max="11263" width="1.7109375" style="31" customWidth="1"/>
    <col min="11264" max="11266" width="15.7109375" style="31" customWidth="1"/>
    <col min="11267" max="11267" width="17.85546875" style="31" bestFit="1" customWidth="1"/>
    <col min="11268" max="11268" width="18.5703125" style="31" bestFit="1" customWidth="1"/>
    <col min="11269" max="11271" width="15.7109375" style="31" customWidth="1"/>
    <col min="11272" max="11272" width="20" style="31" customWidth="1"/>
    <col min="11273" max="11273" width="18.5703125" style="31" bestFit="1" customWidth="1"/>
    <col min="11274" max="11274" width="13.7109375" style="31" customWidth="1"/>
    <col min="11275" max="11275" width="54.5703125" style="31" bestFit="1" customWidth="1"/>
    <col min="11276" max="11514" width="9.140625" style="31"/>
    <col min="11515" max="11515" width="2.85546875" style="31" customWidth="1"/>
    <col min="11516" max="11516" width="5" style="31" customWidth="1"/>
    <col min="11517" max="11517" width="62" style="31" customWidth="1"/>
    <col min="11518" max="11518" width="12.7109375" style="31" bestFit="1" customWidth="1"/>
    <col min="11519" max="11519" width="1.7109375" style="31" customWidth="1"/>
    <col min="11520" max="11522" width="15.7109375" style="31" customWidth="1"/>
    <col min="11523" max="11523" width="17.85546875" style="31" bestFit="1" customWidth="1"/>
    <col min="11524" max="11524" width="18.5703125" style="31" bestFit="1" customWidth="1"/>
    <col min="11525" max="11527" width="15.7109375" style="31" customWidth="1"/>
    <col min="11528" max="11528" width="20" style="31" customWidth="1"/>
    <col min="11529" max="11529" width="18.5703125" style="31" bestFit="1" customWidth="1"/>
    <col min="11530" max="11530" width="13.7109375" style="31" customWidth="1"/>
    <col min="11531" max="11531" width="54.5703125" style="31" bestFit="1" customWidth="1"/>
    <col min="11532" max="11770" width="9.140625" style="31"/>
    <col min="11771" max="11771" width="2.85546875" style="31" customWidth="1"/>
    <col min="11772" max="11772" width="5" style="31" customWidth="1"/>
    <col min="11773" max="11773" width="62" style="31" customWidth="1"/>
    <col min="11774" max="11774" width="12.7109375" style="31" bestFit="1" customWidth="1"/>
    <col min="11775" max="11775" width="1.7109375" style="31" customWidth="1"/>
    <col min="11776" max="11778" width="15.7109375" style="31" customWidth="1"/>
    <col min="11779" max="11779" width="17.85546875" style="31" bestFit="1" customWidth="1"/>
    <col min="11780" max="11780" width="18.5703125" style="31" bestFit="1" customWidth="1"/>
    <col min="11781" max="11783" width="15.7109375" style="31" customWidth="1"/>
    <col min="11784" max="11784" width="20" style="31" customWidth="1"/>
    <col min="11785" max="11785" width="18.5703125" style="31" bestFit="1" customWidth="1"/>
    <col min="11786" max="11786" width="13.7109375" style="31" customWidth="1"/>
    <col min="11787" max="11787" width="54.5703125" style="31" bestFit="1" customWidth="1"/>
    <col min="11788" max="12026" width="9.140625" style="31"/>
    <col min="12027" max="12027" width="2.85546875" style="31" customWidth="1"/>
    <col min="12028" max="12028" width="5" style="31" customWidth="1"/>
    <col min="12029" max="12029" width="62" style="31" customWidth="1"/>
    <col min="12030" max="12030" width="12.7109375" style="31" bestFit="1" customWidth="1"/>
    <col min="12031" max="12031" width="1.7109375" style="31" customWidth="1"/>
    <col min="12032" max="12034" width="15.7109375" style="31" customWidth="1"/>
    <col min="12035" max="12035" width="17.85546875" style="31" bestFit="1" customWidth="1"/>
    <col min="12036" max="12036" width="18.5703125" style="31" bestFit="1" customWidth="1"/>
    <col min="12037" max="12039" width="15.7109375" style="31" customWidth="1"/>
    <col min="12040" max="12040" width="20" style="31" customWidth="1"/>
    <col min="12041" max="12041" width="18.5703125" style="31" bestFit="1" customWidth="1"/>
    <col min="12042" max="12042" width="13.7109375" style="31" customWidth="1"/>
    <col min="12043" max="12043" width="54.5703125" style="31" bestFit="1" customWidth="1"/>
    <col min="12044" max="12282" width="9.140625" style="31"/>
    <col min="12283" max="12283" width="2.85546875" style="31" customWidth="1"/>
    <col min="12284" max="12284" width="5" style="31" customWidth="1"/>
    <col min="12285" max="12285" width="62" style="31" customWidth="1"/>
    <col min="12286" max="12286" width="12.7109375" style="31" bestFit="1" customWidth="1"/>
    <col min="12287" max="12287" width="1.7109375" style="31" customWidth="1"/>
    <col min="12288" max="12290" width="15.7109375" style="31" customWidth="1"/>
    <col min="12291" max="12291" width="17.85546875" style="31" bestFit="1" customWidth="1"/>
    <col min="12292" max="12292" width="18.5703125" style="31" bestFit="1" customWidth="1"/>
    <col min="12293" max="12295" width="15.7109375" style="31" customWidth="1"/>
    <col min="12296" max="12296" width="20" style="31" customWidth="1"/>
    <col min="12297" max="12297" width="18.5703125" style="31" bestFit="1" customWidth="1"/>
    <col min="12298" max="12298" width="13.7109375" style="31" customWidth="1"/>
    <col min="12299" max="12299" width="54.5703125" style="31" bestFit="1" customWidth="1"/>
    <col min="12300" max="12538" width="9.140625" style="31"/>
    <col min="12539" max="12539" width="2.85546875" style="31" customWidth="1"/>
    <col min="12540" max="12540" width="5" style="31" customWidth="1"/>
    <col min="12541" max="12541" width="62" style="31" customWidth="1"/>
    <col min="12542" max="12542" width="12.7109375" style="31" bestFit="1" customWidth="1"/>
    <col min="12543" max="12543" width="1.7109375" style="31" customWidth="1"/>
    <col min="12544" max="12546" width="15.7109375" style="31" customWidth="1"/>
    <col min="12547" max="12547" width="17.85546875" style="31" bestFit="1" customWidth="1"/>
    <col min="12548" max="12548" width="18.5703125" style="31" bestFit="1" customWidth="1"/>
    <col min="12549" max="12551" width="15.7109375" style="31" customWidth="1"/>
    <col min="12552" max="12552" width="20" style="31" customWidth="1"/>
    <col min="12553" max="12553" width="18.5703125" style="31" bestFit="1" customWidth="1"/>
    <col min="12554" max="12554" width="13.7109375" style="31" customWidth="1"/>
    <col min="12555" max="12555" width="54.5703125" style="31" bestFit="1" customWidth="1"/>
    <col min="12556" max="12794" width="9.140625" style="31"/>
    <col min="12795" max="12795" width="2.85546875" style="31" customWidth="1"/>
    <col min="12796" max="12796" width="5" style="31" customWidth="1"/>
    <col min="12797" max="12797" width="62" style="31" customWidth="1"/>
    <col min="12798" max="12798" width="12.7109375" style="31" bestFit="1" customWidth="1"/>
    <col min="12799" max="12799" width="1.7109375" style="31" customWidth="1"/>
    <col min="12800" max="12802" width="15.7109375" style="31" customWidth="1"/>
    <col min="12803" max="12803" width="17.85546875" style="31" bestFit="1" customWidth="1"/>
    <col min="12804" max="12804" width="18.5703125" style="31" bestFit="1" customWidth="1"/>
    <col min="12805" max="12807" width="15.7109375" style="31" customWidth="1"/>
    <col min="12808" max="12808" width="20" style="31" customWidth="1"/>
    <col min="12809" max="12809" width="18.5703125" style="31" bestFit="1" customWidth="1"/>
    <col min="12810" max="12810" width="13.7109375" style="31" customWidth="1"/>
    <col min="12811" max="12811" width="54.5703125" style="31" bestFit="1" customWidth="1"/>
    <col min="12812" max="13050" width="9.140625" style="31"/>
    <col min="13051" max="13051" width="2.85546875" style="31" customWidth="1"/>
    <col min="13052" max="13052" width="5" style="31" customWidth="1"/>
    <col min="13053" max="13053" width="62" style="31" customWidth="1"/>
    <col min="13054" max="13054" width="12.7109375" style="31" bestFit="1" customWidth="1"/>
    <col min="13055" max="13055" width="1.7109375" style="31" customWidth="1"/>
    <col min="13056" max="13058" width="15.7109375" style="31" customWidth="1"/>
    <col min="13059" max="13059" width="17.85546875" style="31" bestFit="1" customWidth="1"/>
    <col min="13060" max="13060" width="18.5703125" style="31" bestFit="1" customWidth="1"/>
    <col min="13061" max="13063" width="15.7109375" style="31" customWidth="1"/>
    <col min="13064" max="13064" width="20" style="31" customWidth="1"/>
    <col min="13065" max="13065" width="18.5703125" style="31" bestFit="1" customWidth="1"/>
    <col min="13066" max="13066" width="13.7109375" style="31" customWidth="1"/>
    <col min="13067" max="13067" width="54.5703125" style="31" bestFit="1" customWidth="1"/>
    <col min="13068" max="13306" width="9.140625" style="31"/>
    <col min="13307" max="13307" width="2.85546875" style="31" customWidth="1"/>
    <col min="13308" max="13308" width="5" style="31" customWidth="1"/>
    <col min="13309" max="13309" width="62" style="31" customWidth="1"/>
    <col min="13310" max="13310" width="12.7109375" style="31" bestFit="1" customWidth="1"/>
    <col min="13311" max="13311" width="1.7109375" style="31" customWidth="1"/>
    <col min="13312" max="13314" width="15.7109375" style="31" customWidth="1"/>
    <col min="13315" max="13315" width="17.85546875" style="31" bestFit="1" customWidth="1"/>
    <col min="13316" max="13316" width="18.5703125" style="31" bestFit="1" customWidth="1"/>
    <col min="13317" max="13319" width="15.7109375" style="31" customWidth="1"/>
    <col min="13320" max="13320" width="20" style="31" customWidth="1"/>
    <col min="13321" max="13321" width="18.5703125" style="31" bestFit="1" customWidth="1"/>
    <col min="13322" max="13322" width="13.7109375" style="31" customWidth="1"/>
    <col min="13323" max="13323" width="54.5703125" style="31" bestFit="1" customWidth="1"/>
    <col min="13324" max="13562" width="9.140625" style="31"/>
    <col min="13563" max="13563" width="2.85546875" style="31" customWidth="1"/>
    <col min="13564" max="13564" width="5" style="31" customWidth="1"/>
    <col min="13565" max="13565" width="62" style="31" customWidth="1"/>
    <col min="13566" max="13566" width="12.7109375" style="31" bestFit="1" customWidth="1"/>
    <col min="13567" max="13567" width="1.7109375" style="31" customWidth="1"/>
    <col min="13568" max="13570" width="15.7109375" style="31" customWidth="1"/>
    <col min="13571" max="13571" width="17.85546875" style="31" bestFit="1" customWidth="1"/>
    <col min="13572" max="13572" width="18.5703125" style="31" bestFit="1" customWidth="1"/>
    <col min="13573" max="13575" width="15.7109375" style="31" customWidth="1"/>
    <col min="13576" max="13576" width="20" style="31" customWidth="1"/>
    <col min="13577" max="13577" width="18.5703125" style="31" bestFit="1" customWidth="1"/>
    <col min="13578" max="13578" width="13.7109375" style="31" customWidth="1"/>
    <col min="13579" max="13579" width="54.5703125" style="31" bestFit="1" customWidth="1"/>
    <col min="13580" max="13818" width="9.140625" style="31"/>
    <col min="13819" max="13819" width="2.85546875" style="31" customWidth="1"/>
    <col min="13820" max="13820" width="5" style="31" customWidth="1"/>
    <col min="13821" max="13821" width="62" style="31" customWidth="1"/>
    <col min="13822" max="13822" width="12.7109375" style="31" bestFit="1" customWidth="1"/>
    <col min="13823" max="13823" width="1.7109375" style="31" customWidth="1"/>
    <col min="13824" max="13826" width="15.7109375" style="31" customWidth="1"/>
    <col min="13827" max="13827" width="17.85546875" style="31" bestFit="1" customWidth="1"/>
    <col min="13828" max="13828" width="18.5703125" style="31" bestFit="1" customWidth="1"/>
    <col min="13829" max="13831" width="15.7109375" style="31" customWidth="1"/>
    <col min="13832" max="13832" width="20" style="31" customWidth="1"/>
    <col min="13833" max="13833" width="18.5703125" style="31" bestFit="1" customWidth="1"/>
    <col min="13834" max="13834" width="13.7109375" style="31" customWidth="1"/>
    <col min="13835" max="13835" width="54.5703125" style="31" bestFit="1" customWidth="1"/>
    <col min="13836" max="14074" width="9.140625" style="31"/>
    <col min="14075" max="14075" width="2.85546875" style="31" customWidth="1"/>
    <col min="14076" max="14076" width="5" style="31" customWidth="1"/>
    <col min="14077" max="14077" width="62" style="31" customWidth="1"/>
    <col min="14078" max="14078" width="12.7109375" style="31" bestFit="1" customWidth="1"/>
    <col min="14079" max="14079" width="1.7109375" style="31" customWidth="1"/>
    <col min="14080" max="14082" width="15.7109375" style="31" customWidth="1"/>
    <col min="14083" max="14083" width="17.85546875" style="31" bestFit="1" customWidth="1"/>
    <col min="14084" max="14084" width="18.5703125" style="31" bestFit="1" customWidth="1"/>
    <col min="14085" max="14087" width="15.7109375" style="31" customWidth="1"/>
    <col min="14088" max="14088" width="20" style="31" customWidth="1"/>
    <col min="14089" max="14089" width="18.5703125" style="31" bestFit="1" customWidth="1"/>
    <col min="14090" max="14090" width="13.7109375" style="31" customWidth="1"/>
    <col min="14091" max="14091" width="54.5703125" style="31" bestFit="1" customWidth="1"/>
    <col min="14092" max="14330" width="9.140625" style="31"/>
    <col min="14331" max="14331" width="2.85546875" style="31" customWidth="1"/>
    <col min="14332" max="14332" width="5" style="31" customWidth="1"/>
    <col min="14333" max="14333" width="62" style="31" customWidth="1"/>
    <col min="14334" max="14334" width="12.7109375" style="31" bestFit="1" customWidth="1"/>
    <col min="14335" max="14335" width="1.7109375" style="31" customWidth="1"/>
    <col min="14336" max="14338" width="15.7109375" style="31" customWidth="1"/>
    <col min="14339" max="14339" width="17.85546875" style="31" bestFit="1" customWidth="1"/>
    <col min="14340" max="14340" width="18.5703125" style="31" bestFit="1" customWidth="1"/>
    <col min="14341" max="14343" width="15.7109375" style="31" customWidth="1"/>
    <col min="14344" max="14344" width="20" style="31" customWidth="1"/>
    <col min="14345" max="14345" width="18.5703125" style="31" bestFit="1" customWidth="1"/>
    <col min="14346" max="14346" width="13.7109375" style="31" customWidth="1"/>
    <col min="14347" max="14347" width="54.5703125" style="31" bestFit="1" customWidth="1"/>
    <col min="14348" max="14586" width="9.140625" style="31"/>
    <col min="14587" max="14587" width="2.85546875" style="31" customWidth="1"/>
    <col min="14588" max="14588" width="5" style="31" customWidth="1"/>
    <col min="14589" max="14589" width="62" style="31" customWidth="1"/>
    <col min="14590" max="14590" width="12.7109375" style="31" bestFit="1" customWidth="1"/>
    <col min="14591" max="14591" width="1.7109375" style="31" customWidth="1"/>
    <col min="14592" max="14594" width="15.7109375" style="31" customWidth="1"/>
    <col min="14595" max="14595" width="17.85546875" style="31" bestFit="1" customWidth="1"/>
    <col min="14596" max="14596" width="18.5703125" style="31" bestFit="1" customWidth="1"/>
    <col min="14597" max="14599" width="15.7109375" style="31" customWidth="1"/>
    <col min="14600" max="14600" width="20" style="31" customWidth="1"/>
    <col min="14601" max="14601" width="18.5703125" style="31" bestFit="1" customWidth="1"/>
    <col min="14602" max="14602" width="13.7109375" style="31" customWidth="1"/>
    <col min="14603" max="14603" width="54.5703125" style="31" bestFit="1" customWidth="1"/>
    <col min="14604" max="14842" width="9.140625" style="31"/>
    <col min="14843" max="14843" width="2.85546875" style="31" customWidth="1"/>
    <col min="14844" max="14844" width="5" style="31" customWidth="1"/>
    <col min="14845" max="14845" width="62" style="31" customWidth="1"/>
    <col min="14846" max="14846" width="12.7109375" style="31" bestFit="1" customWidth="1"/>
    <col min="14847" max="14847" width="1.7109375" style="31" customWidth="1"/>
    <col min="14848" max="14850" width="15.7109375" style="31" customWidth="1"/>
    <col min="14851" max="14851" width="17.85546875" style="31" bestFit="1" customWidth="1"/>
    <col min="14852" max="14852" width="18.5703125" style="31" bestFit="1" customWidth="1"/>
    <col min="14853" max="14855" width="15.7109375" style="31" customWidth="1"/>
    <col min="14856" max="14856" width="20" style="31" customWidth="1"/>
    <col min="14857" max="14857" width="18.5703125" style="31" bestFit="1" customWidth="1"/>
    <col min="14858" max="14858" width="13.7109375" style="31" customWidth="1"/>
    <col min="14859" max="14859" width="54.5703125" style="31" bestFit="1" customWidth="1"/>
    <col min="14860" max="15098" width="9.140625" style="31"/>
    <col min="15099" max="15099" width="2.85546875" style="31" customWidth="1"/>
    <col min="15100" max="15100" width="5" style="31" customWidth="1"/>
    <col min="15101" max="15101" width="62" style="31" customWidth="1"/>
    <col min="15102" max="15102" width="12.7109375" style="31" bestFit="1" customWidth="1"/>
    <col min="15103" max="15103" width="1.7109375" style="31" customWidth="1"/>
    <col min="15104" max="15106" width="15.7109375" style="31" customWidth="1"/>
    <col min="15107" max="15107" width="17.85546875" style="31" bestFit="1" customWidth="1"/>
    <col min="15108" max="15108" width="18.5703125" style="31" bestFit="1" customWidth="1"/>
    <col min="15109" max="15111" width="15.7109375" style="31" customWidth="1"/>
    <col min="15112" max="15112" width="20" style="31" customWidth="1"/>
    <col min="15113" max="15113" width="18.5703125" style="31" bestFit="1" customWidth="1"/>
    <col min="15114" max="15114" width="13.7109375" style="31" customWidth="1"/>
    <col min="15115" max="15115" width="54.5703125" style="31" bestFit="1" customWidth="1"/>
    <col min="15116" max="15354" width="9.140625" style="31"/>
    <col min="15355" max="15355" width="2.85546875" style="31" customWidth="1"/>
    <col min="15356" max="15356" width="5" style="31" customWidth="1"/>
    <col min="15357" max="15357" width="62" style="31" customWidth="1"/>
    <col min="15358" max="15358" width="12.7109375" style="31" bestFit="1" customWidth="1"/>
    <col min="15359" max="15359" width="1.7109375" style="31" customWidth="1"/>
    <col min="15360" max="15362" width="15.7109375" style="31" customWidth="1"/>
    <col min="15363" max="15363" width="17.85546875" style="31" bestFit="1" customWidth="1"/>
    <col min="15364" max="15364" width="18.5703125" style="31" bestFit="1" customWidth="1"/>
    <col min="15365" max="15367" width="15.7109375" style="31" customWidth="1"/>
    <col min="15368" max="15368" width="20" style="31" customWidth="1"/>
    <col min="15369" max="15369" width="18.5703125" style="31" bestFit="1" customWidth="1"/>
    <col min="15370" max="15370" width="13.7109375" style="31" customWidth="1"/>
    <col min="15371" max="15371" width="54.5703125" style="31" bestFit="1" customWidth="1"/>
    <col min="15372" max="15610" width="9.140625" style="31"/>
    <col min="15611" max="15611" width="2.85546875" style="31" customWidth="1"/>
    <col min="15612" max="15612" width="5" style="31" customWidth="1"/>
    <col min="15613" max="15613" width="62" style="31" customWidth="1"/>
    <col min="15614" max="15614" width="12.7109375" style="31" bestFit="1" customWidth="1"/>
    <col min="15615" max="15615" width="1.7109375" style="31" customWidth="1"/>
    <col min="15616" max="15618" width="15.7109375" style="31" customWidth="1"/>
    <col min="15619" max="15619" width="17.85546875" style="31" bestFit="1" customWidth="1"/>
    <col min="15620" max="15620" width="18.5703125" style="31" bestFit="1" customWidth="1"/>
    <col min="15621" max="15623" width="15.7109375" style="31" customWidth="1"/>
    <col min="15624" max="15624" width="20" style="31" customWidth="1"/>
    <col min="15625" max="15625" width="18.5703125" style="31" bestFit="1" customWidth="1"/>
    <col min="15626" max="15626" width="13.7109375" style="31" customWidth="1"/>
    <col min="15627" max="15627" width="54.5703125" style="31" bestFit="1" customWidth="1"/>
    <col min="15628" max="15866" width="9.140625" style="31"/>
    <col min="15867" max="15867" width="2.85546875" style="31" customWidth="1"/>
    <col min="15868" max="15868" width="5" style="31" customWidth="1"/>
    <col min="15869" max="15869" width="62" style="31" customWidth="1"/>
    <col min="15870" max="15870" width="12.7109375" style="31" bestFit="1" customWidth="1"/>
    <col min="15871" max="15871" width="1.7109375" style="31" customWidth="1"/>
    <col min="15872" max="15874" width="15.7109375" style="31" customWidth="1"/>
    <col min="15875" max="15875" width="17.85546875" style="31" bestFit="1" customWidth="1"/>
    <col min="15876" max="15876" width="18.5703125" style="31" bestFit="1" customWidth="1"/>
    <col min="15877" max="15879" width="15.7109375" style="31" customWidth="1"/>
    <col min="15880" max="15880" width="20" style="31" customWidth="1"/>
    <col min="15881" max="15881" width="18.5703125" style="31" bestFit="1" customWidth="1"/>
    <col min="15882" max="15882" width="13.7109375" style="31" customWidth="1"/>
    <col min="15883" max="15883" width="54.5703125" style="31" bestFit="1" customWidth="1"/>
    <col min="15884" max="16122" width="9.140625" style="31"/>
    <col min="16123" max="16123" width="2.85546875" style="31" customWidth="1"/>
    <col min="16124" max="16124" width="5" style="31" customWidth="1"/>
    <col min="16125" max="16125" width="62" style="31" customWidth="1"/>
    <col min="16126" max="16126" width="12.7109375" style="31" bestFit="1" customWidth="1"/>
    <col min="16127" max="16127" width="1.7109375" style="31" customWidth="1"/>
    <col min="16128" max="16130" width="15.7109375" style="31" customWidth="1"/>
    <col min="16131" max="16131" width="17.85546875" style="31" bestFit="1" customWidth="1"/>
    <col min="16132" max="16132" width="18.5703125" style="31" bestFit="1" customWidth="1"/>
    <col min="16133" max="16135" width="15.7109375" style="31" customWidth="1"/>
    <col min="16136" max="16136" width="20" style="31" customWidth="1"/>
    <col min="16137" max="16137" width="18.5703125" style="31" bestFit="1" customWidth="1"/>
    <col min="16138" max="16138" width="13.7109375" style="31" customWidth="1"/>
    <col min="16139" max="16139" width="54.5703125" style="31" bestFit="1" customWidth="1"/>
    <col min="16140" max="16384" width="9.140625" style="31"/>
  </cols>
  <sheetData>
    <row r="1" spans="1:11" x14ac:dyDescent="0.2">
      <c r="E1" s="32"/>
      <c r="F1" s="1"/>
      <c r="G1" s="1"/>
      <c r="H1" s="1"/>
    </row>
    <row r="2" spans="1:11" x14ac:dyDescent="0.2">
      <c r="E2" s="32"/>
      <c r="F2" s="1"/>
      <c r="G2" s="1"/>
      <c r="H2" s="1"/>
    </row>
    <row r="3" spans="1:11" x14ac:dyDescent="0.2">
      <c r="E3" s="32"/>
      <c r="F3" s="1"/>
      <c r="G3" s="1"/>
      <c r="H3" s="1"/>
    </row>
    <row r="4" spans="1:11" x14ac:dyDescent="0.2">
      <c r="E4" s="32"/>
      <c r="F4" s="1"/>
      <c r="G4" s="1"/>
      <c r="H4" s="1"/>
    </row>
    <row r="5" spans="1:11" x14ac:dyDescent="0.2">
      <c r="E5" s="32"/>
      <c r="F5" s="1"/>
      <c r="G5" s="1"/>
      <c r="H5" s="1"/>
    </row>
    <row r="6" spans="1:11" x14ac:dyDescent="0.2">
      <c r="E6" s="32"/>
      <c r="F6" s="1"/>
      <c r="G6" s="1"/>
      <c r="H6" s="1"/>
    </row>
    <row r="7" spans="1:11" x14ac:dyDescent="0.2">
      <c r="E7" s="32"/>
      <c r="F7" s="1"/>
      <c r="G7" s="1"/>
      <c r="H7" s="1"/>
    </row>
    <row r="8" spans="1:11" x14ac:dyDescent="0.2">
      <c r="G8" s="1"/>
    </row>
    <row r="9" spans="1:11" x14ac:dyDescent="0.2">
      <c r="A9" s="78" t="s">
        <v>0</v>
      </c>
      <c r="B9" s="78"/>
      <c r="C9" s="78"/>
      <c r="D9" s="78"/>
      <c r="E9" s="78"/>
      <c r="F9" s="78"/>
      <c r="G9" s="78"/>
      <c r="H9" s="78"/>
      <c r="I9" s="33"/>
      <c r="J9" s="33"/>
      <c r="K9" s="33"/>
    </row>
    <row r="10" spans="1:11" x14ac:dyDescent="0.2">
      <c r="A10" s="78" t="s">
        <v>1</v>
      </c>
      <c r="B10" s="78"/>
      <c r="C10" s="78"/>
      <c r="D10" s="78"/>
      <c r="E10" s="78"/>
      <c r="F10" s="78"/>
      <c r="G10" s="78"/>
      <c r="H10" s="78"/>
      <c r="I10" s="17"/>
      <c r="J10" s="17"/>
      <c r="K10" s="17"/>
    </row>
    <row r="12" spans="1:11" x14ac:dyDescent="0.2">
      <c r="A12" s="79" t="s">
        <v>2</v>
      </c>
      <c r="B12" s="79"/>
      <c r="C12" s="79"/>
      <c r="D12" s="79"/>
      <c r="E12" s="79"/>
      <c r="F12" s="79"/>
      <c r="G12" s="34"/>
      <c r="H12" s="34"/>
      <c r="I12" s="17"/>
      <c r="J12" s="17"/>
      <c r="K12" s="17"/>
    </row>
    <row r="13" spans="1:11" ht="13.5" thickBot="1" x14ac:dyDescent="0.25">
      <c r="B13" s="2"/>
      <c r="C13" s="2"/>
      <c r="D13" s="2"/>
      <c r="E13" s="2"/>
      <c r="F13" s="2"/>
      <c r="G13" s="2"/>
      <c r="H13" s="2"/>
    </row>
    <row r="14" spans="1:11" x14ac:dyDescent="0.2">
      <c r="A14" s="72" t="s">
        <v>3</v>
      </c>
      <c r="B14" s="18"/>
      <c r="C14" s="7"/>
      <c r="D14" s="7"/>
      <c r="E14" s="7"/>
      <c r="F14" s="7"/>
    </row>
    <row r="15" spans="1:11" x14ac:dyDescent="0.2">
      <c r="A15" s="73"/>
      <c r="B15" s="19">
        <f>F15-4</f>
        <v>2016</v>
      </c>
      <c r="C15" s="26">
        <f>F15-3</f>
        <v>2017</v>
      </c>
      <c r="D15" s="26">
        <f>F15-2</f>
        <v>2018</v>
      </c>
      <c r="E15" s="26">
        <f>F15-1</f>
        <v>2019</v>
      </c>
      <c r="F15" s="26">
        <v>2020</v>
      </c>
    </row>
    <row r="16" spans="1:11" x14ac:dyDescent="0.2">
      <c r="A16" s="74"/>
      <c r="B16" s="28" t="s">
        <v>4</v>
      </c>
      <c r="C16" s="10" t="s">
        <v>4</v>
      </c>
      <c r="D16" s="10" t="s">
        <v>4</v>
      </c>
      <c r="E16" s="10" t="s">
        <v>5</v>
      </c>
      <c r="F16" s="10" t="s">
        <v>6</v>
      </c>
    </row>
    <row r="17" spans="1:10" ht="12.75" customHeight="1" x14ac:dyDescent="0.2">
      <c r="A17" s="35" t="s">
        <v>16</v>
      </c>
      <c r="B17" s="21">
        <v>215.1</v>
      </c>
      <c r="C17" s="27">
        <v>218.1</v>
      </c>
      <c r="D17" s="62">
        <v>229.35123568999998</v>
      </c>
      <c r="E17" s="27">
        <v>200.6</v>
      </c>
      <c r="F17" s="27">
        <v>214.2</v>
      </c>
      <c r="G17" s="61"/>
      <c r="H17" s="36"/>
      <c r="I17" s="36"/>
      <c r="J17" s="36"/>
    </row>
    <row r="18" spans="1:10" x14ac:dyDescent="0.2">
      <c r="A18" s="35" t="s">
        <v>17</v>
      </c>
      <c r="B18" s="37">
        <v>4.5999999999999996</v>
      </c>
      <c r="C18" s="38">
        <v>5.0999999999999996</v>
      </c>
      <c r="D18" s="63">
        <v>5.186661552675182</v>
      </c>
      <c r="E18" s="38">
        <v>6</v>
      </c>
      <c r="F18" s="38">
        <v>6.9</v>
      </c>
      <c r="G18" s="61"/>
      <c r="H18" s="36"/>
      <c r="I18" s="36"/>
      <c r="J18" s="36"/>
    </row>
    <row r="19" spans="1:10" x14ac:dyDescent="0.2">
      <c r="A19" s="35" t="s">
        <v>18</v>
      </c>
      <c r="B19" s="37">
        <v>62.5</v>
      </c>
      <c r="C19" s="38">
        <v>61.1</v>
      </c>
      <c r="D19" s="63">
        <v>53.414978501662247</v>
      </c>
      <c r="E19" s="38">
        <v>46.1</v>
      </c>
      <c r="F19" s="38">
        <v>48.9</v>
      </c>
      <c r="G19" s="61"/>
      <c r="H19" s="36"/>
      <c r="I19" s="36"/>
      <c r="J19" s="36"/>
    </row>
    <row r="20" spans="1:10" x14ac:dyDescent="0.2">
      <c r="A20" s="35" t="s">
        <v>19</v>
      </c>
      <c r="B20" s="37">
        <v>4.5</v>
      </c>
      <c r="C20" s="38">
        <v>8.5</v>
      </c>
      <c r="D20" s="63">
        <v>10.983100343031289</v>
      </c>
      <c r="E20" s="38">
        <v>7.3</v>
      </c>
      <c r="F20" s="38">
        <v>7.5</v>
      </c>
      <c r="G20" s="61"/>
      <c r="H20" s="36"/>
      <c r="I20" s="36"/>
      <c r="J20" s="36"/>
    </row>
    <row r="21" spans="1:10" x14ac:dyDescent="0.2">
      <c r="A21" s="35" t="s">
        <v>30</v>
      </c>
      <c r="B21" s="37">
        <v>32.9</v>
      </c>
      <c r="C21" s="38">
        <v>32</v>
      </c>
      <c r="D21" s="63">
        <v>31.046188279224381</v>
      </c>
      <c r="E21" s="38">
        <v>25.5</v>
      </c>
      <c r="F21" s="38">
        <v>25</v>
      </c>
      <c r="G21" s="61"/>
      <c r="H21" s="36"/>
      <c r="I21" s="36"/>
      <c r="J21" s="36"/>
    </row>
    <row r="22" spans="1:10" x14ac:dyDescent="0.2">
      <c r="A22" s="35" t="s">
        <v>28</v>
      </c>
      <c r="B22" s="37">
        <v>56.8</v>
      </c>
      <c r="C22" s="38">
        <v>58.5</v>
      </c>
      <c r="D22" s="63">
        <v>50.4372710016128</v>
      </c>
      <c r="E22" s="38">
        <v>45.6</v>
      </c>
      <c r="F22" s="38">
        <v>46.7</v>
      </c>
      <c r="G22" s="61"/>
      <c r="H22" s="36"/>
      <c r="I22" s="36"/>
      <c r="J22" s="36"/>
    </row>
    <row r="23" spans="1:10" ht="15" customHeight="1" x14ac:dyDescent="0.2">
      <c r="A23" s="35" t="s">
        <v>29</v>
      </c>
      <c r="B23" s="37">
        <v>92.9</v>
      </c>
      <c r="C23" s="38">
        <v>90.2</v>
      </c>
      <c r="D23" s="63">
        <v>96.008960499486449</v>
      </c>
      <c r="E23" s="38">
        <v>87.9</v>
      </c>
      <c r="F23" s="38">
        <v>92.8</v>
      </c>
      <c r="G23" s="61"/>
      <c r="H23" s="36"/>
      <c r="I23" s="36"/>
      <c r="J23" s="36"/>
    </row>
    <row r="24" spans="1:10" x14ac:dyDescent="0.2">
      <c r="A24" s="35" t="s">
        <v>20</v>
      </c>
      <c r="B24" s="37">
        <v>4.8</v>
      </c>
      <c r="C24" s="38">
        <v>3.6</v>
      </c>
      <c r="D24" s="63">
        <v>8.3841774200000003</v>
      </c>
      <c r="E24" s="38">
        <v>3.9</v>
      </c>
      <c r="F24" s="38">
        <v>3.9</v>
      </c>
      <c r="G24" s="61"/>
      <c r="H24" s="36"/>
      <c r="I24" s="36"/>
      <c r="J24" s="36"/>
    </row>
    <row r="25" spans="1:10" x14ac:dyDescent="0.2">
      <c r="A25" s="35" t="s">
        <v>21</v>
      </c>
      <c r="B25" s="37">
        <v>61.3</v>
      </c>
      <c r="C25" s="38">
        <v>50.7</v>
      </c>
      <c r="D25" s="63">
        <v>65.297293139999994</v>
      </c>
      <c r="E25" s="38">
        <v>67.2</v>
      </c>
      <c r="F25" s="38">
        <v>68.099999999999994</v>
      </c>
      <c r="G25" s="61"/>
      <c r="H25" s="36"/>
      <c r="I25" s="36"/>
      <c r="J25" s="36"/>
    </row>
    <row r="26" spans="1:10" x14ac:dyDescent="0.2">
      <c r="A26" s="39" t="s">
        <v>31</v>
      </c>
      <c r="B26" s="37">
        <v>-10.173000000000002</v>
      </c>
      <c r="C26" s="38">
        <v>-17.798000000000016</v>
      </c>
      <c r="D26" s="63">
        <v>-6.476</v>
      </c>
      <c r="E26" s="38">
        <v>-19.441394887708512</v>
      </c>
      <c r="F26" s="38">
        <v>-18.748409108285639</v>
      </c>
      <c r="G26" s="61"/>
      <c r="H26" s="36"/>
    </row>
    <row r="27" spans="1:10" ht="13.5" thickBot="1" x14ac:dyDescent="0.25">
      <c r="A27" s="39" t="s">
        <v>33</v>
      </c>
      <c r="B27" s="67"/>
      <c r="C27" s="64"/>
      <c r="D27" s="64"/>
      <c r="E27" s="64">
        <v>-0.1</v>
      </c>
      <c r="F27" s="64">
        <v>-0.1</v>
      </c>
      <c r="G27" s="61"/>
      <c r="H27" s="36"/>
      <c r="J27" s="36"/>
    </row>
    <row r="28" spans="1:10" ht="13.5" thickTop="1" x14ac:dyDescent="0.2">
      <c r="A28" s="29" t="s">
        <v>7</v>
      </c>
      <c r="B28" s="40">
        <f>SUM(B17:B27)</f>
        <v>525.22699999999998</v>
      </c>
      <c r="C28" s="41">
        <f t="shared" ref="C28:E28" si="0">SUM(C17:C27)</f>
        <v>510.00200000000007</v>
      </c>
      <c r="D28" s="65">
        <f t="shared" si="0"/>
        <v>543.63386642769228</v>
      </c>
      <c r="E28" s="65">
        <f t="shared" si="0"/>
        <v>470.55860511229145</v>
      </c>
      <c r="F28" s="65">
        <f>SUM(F17:F27)+0.1</f>
        <v>495.25159089171439</v>
      </c>
      <c r="G28" s="61"/>
      <c r="H28" s="36"/>
      <c r="I28" s="36"/>
      <c r="J28" s="36"/>
    </row>
    <row r="29" spans="1:10" ht="13.5" thickBot="1" x14ac:dyDescent="0.25">
      <c r="A29" s="14" t="s">
        <v>32</v>
      </c>
      <c r="B29" s="42">
        <f>B28+B38</f>
        <v>408.12699999999995</v>
      </c>
      <c r="C29" s="43">
        <f>C28+C38</f>
        <v>385.00200000000007</v>
      </c>
      <c r="D29" s="66">
        <f>D28+D38</f>
        <v>419.17287512769229</v>
      </c>
      <c r="E29" s="66">
        <f>E28+E38+0.1</f>
        <v>356.53222422583627</v>
      </c>
      <c r="F29" s="66">
        <f>F28+F38-0.1</f>
        <v>375.75656373708836</v>
      </c>
      <c r="G29" s="61"/>
      <c r="J29" s="36"/>
    </row>
    <row r="30" spans="1:10" s="46" customFormat="1" ht="37.15" customHeight="1" x14ac:dyDescent="0.2">
      <c r="A30" s="80" t="s">
        <v>8</v>
      </c>
      <c r="B30" s="80"/>
      <c r="C30" s="80"/>
      <c r="D30" s="80"/>
      <c r="E30" s="80"/>
      <c r="F30" s="80"/>
      <c r="G30" s="61"/>
      <c r="H30" s="45"/>
    </row>
    <row r="31" spans="1:10" s="46" customFormat="1" ht="13.5" thickBot="1" x14ac:dyDescent="0.25">
      <c r="A31" s="5" t="s">
        <v>34</v>
      </c>
      <c r="B31" s="47"/>
      <c r="C31" s="47"/>
      <c r="D31" s="47"/>
      <c r="E31" s="47"/>
      <c r="F31" s="47"/>
      <c r="G31" s="47"/>
      <c r="H31" s="45"/>
    </row>
    <row r="32" spans="1:10" x14ac:dyDescent="0.2">
      <c r="A32" s="72" t="s">
        <v>9</v>
      </c>
      <c r="B32" s="6"/>
      <c r="C32" s="7"/>
      <c r="D32" s="8"/>
      <c r="E32" s="7"/>
      <c r="F32" s="8"/>
      <c r="G32" s="7" t="s">
        <v>10</v>
      </c>
      <c r="H32" s="75" t="s">
        <v>11</v>
      </c>
      <c r="J32" s="36"/>
    </row>
    <row r="33" spans="1:10" x14ac:dyDescent="0.2">
      <c r="A33" s="73"/>
      <c r="B33" s="3">
        <f>F33-4</f>
        <v>2016</v>
      </c>
      <c r="C33" s="3">
        <f>F33-3</f>
        <v>2017</v>
      </c>
      <c r="D33" s="3">
        <f>F33-2</f>
        <v>2018</v>
      </c>
      <c r="E33" s="3">
        <f>F33-1</f>
        <v>2019</v>
      </c>
      <c r="F33" s="3">
        <v>2020</v>
      </c>
      <c r="G33" s="9" t="s">
        <v>12</v>
      </c>
      <c r="H33" s="76"/>
      <c r="J33" s="36"/>
    </row>
    <row r="34" spans="1:10" x14ac:dyDescent="0.2">
      <c r="A34" s="74"/>
      <c r="B34" s="4" t="s">
        <v>4</v>
      </c>
      <c r="C34" s="4" t="s">
        <v>4</v>
      </c>
      <c r="D34" s="4" t="s">
        <v>4</v>
      </c>
      <c r="E34" s="10" t="s">
        <v>5</v>
      </c>
      <c r="F34" s="11" t="s">
        <v>6</v>
      </c>
      <c r="G34" s="12" t="s">
        <v>13</v>
      </c>
      <c r="H34" s="77"/>
      <c r="J34" s="36"/>
    </row>
    <row r="35" spans="1:10" x14ac:dyDescent="0.2">
      <c r="A35" s="48" t="s">
        <v>24</v>
      </c>
      <c r="B35" s="20">
        <v>-91.3</v>
      </c>
      <c r="C35" s="20">
        <v>-98.1</v>
      </c>
      <c r="D35" s="20">
        <f>-99.2-0.0609912999999978</f>
        <v>-99.260991300000001</v>
      </c>
      <c r="E35" s="20">
        <v>-91.259402887470699</v>
      </c>
      <c r="F35" s="20">
        <v>-96.628805411328599</v>
      </c>
      <c r="G35" s="49" t="s">
        <v>22</v>
      </c>
      <c r="H35" s="50" t="s">
        <v>23</v>
      </c>
      <c r="I35" s="61"/>
      <c r="J35" s="36"/>
    </row>
    <row r="36" spans="1:10" x14ac:dyDescent="0.2">
      <c r="A36" s="48" t="s">
        <v>25</v>
      </c>
      <c r="B36" s="20">
        <v>-25.8</v>
      </c>
      <c r="C36" s="20">
        <v>-26.9</v>
      </c>
      <c r="D36" s="20">
        <v>-25.2</v>
      </c>
      <c r="E36" s="20">
        <v>-22.866977998984499</v>
      </c>
      <c r="F36" s="20">
        <v>-22.7662217432974</v>
      </c>
      <c r="G36" s="49" t="s">
        <v>22</v>
      </c>
      <c r="H36" s="50" t="s">
        <v>23</v>
      </c>
      <c r="I36" s="61"/>
      <c r="J36" s="36"/>
    </row>
    <row r="37" spans="1:10" ht="13.5" thickBot="1" x14ac:dyDescent="0.25">
      <c r="A37" s="51"/>
      <c r="B37" s="13"/>
      <c r="C37" s="13"/>
      <c r="D37" s="13"/>
      <c r="E37" s="13"/>
      <c r="F37" s="13"/>
      <c r="G37" s="49"/>
      <c r="H37" s="52"/>
      <c r="I37" s="61"/>
      <c r="J37" s="36"/>
    </row>
    <row r="38" spans="1:10" ht="14.25" thickTop="1" thickBot="1" x14ac:dyDescent="0.25">
      <c r="A38" s="14" t="s">
        <v>14</v>
      </c>
      <c r="B38" s="53">
        <f>SUM(B35:B37)</f>
        <v>-117.1</v>
      </c>
      <c r="C38" s="53">
        <f>SUM(C35:C37)</f>
        <v>-125</v>
      </c>
      <c r="D38" s="68">
        <f>SUM(D35:D37)</f>
        <v>-124.4609913</v>
      </c>
      <c r="E38" s="53">
        <f>SUM(E35:E37)</f>
        <v>-114.12638088645519</v>
      </c>
      <c r="F38" s="53">
        <f>SUM(F35:F37)</f>
        <v>-119.39502715462601</v>
      </c>
      <c r="G38" s="54"/>
      <c r="H38" s="55"/>
      <c r="I38" s="61"/>
      <c r="J38" s="36"/>
    </row>
    <row r="39" spans="1:10" s="46" customFormat="1" ht="13.5" thickBot="1" x14ac:dyDescent="0.25">
      <c r="A39" s="5"/>
      <c r="B39" s="47"/>
      <c r="C39" s="47"/>
      <c r="D39" s="44"/>
      <c r="E39" s="47"/>
      <c r="F39" s="47"/>
      <c r="G39" s="47"/>
      <c r="H39" s="47"/>
    </row>
    <row r="40" spans="1:10" ht="13.5" thickBot="1" x14ac:dyDescent="0.25">
      <c r="A40" s="15" t="s">
        <v>15</v>
      </c>
      <c r="B40" s="56">
        <f>IF(ISERROR(B38/B28),"0%",B38/B28)</f>
        <v>-0.22295121918713243</v>
      </c>
      <c r="C40" s="56">
        <f>IF(ISERROR(C38/C28),"0%",C38/C28)</f>
        <v>-0.24509707805067427</v>
      </c>
      <c r="D40" s="56">
        <f>IF(ISERROR(D38/D28),"0%",D38/D28)</f>
        <v>-0.22894267444714894</v>
      </c>
      <c r="E40" s="56">
        <f>IF(ISERROR(E38/E28),"0%",E38/E28)</f>
        <v>-0.2425338303168863</v>
      </c>
      <c r="F40" s="56">
        <f>IF(ISERROR(F38/F28),"0%",F38/F28)</f>
        <v>-0.24107954290394487</v>
      </c>
      <c r="G40" s="57"/>
      <c r="H40" s="58"/>
      <c r="I40" s="36"/>
      <c r="J40" s="36"/>
    </row>
    <row r="41" spans="1:10" x14ac:dyDescent="0.2">
      <c r="A41" s="69"/>
      <c r="B41" s="70"/>
      <c r="C41" s="30"/>
      <c r="D41" s="24"/>
      <c r="E41" s="59"/>
      <c r="J41" s="36"/>
    </row>
    <row r="42" spans="1:10" x14ac:dyDescent="0.2">
      <c r="A42" s="69"/>
      <c r="B42" s="70"/>
      <c r="C42" s="30"/>
      <c r="D42" s="30"/>
      <c r="E42" s="30"/>
    </row>
    <row r="43" spans="1:10" hidden="1" x14ac:dyDescent="0.2">
      <c r="A43" s="22" t="s">
        <v>26</v>
      </c>
      <c r="B43" s="23">
        <v>-79.038943089999989</v>
      </c>
      <c r="C43" s="23">
        <v>-88.113120469999984</v>
      </c>
      <c r="D43" s="23"/>
      <c r="E43" s="23">
        <v>-83.93349075839015</v>
      </c>
      <c r="F43" s="23">
        <v>-82.986989415821768</v>
      </c>
    </row>
    <row r="44" spans="1:10" hidden="1" x14ac:dyDescent="0.2">
      <c r="A44" s="22" t="s">
        <v>27</v>
      </c>
      <c r="B44" s="23">
        <f>674.523524985482-B43</f>
        <v>753.562468075482</v>
      </c>
      <c r="C44" s="23">
        <f>572.462675772907-C43</f>
        <v>660.57579624290702</v>
      </c>
      <c r="D44" s="23"/>
      <c r="E44" s="23">
        <f>580.471843466551-E43</f>
        <v>664.40533422494116</v>
      </c>
      <c r="F44" s="23">
        <f>591.940295048468-F43</f>
        <v>674.92728446428976</v>
      </c>
    </row>
    <row r="45" spans="1:10" x14ac:dyDescent="0.2">
      <c r="A45" s="16"/>
      <c r="B45" s="17"/>
      <c r="C45" s="17"/>
      <c r="D45" s="60"/>
    </row>
    <row r="46" spans="1:10" x14ac:dyDescent="0.2">
      <c r="A46" s="2"/>
      <c r="B46" s="25"/>
      <c r="C46" s="25"/>
      <c r="D46" s="25"/>
      <c r="E46" s="25"/>
      <c r="F46" s="25"/>
    </row>
    <row r="47" spans="1:10" x14ac:dyDescent="0.2">
      <c r="A47" s="69"/>
      <c r="B47" s="25"/>
      <c r="C47" s="25"/>
      <c r="D47" s="25"/>
      <c r="E47" s="25"/>
      <c r="F47" s="25"/>
      <c r="G47" s="30"/>
      <c r="H47" s="30"/>
      <c r="I47" s="30"/>
    </row>
    <row r="48" spans="1:10" x14ac:dyDescent="0.2">
      <c r="A48" s="69"/>
      <c r="B48" s="17"/>
      <c r="C48" s="17"/>
      <c r="D48" s="17"/>
      <c r="E48" s="30"/>
      <c r="F48" s="30"/>
      <c r="G48" s="30"/>
      <c r="H48" s="30"/>
      <c r="I48" s="30"/>
    </row>
    <row r="49" spans="1:9" x14ac:dyDescent="0.2">
      <c r="A49" s="2"/>
      <c r="B49" s="17"/>
      <c r="C49" s="17"/>
      <c r="D49" s="17"/>
      <c r="E49" s="30"/>
      <c r="F49" s="30"/>
      <c r="G49" s="30"/>
      <c r="H49" s="30"/>
      <c r="I49" s="30"/>
    </row>
    <row r="50" spans="1:9" x14ac:dyDescent="0.2">
      <c r="A50" s="71"/>
      <c r="B50" s="17"/>
      <c r="C50" s="17"/>
      <c r="D50" s="17"/>
      <c r="E50" s="30"/>
      <c r="F50" s="30"/>
      <c r="G50" s="30"/>
      <c r="H50" s="30"/>
      <c r="I50" s="30"/>
    </row>
    <row r="51" spans="1:9" x14ac:dyDescent="0.2">
      <c r="A51" s="71"/>
      <c r="B51" s="17"/>
      <c r="C51" s="17"/>
      <c r="D51" s="17"/>
      <c r="E51" s="30"/>
      <c r="F51" s="30"/>
      <c r="G51" s="30"/>
      <c r="H51" s="30"/>
      <c r="I51" s="30"/>
    </row>
    <row r="52" spans="1:9" x14ac:dyDescent="0.2">
      <c r="A52" s="71"/>
      <c r="B52" s="17"/>
      <c r="C52" s="17"/>
      <c r="D52" s="17"/>
      <c r="E52" s="30"/>
      <c r="F52" s="30"/>
      <c r="G52" s="30"/>
      <c r="H52" s="30"/>
      <c r="I52" s="30"/>
    </row>
    <row r="53" spans="1:9" x14ac:dyDescent="0.2">
      <c r="A53" s="71"/>
      <c r="B53" s="17"/>
      <c r="C53" s="17"/>
      <c r="D53" s="17"/>
      <c r="E53" s="30"/>
      <c r="F53" s="30"/>
      <c r="G53" s="30"/>
      <c r="H53" s="30"/>
      <c r="I53" s="30"/>
    </row>
    <row r="54" spans="1:9" x14ac:dyDescent="0.2">
      <c r="A54" s="2"/>
      <c r="B54" s="17"/>
      <c r="C54" s="17"/>
      <c r="D54" s="17"/>
    </row>
    <row r="55" spans="1:9" x14ac:dyDescent="0.2">
      <c r="A55" s="69"/>
      <c r="B55" s="17"/>
      <c r="C55" s="17"/>
      <c r="D55" s="17"/>
      <c r="E55" s="30"/>
      <c r="F55" s="30"/>
      <c r="G55" s="30"/>
      <c r="H55" s="30"/>
      <c r="I55" s="30"/>
    </row>
    <row r="56" spans="1:9" x14ac:dyDescent="0.2">
      <c r="A56" s="69"/>
      <c r="B56" s="17"/>
      <c r="C56" s="17"/>
      <c r="D56" s="17"/>
      <c r="E56" s="30"/>
      <c r="F56" s="30"/>
      <c r="G56" s="30"/>
      <c r="H56" s="30"/>
      <c r="I56" s="30"/>
    </row>
    <row r="57" spans="1:9" x14ac:dyDescent="0.2">
      <c r="B57" s="17"/>
      <c r="C57" s="17"/>
      <c r="D57" s="17"/>
    </row>
    <row r="58" spans="1:9" x14ac:dyDescent="0.2">
      <c r="B58" s="17"/>
      <c r="C58" s="17"/>
      <c r="D58" s="17"/>
    </row>
    <row r="67" spans="1:1" x14ac:dyDescent="0.2">
      <c r="A67" s="17"/>
    </row>
  </sheetData>
  <customSheetViews>
    <customSheetView guid="{FD91DA11-E60B-44C1-81D6-783D0BE40333}" scale="90" showPageBreaks="1" fitToPage="1" printArea="1" hiddenRows="1" view="pageBreakPreview" topLeftCell="A10">
      <selection activeCell="A23" sqref="A23"/>
      <pageMargins left="0.7" right="0.7" top="1.25" bottom="0.75" header="0.3" footer="0.3"/>
      <printOptions horizontalCentered="1"/>
      <pageSetup scale="58" orientation="landscape" r:id="rId1"/>
    </customSheetView>
    <customSheetView guid="{951BBA8E-0605-4107-8A67-B68CA8B20BF0}" showPageBreaks="1" fitToPage="1" printArea="1" hiddenRows="1" topLeftCell="A8">
      <selection activeCell="I52" sqref="I52"/>
      <pageMargins left="0.7" right="0.7" top="1.25" bottom="0.75" header="0.3" footer="0.3"/>
      <printOptions horizontalCentered="1"/>
      <pageSetup scale="61" orientation="landscape" r:id="rId2"/>
    </customSheetView>
    <customSheetView guid="{CF46A99C-6AC8-4D28-86F2-ABE214E1DF5F}" scale="90" showPageBreaks="1" fitToPage="1" printArea="1" hiddenRows="1" view="pageBreakPreview">
      <selection activeCell="D36" sqref="D36"/>
      <pageMargins left="0.7" right="0.7" top="1.25" bottom="0.75" header="0.3" footer="0.3"/>
      <printOptions horizontalCentered="1"/>
      <pageSetup scale="61" orientation="landscape" r:id="rId3"/>
    </customSheetView>
    <customSheetView guid="{E776371D-9D1C-4DED-89D9-C5E278C7EC79}" scale="90" showPageBreaks="1" fitToPage="1" printArea="1" hiddenRows="1" view="pageBreakPreview" topLeftCell="A11">
      <selection activeCell="A27" sqref="A27"/>
      <pageMargins left="0.7" right="0.7" top="1.25" bottom="0.75" header="0.3" footer="0.3"/>
      <printOptions horizontalCentered="1"/>
      <pageSetup scale="61" orientation="landscape" r:id="rId4"/>
    </customSheetView>
    <customSheetView guid="{9B6634CA-0B2A-4421-8CFA-6628141142D5}" scale="90" showPageBreaks="1" fitToPage="1" printArea="1" hiddenRows="1" view="pageBreakPreview">
      <selection activeCell="E29" sqref="E29:F29"/>
      <pageMargins left="0.7" right="0.7" top="1.25" bottom="0.75" header="0.3" footer="0.3"/>
      <printOptions horizontalCentered="1"/>
      <pageSetup scale="61" orientation="landscape" r:id="rId5"/>
    </customSheetView>
    <customSheetView guid="{1AA327AF-6D9C-410F-B95E-5CF3E1F24DB9}" scale="90" showPageBreaks="1" fitToPage="1" printArea="1" hiddenRows="1" view="pageBreakPreview">
      <selection activeCell="K39" sqref="K39"/>
      <pageMargins left="0.7" right="0.7" top="1.25" bottom="0.75" header="0.3" footer="0.3"/>
      <printOptions horizontalCentered="1"/>
      <pageSetup scale="58" orientation="landscape" r:id="rId6"/>
    </customSheetView>
  </customSheetViews>
  <mergeCells count="12">
    <mergeCell ref="A32:A34"/>
    <mergeCell ref="H32:H34"/>
    <mergeCell ref="A9:H9"/>
    <mergeCell ref="A10:H10"/>
    <mergeCell ref="A12:F12"/>
    <mergeCell ref="A14:A16"/>
    <mergeCell ref="A30:F30"/>
    <mergeCell ref="A41:A42"/>
    <mergeCell ref="B41:B42"/>
    <mergeCell ref="A47:A48"/>
    <mergeCell ref="A50:A53"/>
    <mergeCell ref="A55:A56"/>
  </mergeCells>
  <dataValidations disablePrompts="1" count="2">
    <dataValidation allowBlank="1" showInputMessage="1" showErrorMessage="1" promptTitle="Date Format" prompt="E.g:  &quot;August 1, 2011&quot;" sqref="WVP983028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G7"/>
    <dataValidation type="list" allowBlank="1" showInputMessage="1" showErrorMessage="1" sqref="G35:G37">
      <formula1>"Yes, No"</formula1>
    </dataValidation>
  </dataValidations>
  <printOptions horizontalCentered="1"/>
  <pageMargins left="0.7" right="0.7" top="1.25" bottom="0.75" header="0.3" footer="0.3"/>
  <pageSetup scale="58" orientation="landscape"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596246B4ACC1459DDB2FD0B43648E7" ma:contentTypeVersion="1" ma:contentTypeDescription="Create a new document." ma:contentTypeScope="" ma:versionID="1c709d5e00a528b8d43f70f28f0794ec">
  <xsd:schema xmlns:xsd="http://www.w3.org/2001/XMLSchema" xmlns:xs="http://www.w3.org/2001/XMLSchema" xmlns:p="http://schemas.microsoft.com/office/2006/metadata/properties" xmlns:ns2="f0af1d65-dfd0-4b99-b523-def3a954563f" xmlns:ns3="85e47f12-5c15-41f8-8a9e-205fb4d12ed4" targetNamespace="http://schemas.microsoft.com/office/2006/metadata/properties" ma:root="true" ma:fieldsID="21e976f6e9dae6b4827b02e923b2a671" ns2:_="" ns3:_="">
    <xsd:import namespace="f0af1d65-dfd0-4b99-b523-def3a954563f"/>
    <xsd:import namespace="85e47f12-5c15-41f8-8a9e-205fb4d12ed4"/>
    <xsd:element name="properties">
      <xsd:complexType>
        <xsd:sequence>
          <xsd:element name="documentManagement">
            <xsd:complexType>
              <xsd:all>
                <xsd:element ref="ns2:Hydro_x0020_One_x0020_Data_x0020_Classification"/>
                <xsd:element ref="ns3:RA_x0020_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85e47f12-5c15-41f8-8a9e-205fb4d12ed4" elementFormDefault="qualified">
    <xsd:import namespace="http://schemas.microsoft.com/office/2006/documentManagement/types"/>
    <xsd:import namespace="http://schemas.microsoft.com/office/infopath/2007/PartnerControls"/>
    <xsd:element name="RA_x0020_Reviewed" ma:index="9" nillable="true" ma:displayName="RA Reviewed" ma:default="0" ma:internalName="RA_x0020_Review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RA_x0020_Reviewed xmlns="85e47f12-5c15-41f8-8a9e-205fb4d12ed4">false</RA_x0020_Review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DC5BF-2107-4FFD-8A67-9C9829511760}"/>
</file>

<file path=customXml/itemProps2.xml><?xml version="1.0" encoding="utf-8"?>
<ds:datastoreItem xmlns:ds="http://schemas.openxmlformats.org/officeDocument/2006/customXml" ds:itemID="{0580F2CD-E23B-4F5C-9D74-007A5AF371AF}"/>
</file>

<file path=customXml/itemProps3.xml><?xml version="1.0" encoding="utf-8"?>
<ds:datastoreItem xmlns:ds="http://schemas.openxmlformats.org/officeDocument/2006/customXml" ds:itemID="{14DBF93E-C3E0-4633-A6D2-D60FCEC029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C-8-2-2</vt:lpstr>
      <vt:lpstr>'C-8-2-2'!EBNUMBER</vt:lpstr>
      <vt:lpstr>'C-8-2-2'!Print_Area</vt:lpstr>
      <vt:lpstr>'C-8-2-2'!TestYear</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Dx Chapter 2 Appendix 2-D (Overhead Expense)</dc:title>
  <dc:creator>William ILIE</dc:creator>
  <cp:lastModifiedBy>QURESHI Muhammad</cp:lastModifiedBy>
  <cp:lastPrinted>2019-06-10T19:52:46Z</cp:lastPrinted>
  <dcterms:created xsi:type="dcterms:W3CDTF">2016-12-16T20:35:38Z</dcterms:created>
  <dcterms:modified xsi:type="dcterms:W3CDTF">2019-06-10T19:54:57Z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0x01010023596246B4ACC1459DDB2FD0B43648E7</vt:lpwstr>
  </property>
  <property fmtid="{D5CDD505-2E9C-101B-9397-08002B2CF9AE}" pid="3" name="Hydro One Data Classification">
    <vt:lpwstr>Internal Use (Only Internal information is not for release to the public)</vt:lpwstr>
  </property>
  <property fmtid="{D5CDD505-2E9C-101B-9397-08002B2CF9AE}" pid="4" name="ISD_Category">
    <vt:lpwstr>Other</vt:lpwstr>
  </property>
  <property fmtid="{D5CDD505-2E9C-101B-9397-08002B2CF9AE}" pid="5" name="AM_Approved">
    <vt:bool>false</vt:bool>
  </property>
  <property fmtid="{D5CDD505-2E9C-101B-9397-08002B2CF9AE}" pid="6" name="Order">
    <vt:r8>49300</vt:r8>
  </property>
  <property fmtid="{D5CDD505-2E9C-101B-9397-08002B2CF9AE}" pid="7" name="Jurisdiction">
    <vt:lpwstr>OEB</vt:lpwstr>
  </property>
  <property fmtid="{D5CDD505-2E9C-101B-9397-08002B2CF9AE}" pid="8" name="Document Type">
    <vt:lpwstr>Prefiled evidence</vt:lpwstr>
  </property>
  <property fmtid="{D5CDD505-2E9C-101B-9397-08002B2CF9AE}" pid="9" name="Authoring Party">
    <vt:lpwstr>Hydro One Networks - HONI</vt:lpwstr>
  </property>
  <property fmtid="{D5CDD505-2E9C-101B-9397-08002B2CF9AE}" pid="10" name="Case Type">
    <vt:lpwstr>Electricity</vt:lpwstr>
  </property>
  <property fmtid="{D5CDD505-2E9C-101B-9397-08002B2CF9AE}" pid="11" name="Applicant">
    <vt:lpwstr>;#Hydro One Networks;#</vt:lpwstr>
  </property>
  <property fmtid="{D5CDD505-2E9C-101B-9397-08002B2CF9AE}" pid="12" name="Comments">
    <vt:lpwstr>Reflects update for Environmental</vt:lpwstr>
  </property>
  <property fmtid="{D5CDD505-2E9C-101B-9397-08002B2CF9AE}" pid="13" name="Shell_Created">
    <vt:bool>false</vt:bool>
  </property>
  <property fmtid="{D5CDD505-2E9C-101B-9397-08002B2CF9AE}" pid="14" name="BP Update">
    <vt:lpwstr>Yes</vt:lpwstr>
  </property>
  <property fmtid="{D5CDD505-2E9C-101B-9397-08002B2CF9AE}" pid="15" name="BluePage_Ready">
    <vt:bool>false</vt:bool>
  </property>
</Properties>
</file>